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C:\Users\jevangelista\Downloads\modulacion\"/>
    </mc:Choice>
  </mc:AlternateContent>
  <xr:revisionPtr revIDLastSave="0" documentId="13_ncr:1_{A92CF6C7-7F03-442F-B15B-E64F89C3950F}" xr6:coauthVersionLast="47" xr6:coauthVersionMax="47" xr10:uidLastSave="{00000000-0000-0000-0000-000000000000}"/>
  <bookViews>
    <workbookView xWindow="-23148" yWindow="-108" windowWidth="23256" windowHeight="12456" tabRatio="718" activeTab="1" xr2:uid="{00000000-000D-0000-FFFF-FFFF00000000}"/>
  </bookViews>
  <sheets>
    <sheet name="calendario" sheetId="21" r:id="rId1"/>
    <sheet name="RetPxM" sheetId="14" r:id="rId2"/>
    <sheet name="Bitácora " sheetId="22" state="hidden" r:id="rId3"/>
    <sheet name="RESUMEN" sheetId="20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1992" localSheetId="2">#REF!</definedName>
    <definedName name="_1992">#REF!</definedName>
    <definedName name="_1993" localSheetId="2">#REF!</definedName>
    <definedName name="_1993">#REF!</definedName>
    <definedName name="_1994">#REF!</definedName>
    <definedName name="_xlnm._FilterDatabase" localSheetId="0" hidden="1">calendario!$A$11:$D$41</definedName>
    <definedName name="_xlnm._FilterDatabase" localSheetId="1" hidden="1">RetPxM!$S$4:$T$2884</definedName>
    <definedName name="ANEX1" localSheetId="2">#REF!</definedName>
    <definedName name="ANEX1">#REF!</definedName>
    <definedName name="Area" localSheetId="2">#REF!</definedName>
    <definedName name="Area">#REF!</definedName>
    <definedName name="AREA_CMgCP" localSheetId="2">#REF!</definedName>
    <definedName name="AREA_CMgCP">#REF!</definedName>
    <definedName name="_xlnm.Print_Area" localSheetId="0">calendario!#REF!</definedName>
    <definedName name="CERRO_VERDE_COMB" localSheetId="2">#REF!</definedName>
    <definedName name="CERRO_VERDE_COMB">#REF!</definedName>
    <definedName name="CIRATO" localSheetId="2">#REF!</definedName>
    <definedName name="CIRATO">#REF!</definedName>
    <definedName name="CMgCP" localSheetId="2">#REF!</definedName>
    <definedName name="CMgCP">#REF!</definedName>
    <definedName name="CMgCP_h">#REF!</definedName>
    <definedName name="Cod_Central">[1]cprgerPE!$A$3:$C$91</definedName>
    <definedName name="CONTRIBUCION_CENTRO">[2]EXTRA!$O$16</definedName>
    <definedName name="CONTRIBUCION_NORTE">[2]EXTRA!$M$16</definedName>
    <definedName name="CONTRIBUCION_SUR">[2]EXTRA!$N$16</definedName>
    <definedName name="cprrhiPE_Ini" localSheetId="2">#REF!</definedName>
    <definedName name="cprrhiPE_Ini">#REF!</definedName>
    <definedName name="cprrtrPE_Ini" localSheetId="2">#REF!</definedName>
    <definedName name="cprrtrPE_Ini">#REF!</definedName>
    <definedName name="CUADRITO" localSheetId="2">#REF!</definedName>
    <definedName name="CUADRITO">#REF!</definedName>
    <definedName name="CUATRO" localSheetId="2">[3]Calculo!$D$27:$J$206</definedName>
    <definedName name="CUATRO">[3]Calculo!$D$27:$J$206</definedName>
    <definedName name="CV_Act">[4]SINAC!$CP$62</definedName>
    <definedName name="dispfuel_Ini">[5]dispfuel!#REF!</definedName>
    <definedName name="DOS" localSheetId="2">[3]Calculo!#REF!</definedName>
    <definedName name="DOS">[3]Calculo!#REF!</definedName>
    <definedName name="EDEGEL_COMB" localSheetId="2">#REF!</definedName>
    <definedName name="EDEGEL_COMB">#REF!</definedName>
    <definedName name="EEPSA_COMBUSTIBLE" localSheetId="2">#REF!</definedName>
    <definedName name="EEPSA_COMBUSTIBLE">#REF!</definedName>
    <definedName name="EGASA_COMBUSTIBLE" localSheetId="2">#REF!</definedName>
    <definedName name="EGASA_COMBUSTIBLE">#REF!</definedName>
    <definedName name="EMBALSES">#REF!</definedName>
    <definedName name="ENE_COMBUSTIBLE">#REF!</definedName>
    <definedName name="ENERGIA_SEIN">[6]DESPACHO_EJECUTADO!#REF!</definedName>
    <definedName name="Etap" localSheetId="2">#REF!</definedName>
    <definedName name="Etap">#REF!</definedName>
    <definedName name="ETEN_COMBUSTIBLE" localSheetId="2">#REF!</definedName>
    <definedName name="ETEN_COMBUSTIBLE">#REF!</definedName>
    <definedName name="F_Energía" localSheetId="2">'[7]facturacion Marcona'!#REF!</definedName>
    <definedName name="F_Energía">'[7]facturacion Marcona'!#REF!</definedName>
    <definedName name="F_Potencia" localSheetId="2">'[7]facturacion Marcona'!#REF!</definedName>
    <definedName name="F_Potencia">'[7]facturacion Marcona'!#REF!</definedName>
    <definedName name="fact" localSheetId="2">#REF!</definedName>
    <definedName name="fact">#REF!</definedName>
    <definedName name="Factor_Reparto" localSheetId="2">#REF!</definedName>
    <definedName name="Factor_Reparto">#REF!</definedName>
    <definedName name="Factor2" localSheetId="2">#REF!</definedName>
    <definedName name="Factor2">#REF!</definedName>
    <definedName name="fecha">[8]PROGRAMADO!$B$75</definedName>
    <definedName name="FECHA_COMB_GAS" localSheetId="2">#REF!</definedName>
    <definedName name="FECHA_COMB_GAS">#REF!</definedName>
    <definedName name="FECHA_COMB_SOLIDOS" localSheetId="2">#REF!</definedName>
    <definedName name="FECHA_COMB_SOLIDOS">#REF!</definedName>
    <definedName name="FECHA_EXTRA">[2]EXTRA!$F$3</definedName>
    <definedName name="FECHA_HIDRO" localSheetId="2">#REF!</definedName>
    <definedName name="FECHA_HIDRO">#REF!</definedName>
    <definedName name="FECHA_MARGINALES" localSheetId="2">#REF!</definedName>
    <definedName name="FECHA_MARGINALES">#REF!</definedName>
    <definedName name="FENIX_PRESION" localSheetId="2">#REF!</definedName>
    <definedName name="FENIX_PRESION">#REF!</definedName>
    <definedName name="FPunta" localSheetId="2">'[7]facturacion Marcona'!#REF!</definedName>
    <definedName name="FPunta">'[7]facturacion Marcona'!#REF!</definedName>
    <definedName name="GCharcaniV1">[9]caudcp!$H$14</definedName>
    <definedName name="grafbnv" localSheetId="2">[10]Buenaventura!$AM$1:$AX$35</definedName>
    <definedName name="grafbnv">[10]Buenaventura!$AM$1:$AX$35</definedName>
    <definedName name="libres" localSheetId="2">#REF!</definedName>
    <definedName name="libres">#REF!</definedName>
    <definedName name="LISTA">[4]SINAC!$C$4:$C$21</definedName>
    <definedName name="MatrizRSF">[11]RSF!$A$7:$GZ$344</definedName>
    <definedName name="MAX_HORA_EXTRA">[2]EXTRA!$J$13</definedName>
    <definedName name="MED_HORA_EXTRA">[2]EXTRA!$J$12</definedName>
    <definedName name="MIN_HORA_EXTRA">[2]EXTRA!$J$11</definedName>
    <definedName name="NATURAL_CHANCAY" localSheetId="2">#REF!</definedName>
    <definedName name="NATURAL_CHANCAY">#REF!</definedName>
    <definedName name="NATURAL_SANTA" localSheetId="2">#REF!</definedName>
    <definedName name="NATURAL_SANTA">#REF!</definedName>
    <definedName name="NOMBRE" localSheetId="2">#REF!</definedName>
    <definedName name="NOMBRE">#REF!</definedName>
    <definedName name="PROMEDIO_MAX_CMgCP">#REF!</definedName>
    <definedName name="PROMEDIO_MED_CMgCP">#REF!</definedName>
    <definedName name="PROMEDIO_MIN_CMgCP">#REF!</definedName>
    <definedName name="PROMEDIO_TOTAL_CMgCP">#REF!</definedName>
    <definedName name="PROMEDIOS_CMgCP">#REF!</definedName>
    <definedName name="QCharcaniV1">[1]caudcp!$I$14</definedName>
    <definedName name="RANGO_MAX_CMgCP" localSheetId="2">#REF!</definedName>
    <definedName name="RANGO_MAX_CMgCP">#REF!</definedName>
    <definedName name="RANGO_MAX_CMgCP_h" localSheetId="2">#REF!</definedName>
    <definedName name="RANGO_MAX_CMgCP_h">#REF!</definedName>
    <definedName name="RANGO_MED_CMgCP" localSheetId="2">#REF!</definedName>
    <definedName name="RANGO_MED_CMgCP">#REF!</definedName>
    <definedName name="RANGO_MED_CMgCP_h">#REF!</definedName>
    <definedName name="RANGO_MIN_CMgCP">#REF!</definedName>
    <definedName name="RANGO_MIN_CMgCP_h">#REF!</definedName>
    <definedName name="RANGO_MIN2_CMgCP">#REF!</definedName>
    <definedName name="RANGO_MIN2_CMgCP_h">#REF!</definedName>
    <definedName name="REACTIVO" localSheetId="2">[3]Calculo!$D$172:$J$233</definedName>
    <definedName name="REACTIVO">[3]Calculo!$D$172:$J$233</definedName>
    <definedName name="regulado1" localSheetId="2">#REF!</definedName>
    <definedName name="regulado1">#REF!</definedName>
    <definedName name="regulados" localSheetId="2">#REF!</definedName>
    <definedName name="regulados">#REF!</definedName>
    <definedName name="reparto" localSheetId="2">#REF!</definedName>
    <definedName name="reparto">#REF!</definedName>
    <definedName name="reparto_bnv" localSheetId="2">[10]Buenaventura!$N$228:$O$248</definedName>
    <definedName name="reparto_bnv">[10]Buenaventura!$N$228:$O$248</definedName>
    <definedName name="res" localSheetId="2">[3]Calculo!#REF!</definedName>
    <definedName name="res">[3]Calculo!#REF!</definedName>
    <definedName name="res_bnv" localSheetId="2">[10]Buenaventura!$X$121:$AE$154</definedName>
    <definedName name="res_bnv">[10]Buenaventura!$X$121:$AE$154</definedName>
    <definedName name="RESUMEN_EMPRESAS">[12]RESUMEN!$D$6:$S$61,[12]RESUMEN!$D$70:$S$79</definedName>
    <definedName name="SANDIEGO" localSheetId="2">#REF!</definedName>
    <definedName name="SANDIEGO">#REF!</definedName>
    <definedName name="serie" localSheetId="2">#REF!</definedName>
    <definedName name="serie">#REF!</definedName>
    <definedName name="SG_COMBUSTIBLE">#REF!</definedName>
    <definedName name="SHO_COMBUSTIBLE">#REF!</definedName>
    <definedName name="TCHILC_PRESION">#REF!</definedName>
    <definedName name="TG7_GAS">#REF!</definedName>
    <definedName name="TG8_GAS">#REF!</definedName>
    <definedName name="TOTAL_RESUMEN_NOCOES">[13]RESUMEN!$Q$80</definedName>
    <definedName name="TOTAL_RESUMEN_SEIN">[13]RESUMEN!$Q$59</definedName>
    <definedName name="TRES" localSheetId="2">[3]Calculo!#REF!</definedName>
    <definedName name="TRES">[3]Calculo!#REF!</definedName>
    <definedName name="TUMBES" localSheetId="2">#REF!</definedName>
    <definedName name="TUMBES">#REF!</definedName>
    <definedName name="TURBINADO_SANTA" localSheetId="2">#REF!</definedName>
    <definedName name="TURBINADO_SANTA">#REF!</definedName>
    <definedName name="UNO" localSheetId="2">[3]Calculo!$D$3:$K$25</definedName>
    <definedName name="UNO">[3]Calculo!$D$3:$K$25</definedName>
    <definedName name="UTI_GAS" localSheetId="2">#REF!</definedName>
    <definedName name="UTI_GAS">#REF!</definedName>
    <definedName name="VALOR_DOLAR">[2]EXTRA!$E$409</definedName>
    <definedName name="ValorizaciónN">[6]dispfuel!#REF!</definedName>
    <definedName name="VENTANILLA_GAS" localSheetId="2">#REF!</definedName>
    <definedName name="VENTANILLA_GAS">#REF!</definedName>
    <definedName name="xxx">[14]RSF!$A$7:$GZ$344</definedName>
    <definedName name="Z_19249254_A75D_4B48_B3A0_5E1C96C2F738_.wvu.PrintArea" localSheetId="2" hidden="1">#REF!</definedName>
    <definedName name="Z_19249254_A75D_4B48_B3A0_5E1C96C2F738_.wvu.PrintArea" hidden="1">#REF!</definedName>
    <definedName name="Z_6719458D_601D_447B_BE41_98768769587C_.wvu.PrintArea" localSheetId="2" hidden="1">#REF!</definedName>
    <definedName name="Z_6719458D_601D_447B_BE41_98768769587C_.wvu.PrintArea" hidden="1">#REF!</definedName>
    <definedName name="Z_82BEA2AF_56BA_4CBB_A5CE_122301B1F4AC_.wvu.PrintArea" localSheetId="2" hidden="1">#REF!</definedName>
    <definedName name="Z_82BEA2AF_56BA_4CBB_A5CE_122301B1F4AC_.wvu.PrintArea" hidden="1">#REF!</definedName>
    <definedName name="Z_9A792388_A7C0_4857_86E5_5A1294D6E337_.wvu.PrintArea" hidden="1">#REF!</definedName>
    <definedName name="Z_9C590AB9_0A5E_488B_8CBE_313BDD27B1E8_.wvu.PrintArea" hidden="1">#REF!</definedName>
    <definedName name="Z_D34D34F5_EB7A_4CD0_BA96_F3C59F96F8E9_.wvu.PrintArea" hidden="1">#REF!</definedName>
    <definedName name="Z_E752B9D8_CCD7_4A79_9F4F_96CB25802E42_.wvu.PrintArea" hidden="1">#REF!</definedName>
    <definedName name="Z_F7D9A5CD_8D6C_4415_9C30_BDA3D52F0FD1_.wvu.PrintArea" hidden="1">#REF!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9" i="14" l="1"/>
  <c r="O41" i="14"/>
  <c r="O62" i="14"/>
  <c r="L15" i="14" l="1"/>
  <c r="K15" i="14"/>
  <c r="L14" i="14"/>
  <c r="K14" i="14"/>
  <c r="M6" i="14"/>
  <c r="M9" i="14"/>
  <c r="L9" i="14"/>
  <c r="M8" i="14"/>
  <c r="L8" i="14"/>
  <c r="M7" i="14"/>
  <c r="L7" i="14"/>
  <c r="L6" i="14"/>
  <c r="G2885" i="14"/>
  <c r="T2885" i="14" s="1"/>
  <c r="G2886" i="14"/>
  <c r="T2886" i="14" s="1"/>
  <c r="G2887" i="14"/>
  <c r="T2887" i="14" s="1"/>
  <c r="G2888" i="14"/>
  <c r="T2888" i="14" s="1"/>
  <c r="G2889" i="14"/>
  <c r="T2889" i="14" s="1"/>
  <c r="G2890" i="14"/>
  <c r="T2890" i="14" s="1"/>
  <c r="G2891" i="14"/>
  <c r="T2891" i="14" s="1"/>
  <c r="G2892" i="14"/>
  <c r="T2892" i="14" s="1"/>
  <c r="G2893" i="14"/>
  <c r="T2893" i="14" s="1"/>
  <c r="G2894" i="14"/>
  <c r="T2894" i="14" s="1"/>
  <c r="G2895" i="14"/>
  <c r="T2895" i="14" s="1"/>
  <c r="G2896" i="14"/>
  <c r="T2896" i="14" s="1"/>
  <c r="G2897" i="14"/>
  <c r="T2897" i="14" s="1"/>
  <c r="G2898" i="14"/>
  <c r="T2898" i="14" s="1"/>
  <c r="G2899" i="14"/>
  <c r="T2899" i="14" s="1"/>
  <c r="G2900" i="14"/>
  <c r="T2900" i="14" s="1"/>
  <c r="G2901" i="14"/>
  <c r="T2901" i="14" s="1"/>
  <c r="G2902" i="14"/>
  <c r="T2902" i="14" s="1"/>
  <c r="G2903" i="14"/>
  <c r="T2903" i="14" s="1"/>
  <c r="G2904" i="14"/>
  <c r="T2904" i="14" s="1"/>
  <c r="G2905" i="14"/>
  <c r="T2905" i="14" s="1"/>
  <c r="G2906" i="14"/>
  <c r="T2906" i="14" s="1"/>
  <c r="G2907" i="14"/>
  <c r="T2907" i="14" s="1"/>
  <c r="G2908" i="14"/>
  <c r="T2908" i="14" s="1"/>
  <c r="G2909" i="14"/>
  <c r="T2909" i="14" s="1"/>
  <c r="G2910" i="14"/>
  <c r="T2910" i="14" s="1"/>
  <c r="G2911" i="14"/>
  <c r="T2911" i="14" s="1"/>
  <c r="G2912" i="14"/>
  <c r="T2912" i="14" s="1"/>
  <c r="G2913" i="14"/>
  <c r="T2913" i="14" s="1"/>
  <c r="G2914" i="14"/>
  <c r="T2914" i="14" s="1"/>
  <c r="G2915" i="14"/>
  <c r="T2915" i="14" s="1"/>
  <c r="G2916" i="14"/>
  <c r="T2916" i="14" s="1"/>
  <c r="G2917" i="14"/>
  <c r="T2917" i="14" s="1"/>
  <c r="G2918" i="14"/>
  <c r="T2918" i="14" s="1"/>
  <c r="G2919" i="14"/>
  <c r="T2919" i="14" s="1"/>
  <c r="G2920" i="14"/>
  <c r="T2920" i="14" s="1"/>
  <c r="G2921" i="14"/>
  <c r="T2921" i="14" s="1"/>
  <c r="G2922" i="14"/>
  <c r="T2922" i="14" s="1"/>
  <c r="G2923" i="14"/>
  <c r="T2923" i="14" s="1"/>
  <c r="G2924" i="14"/>
  <c r="T2924" i="14" s="1"/>
  <c r="G2925" i="14"/>
  <c r="T2925" i="14" s="1"/>
  <c r="G2926" i="14"/>
  <c r="T2926" i="14" s="1"/>
  <c r="G2927" i="14"/>
  <c r="T2927" i="14" s="1"/>
  <c r="G2928" i="14"/>
  <c r="T2928" i="14" s="1"/>
  <c r="G2929" i="14"/>
  <c r="T2929" i="14" s="1"/>
  <c r="G2930" i="14"/>
  <c r="T2930" i="14" s="1"/>
  <c r="G2931" i="14"/>
  <c r="T2931" i="14" s="1"/>
  <c r="G2932" i="14"/>
  <c r="T2932" i="14" s="1"/>
  <c r="G2933" i="14"/>
  <c r="T2933" i="14" s="1"/>
  <c r="G2934" i="14"/>
  <c r="T2934" i="14" s="1"/>
  <c r="G2935" i="14"/>
  <c r="T2935" i="14" s="1"/>
  <c r="G2936" i="14"/>
  <c r="T2936" i="14" s="1"/>
  <c r="G2937" i="14"/>
  <c r="T2937" i="14" s="1"/>
  <c r="G2938" i="14"/>
  <c r="T2938" i="14" s="1"/>
  <c r="G2939" i="14"/>
  <c r="T2939" i="14" s="1"/>
  <c r="G2940" i="14"/>
  <c r="T2940" i="14" s="1"/>
  <c r="G2941" i="14"/>
  <c r="T2941" i="14" s="1"/>
  <c r="G2942" i="14"/>
  <c r="T2942" i="14" s="1"/>
  <c r="G2943" i="14"/>
  <c r="T2943" i="14" s="1"/>
  <c r="G2944" i="14"/>
  <c r="T2944" i="14" s="1"/>
  <c r="G2945" i="14"/>
  <c r="T2945" i="14" s="1"/>
  <c r="G2946" i="14"/>
  <c r="T2946" i="14" s="1"/>
  <c r="G2947" i="14"/>
  <c r="T2947" i="14" s="1"/>
  <c r="G2948" i="14"/>
  <c r="T2948" i="14" s="1"/>
  <c r="G2949" i="14"/>
  <c r="T2949" i="14" s="1"/>
  <c r="G2950" i="14"/>
  <c r="T2950" i="14" s="1"/>
  <c r="G2951" i="14"/>
  <c r="T2951" i="14" s="1"/>
  <c r="G2952" i="14"/>
  <c r="T2952" i="14" s="1"/>
  <c r="G2953" i="14"/>
  <c r="T2953" i="14" s="1"/>
  <c r="G2954" i="14"/>
  <c r="T2954" i="14" s="1"/>
  <c r="G2955" i="14"/>
  <c r="T2955" i="14" s="1"/>
  <c r="G2956" i="14"/>
  <c r="T2956" i="14" s="1"/>
  <c r="G2957" i="14"/>
  <c r="T2957" i="14" s="1"/>
  <c r="G2958" i="14"/>
  <c r="T2958" i="14" s="1"/>
  <c r="G2959" i="14"/>
  <c r="T2959" i="14" s="1"/>
  <c r="G2960" i="14"/>
  <c r="T2960" i="14" s="1"/>
  <c r="G2961" i="14"/>
  <c r="T2961" i="14" s="1"/>
  <c r="G2962" i="14"/>
  <c r="T2962" i="14" s="1"/>
  <c r="G2963" i="14"/>
  <c r="T2963" i="14" s="1"/>
  <c r="G2964" i="14"/>
  <c r="T2964" i="14" s="1"/>
  <c r="G2965" i="14"/>
  <c r="T2965" i="14" s="1"/>
  <c r="G2966" i="14"/>
  <c r="T2966" i="14" s="1"/>
  <c r="G2967" i="14"/>
  <c r="T2967" i="14" s="1"/>
  <c r="G2968" i="14"/>
  <c r="T2968" i="14" s="1"/>
  <c r="G2969" i="14"/>
  <c r="T2969" i="14" s="1"/>
  <c r="G2970" i="14"/>
  <c r="T2970" i="14" s="1"/>
  <c r="G2971" i="14"/>
  <c r="T2971" i="14" s="1"/>
  <c r="G2972" i="14"/>
  <c r="T2972" i="14" s="1"/>
  <c r="G2973" i="14"/>
  <c r="T2973" i="14" s="1"/>
  <c r="G2974" i="14"/>
  <c r="T2974" i="14" s="1"/>
  <c r="G2975" i="14"/>
  <c r="T2975" i="14" s="1"/>
  <c r="G2976" i="14"/>
  <c r="T2976" i="14" s="1"/>
  <c r="G2977" i="14"/>
  <c r="T2977" i="14" s="1"/>
  <c r="G2978" i="14"/>
  <c r="T2978" i="14" s="1"/>
  <c r="G2979" i="14"/>
  <c r="T2979" i="14" s="1"/>
  <c r="G2980" i="14"/>
  <c r="T2980" i="14" s="1"/>
  <c r="E2885" i="14"/>
  <c r="O2885" i="14" s="1"/>
  <c r="E2886" i="14"/>
  <c r="O2886" i="14" s="1"/>
  <c r="E2887" i="14"/>
  <c r="O2887" i="14" s="1"/>
  <c r="E2888" i="14"/>
  <c r="O2888" i="14" s="1"/>
  <c r="E2889" i="14"/>
  <c r="O2889" i="14" s="1"/>
  <c r="E2890" i="14"/>
  <c r="O2890" i="14" s="1"/>
  <c r="E2891" i="14"/>
  <c r="O2891" i="14" s="1"/>
  <c r="E2892" i="14"/>
  <c r="O2892" i="14" s="1"/>
  <c r="E2893" i="14"/>
  <c r="O2893" i="14" s="1"/>
  <c r="E2894" i="14"/>
  <c r="O2894" i="14" s="1"/>
  <c r="E2895" i="14"/>
  <c r="O2895" i="14" s="1"/>
  <c r="E2896" i="14"/>
  <c r="O2896" i="14" s="1"/>
  <c r="E2897" i="14"/>
  <c r="O2897" i="14" s="1"/>
  <c r="E2898" i="14"/>
  <c r="O2898" i="14" s="1"/>
  <c r="E2899" i="14"/>
  <c r="O2899" i="14" s="1"/>
  <c r="E2900" i="14"/>
  <c r="O2900" i="14" s="1"/>
  <c r="E2901" i="14"/>
  <c r="O2901" i="14" s="1"/>
  <c r="E2902" i="14"/>
  <c r="O2902" i="14" s="1"/>
  <c r="E2903" i="14"/>
  <c r="O2903" i="14" s="1"/>
  <c r="E2904" i="14"/>
  <c r="O2904" i="14" s="1"/>
  <c r="E2905" i="14"/>
  <c r="O2905" i="14" s="1"/>
  <c r="E2906" i="14"/>
  <c r="O2906" i="14" s="1"/>
  <c r="E2907" i="14"/>
  <c r="O2907" i="14" s="1"/>
  <c r="E2908" i="14"/>
  <c r="O2908" i="14" s="1"/>
  <c r="E2909" i="14"/>
  <c r="O2909" i="14" s="1"/>
  <c r="E2910" i="14"/>
  <c r="O2910" i="14" s="1"/>
  <c r="E2911" i="14"/>
  <c r="O2911" i="14" s="1"/>
  <c r="E2912" i="14"/>
  <c r="O2912" i="14" s="1"/>
  <c r="E2913" i="14"/>
  <c r="O2913" i="14" s="1"/>
  <c r="E2914" i="14"/>
  <c r="O2914" i="14" s="1"/>
  <c r="E2915" i="14"/>
  <c r="O2915" i="14" s="1"/>
  <c r="E2916" i="14"/>
  <c r="O2916" i="14" s="1"/>
  <c r="E2917" i="14"/>
  <c r="O2917" i="14" s="1"/>
  <c r="E2918" i="14"/>
  <c r="O2918" i="14" s="1"/>
  <c r="E2919" i="14"/>
  <c r="O2919" i="14" s="1"/>
  <c r="E2920" i="14"/>
  <c r="O2920" i="14" s="1"/>
  <c r="E2921" i="14"/>
  <c r="O2921" i="14" s="1"/>
  <c r="E2922" i="14"/>
  <c r="O2922" i="14" s="1"/>
  <c r="E2923" i="14"/>
  <c r="O2923" i="14" s="1"/>
  <c r="E2924" i="14"/>
  <c r="O2924" i="14" s="1"/>
  <c r="E2925" i="14"/>
  <c r="O2925" i="14" s="1"/>
  <c r="E2926" i="14"/>
  <c r="O2926" i="14" s="1"/>
  <c r="E2927" i="14"/>
  <c r="O2927" i="14" s="1"/>
  <c r="E2928" i="14"/>
  <c r="O2928" i="14" s="1"/>
  <c r="E2929" i="14"/>
  <c r="O2929" i="14" s="1"/>
  <c r="E2930" i="14"/>
  <c r="O2930" i="14" s="1"/>
  <c r="E2931" i="14"/>
  <c r="O2931" i="14" s="1"/>
  <c r="E2932" i="14"/>
  <c r="O2932" i="14" s="1"/>
  <c r="E2933" i="14"/>
  <c r="O2933" i="14" s="1"/>
  <c r="E2934" i="14"/>
  <c r="O2934" i="14" s="1"/>
  <c r="E2935" i="14"/>
  <c r="O2935" i="14" s="1"/>
  <c r="E2936" i="14"/>
  <c r="O2936" i="14" s="1"/>
  <c r="E2937" i="14"/>
  <c r="O2937" i="14" s="1"/>
  <c r="E2938" i="14"/>
  <c r="O2938" i="14" s="1"/>
  <c r="E2939" i="14"/>
  <c r="O2939" i="14" s="1"/>
  <c r="E2940" i="14"/>
  <c r="O2940" i="14" s="1"/>
  <c r="E2941" i="14"/>
  <c r="O2941" i="14" s="1"/>
  <c r="E2942" i="14"/>
  <c r="O2942" i="14" s="1"/>
  <c r="E2943" i="14"/>
  <c r="O2943" i="14" s="1"/>
  <c r="E2944" i="14"/>
  <c r="O2944" i="14" s="1"/>
  <c r="E2945" i="14"/>
  <c r="O2945" i="14" s="1"/>
  <c r="E2946" i="14"/>
  <c r="O2946" i="14" s="1"/>
  <c r="E2947" i="14"/>
  <c r="O2947" i="14" s="1"/>
  <c r="E2948" i="14"/>
  <c r="O2948" i="14" s="1"/>
  <c r="E2949" i="14"/>
  <c r="O2949" i="14" s="1"/>
  <c r="E2950" i="14"/>
  <c r="O2950" i="14" s="1"/>
  <c r="E2951" i="14"/>
  <c r="O2951" i="14" s="1"/>
  <c r="E2952" i="14"/>
  <c r="O2952" i="14" s="1"/>
  <c r="E2953" i="14"/>
  <c r="O2953" i="14" s="1"/>
  <c r="E2954" i="14"/>
  <c r="O2954" i="14" s="1"/>
  <c r="E2955" i="14"/>
  <c r="O2955" i="14" s="1"/>
  <c r="E2956" i="14"/>
  <c r="O2956" i="14" s="1"/>
  <c r="E2957" i="14"/>
  <c r="O2957" i="14" s="1"/>
  <c r="E2958" i="14"/>
  <c r="O2958" i="14" s="1"/>
  <c r="E2959" i="14"/>
  <c r="O2959" i="14" s="1"/>
  <c r="E2960" i="14"/>
  <c r="O2960" i="14" s="1"/>
  <c r="E2961" i="14"/>
  <c r="O2961" i="14" s="1"/>
  <c r="E2962" i="14"/>
  <c r="O2962" i="14" s="1"/>
  <c r="E2963" i="14"/>
  <c r="O2963" i="14" s="1"/>
  <c r="E2964" i="14"/>
  <c r="O2964" i="14" s="1"/>
  <c r="E2965" i="14"/>
  <c r="O2965" i="14" s="1"/>
  <c r="E2966" i="14"/>
  <c r="O2966" i="14" s="1"/>
  <c r="E2967" i="14"/>
  <c r="O2967" i="14" s="1"/>
  <c r="E2968" i="14"/>
  <c r="O2968" i="14" s="1"/>
  <c r="E2969" i="14"/>
  <c r="O2969" i="14" s="1"/>
  <c r="E2970" i="14"/>
  <c r="O2970" i="14" s="1"/>
  <c r="E2971" i="14"/>
  <c r="O2971" i="14" s="1"/>
  <c r="E2972" i="14"/>
  <c r="O2972" i="14" s="1"/>
  <c r="E2973" i="14"/>
  <c r="O2973" i="14" s="1"/>
  <c r="E2974" i="14"/>
  <c r="O2974" i="14" s="1"/>
  <c r="E2975" i="14"/>
  <c r="O2975" i="14" s="1"/>
  <c r="E2976" i="14"/>
  <c r="O2976" i="14" s="1"/>
  <c r="E2977" i="14"/>
  <c r="O2977" i="14" s="1"/>
  <c r="E2978" i="14"/>
  <c r="O2978" i="14" s="1"/>
  <c r="E2979" i="14"/>
  <c r="O2979" i="14" s="1"/>
  <c r="E2980" i="14"/>
  <c r="O2980" i="14" s="1"/>
  <c r="C42" i="21"/>
  <c r="D42" i="21"/>
  <c r="B8" i="21" l="1"/>
  <c r="G2693" i="14"/>
  <c r="T2693" i="14" s="1"/>
  <c r="G2694" i="14"/>
  <c r="T2694" i="14" s="1"/>
  <c r="G2695" i="14"/>
  <c r="T2695" i="14" s="1"/>
  <c r="G2696" i="14"/>
  <c r="T2696" i="14" s="1"/>
  <c r="G2697" i="14"/>
  <c r="T2697" i="14" s="1"/>
  <c r="G2698" i="14"/>
  <c r="T2698" i="14" s="1"/>
  <c r="G2699" i="14"/>
  <c r="T2699" i="14" s="1"/>
  <c r="G2700" i="14"/>
  <c r="T2700" i="14" s="1"/>
  <c r="G2701" i="14"/>
  <c r="T2701" i="14" s="1"/>
  <c r="G2702" i="14"/>
  <c r="T2702" i="14" s="1"/>
  <c r="G2703" i="14"/>
  <c r="T2703" i="14" s="1"/>
  <c r="G2704" i="14"/>
  <c r="T2704" i="14" s="1"/>
  <c r="G2705" i="14"/>
  <c r="T2705" i="14" s="1"/>
  <c r="G2706" i="14"/>
  <c r="T2706" i="14" s="1"/>
  <c r="G2707" i="14"/>
  <c r="T2707" i="14" s="1"/>
  <c r="G2708" i="14"/>
  <c r="T2708" i="14" s="1"/>
  <c r="G2709" i="14"/>
  <c r="T2709" i="14" s="1"/>
  <c r="G2710" i="14"/>
  <c r="T2710" i="14" s="1"/>
  <c r="G2711" i="14"/>
  <c r="T2711" i="14" s="1"/>
  <c r="G2712" i="14"/>
  <c r="T2712" i="14" s="1"/>
  <c r="G2713" i="14"/>
  <c r="T2713" i="14" s="1"/>
  <c r="G2714" i="14"/>
  <c r="T2714" i="14" s="1"/>
  <c r="G2715" i="14"/>
  <c r="T2715" i="14" s="1"/>
  <c r="G2716" i="14"/>
  <c r="T2716" i="14" s="1"/>
  <c r="G2717" i="14"/>
  <c r="T2717" i="14" s="1"/>
  <c r="G2718" i="14"/>
  <c r="T2718" i="14" s="1"/>
  <c r="G2719" i="14"/>
  <c r="T2719" i="14" s="1"/>
  <c r="G2720" i="14"/>
  <c r="T2720" i="14" s="1"/>
  <c r="G2721" i="14"/>
  <c r="T2721" i="14" s="1"/>
  <c r="G2722" i="14"/>
  <c r="T2722" i="14" s="1"/>
  <c r="G2723" i="14"/>
  <c r="T2723" i="14" s="1"/>
  <c r="G2724" i="14"/>
  <c r="T2724" i="14" s="1"/>
  <c r="G2725" i="14"/>
  <c r="T2725" i="14" s="1"/>
  <c r="G2726" i="14"/>
  <c r="T2726" i="14" s="1"/>
  <c r="G2727" i="14"/>
  <c r="T2727" i="14" s="1"/>
  <c r="G2728" i="14"/>
  <c r="T2728" i="14" s="1"/>
  <c r="G2729" i="14"/>
  <c r="T2729" i="14" s="1"/>
  <c r="G2730" i="14"/>
  <c r="T2730" i="14" s="1"/>
  <c r="G2731" i="14"/>
  <c r="T2731" i="14" s="1"/>
  <c r="G2732" i="14"/>
  <c r="T2732" i="14" s="1"/>
  <c r="G2733" i="14"/>
  <c r="T2733" i="14" s="1"/>
  <c r="G2734" i="14"/>
  <c r="T2734" i="14" s="1"/>
  <c r="G2735" i="14"/>
  <c r="T2735" i="14" s="1"/>
  <c r="G2736" i="14"/>
  <c r="T2736" i="14" s="1"/>
  <c r="G2737" i="14"/>
  <c r="T2737" i="14" s="1"/>
  <c r="G2738" i="14"/>
  <c r="T2738" i="14" s="1"/>
  <c r="G2739" i="14"/>
  <c r="T2739" i="14" s="1"/>
  <c r="G2740" i="14"/>
  <c r="T2740" i="14" s="1"/>
  <c r="G2741" i="14"/>
  <c r="T2741" i="14" s="1"/>
  <c r="G2742" i="14"/>
  <c r="T2742" i="14" s="1"/>
  <c r="G2743" i="14"/>
  <c r="T2743" i="14" s="1"/>
  <c r="G2744" i="14"/>
  <c r="T2744" i="14" s="1"/>
  <c r="G2745" i="14"/>
  <c r="T2745" i="14" s="1"/>
  <c r="G2746" i="14"/>
  <c r="T2746" i="14" s="1"/>
  <c r="G2747" i="14"/>
  <c r="T2747" i="14" s="1"/>
  <c r="G2748" i="14"/>
  <c r="T2748" i="14" s="1"/>
  <c r="G2749" i="14"/>
  <c r="T2749" i="14" s="1"/>
  <c r="G2750" i="14"/>
  <c r="T2750" i="14" s="1"/>
  <c r="G2751" i="14"/>
  <c r="T2751" i="14" s="1"/>
  <c r="G2752" i="14"/>
  <c r="T2752" i="14" s="1"/>
  <c r="G2753" i="14"/>
  <c r="T2753" i="14" s="1"/>
  <c r="G2754" i="14"/>
  <c r="T2754" i="14" s="1"/>
  <c r="G2755" i="14"/>
  <c r="T2755" i="14" s="1"/>
  <c r="G2756" i="14"/>
  <c r="T2756" i="14" s="1"/>
  <c r="G2757" i="14"/>
  <c r="T2757" i="14" s="1"/>
  <c r="G2758" i="14"/>
  <c r="T2758" i="14" s="1"/>
  <c r="G2759" i="14"/>
  <c r="T2759" i="14" s="1"/>
  <c r="G2760" i="14"/>
  <c r="T2760" i="14" s="1"/>
  <c r="G2761" i="14"/>
  <c r="T2761" i="14" s="1"/>
  <c r="G2762" i="14"/>
  <c r="T2762" i="14" s="1"/>
  <c r="G2763" i="14"/>
  <c r="T2763" i="14" s="1"/>
  <c r="G2764" i="14"/>
  <c r="T2764" i="14" s="1"/>
  <c r="G2765" i="14"/>
  <c r="T2765" i="14" s="1"/>
  <c r="G2766" i="14"/>
  <c r="T2766" i="14" s="1"/>
  <c r="G2767" i="14"/>
  <c r="T2767" i="14" s="1"/>
  <c r="G2768" i="14"/>
  <c r="T2768" i="14" s="1"/>
  <c r="G2769" i="14"/>
  <c r="T2769" i="14" s="1"/>
  <c r="G2770" i="14"/>
  <c r="T2770" i="14" s="1"/>
  <c r="G2771" i="14"/>
  <c r="T2771" i="14" s="1"/>
  <c r="G2772" i="14"/>
  <c r="T2772" i="14" s="1"/>
  <c r="G2773" i="14"/>
  <c r="T2773" i="14" s="1"/>
  <c r="G2774" i="14"/>
  <c r="T2774" i="14" s="1"/>
  <c r="G2775" i="14"/>
  <c r="T2775" i="14" s="1"/>
  <c r="G2776" i="14"/>
  <c r="T2776" i="14" s="1"/>
  <c r="G2777" i="14"/>
  <c r="T2777" i="14" s="1"/>
  <c r="G2778" i="14"/>
  <c r="T2778" i="14" s="1"/>
  <c r="G2779" i="14"/>
  <c r="T2779" i="14" s="1"/>
  <c r="G2780" i="14"/>
  <c r="T2780" i="14" s="1"/>
  <c r="G2781" i="14"/>
  <c r="T2781" i="14" s="1"/>
  <c r="G2782" i="14"/>
  <c r="T2782" i="14" s="1"/>
  <c r="G2783" i="14"/>
  <c r="T2783" i="14" s="1"/>
  <c r="G2784" i="14"/>
  <c r="T2784" i="14" s="1"/>
  <c r="G2785" i="14"/>
  <c r="T2785" i="14" s="1"/>
  <c r="G2786" i="14"/>
  <c r="T2786" i="14" s="1"/>
  <c r="G2787" i="14"/>
  <c r="T2787" i="14" s="1"/>
  <c r="G2788" i="14"/>
  <c r="T2788" i="14" s="1"/>
  <c r="G2789" i="14"/>
  <c r="T2789" i="14" s="1"/>
  <c r="G2790" i="14"/>
  <c r="T2790" i="14" s="1"/>
  <c r="G2791" i="14"/>
  <c r="T2791" i="14" s="1"/>
  <c r="G2792" i="14"/>
  <c r="T2792" i="14" s="1"/>
  <c r="G2793" i="14"/>
  <c r="T2793" i="14" s="1"/>
  <c r="G2794" i="14"/>
  <c r="T2794" i="14" s="1"/>
  <c r="G2795" i="14"/>
  <c r="T2795" i="14" s="1"/>
  <c r="G2796" i="14"/>
  <c r="T2796" i="14" s="1"/>
  <c r="G2797" i="14"/>
  <c r="T2797" i="14" s="1"/>
  <c r="G2798" i="14"/>
  <c r="T2798" i="14" s="1"/>
  <c r="G2799" i="14"/>
  <c r="T2799" i="14" s="1"/>
  <c r="G2800" i="14"/>
  <c r="T2800" i="14" s="1"/>
  <c r="G2801" i="14"/>
  <c r="T2801" i="14" s="1"/>
  <c r="G2802" i="14"/>
  <c r="T2802" i="14" s="1"/>
  <c r="G2803" i="14"/>
  <c r="T2803" i="14" s="1"/>
  <c r="G2804" i="14"/>
  <c r="T2804" i="14" s="1"/>
  <c r="G2805" i="14"/>
  <c r="T2805" i="14" s="1"/>
  <c r="G2806" i="14"/>
  <c r="T2806" i="14" s="1"/>
  <c r="G2807" i="14"/>
  <c r="T2807" i="14" s="1"/>
  <c r="G2808" i="14"/>
  <c r="T2808" i="14" s="1"/>
  <c r="G2809" i="14"/>
  <c r="T2809" i="14" s="1"/>
  <c r="G2810" i="14"/>
  <c r="T2810" i="14" s="1"/>
  <c r="G2811" i="14"/>
  <c r="T2811" i="14" s="1"/>
  <c r="G2812" i="14"/>
  <c r="T2812" i="14" s="1"/>
  <c r="G2813" i="14"/>
  <c r="T2813" i="14" s="1"/>
  <c r="G2814" i="14"/>
  <c r="T2814" i="14" s="1"/>
  <c r="G2815" i="14"/>
  <c r="T2815" i="14" s="1"/>
  <c r="G2816" i="14"/>
  <c r="T2816" i="14" s="1"/>
  <c r="G2817" i="14"/>
  <c r="T2817" i="14" s="1"/>
  <c r="G2818" i="14"/>
  <c r="T2818" i="14" s="1"/>
  <c r="G2819" i="14"/>
  <c r="T2819" i="14" s="1"/>
  <c r="G2820" i="14"/>
  <c r="T2820" i="14" s="1"/>
  <c r="G2821" i="14"/>
  <c r="T2821" i="14" s="1"/>
  <c r="G2822" i="14"/>
  <c r="T2822" i="14" s="1"/>
  <c r="G2823" i="14"/>
  <c r="T2823" i="14" s="1"/>
  <c r="G2824" i="14"/>
  <c r="T2824" i="14" s="1"/>
  <c r="G2825" i="14"/>
  <c r="T2825" i="14" s="1"/>
  <c r="G2826" i="14"/>
  <c r="T2826" i="14" s="1"/>
  <c r="G2827" i="14"/>
  <c r="T2827" i="14" s="1"/>
  <c r="G2828" i="14"/>
  <c r="T2828" i="14" s="1"/>
  <c r="G2829" i="14"/>
  <c r="T2829" i="14" s="1"/>
  <c r="G2830" i="14"/>
  <c r="T2830" i="14" s="1"/>
  <c r="G2831" i="14"/>
  <c r="T2831" i="14" s="1"/>
  <c r="G2832" i="14"/>
  <c r="T2832" i="14" s="1"/>
  <c r="G2833" i="14"/>
  <c r="T2833" i="14" s="1"/>
  <c r="G2834" i="14"/>
  <c r="T2834" i="14" s="1"/>
  <c r="G2835" i="14"/>
  <c r="T2835" i="14" s="1"/>
  <c r="G2836" i="14"/>
  <c r="T2836" i="14" s="1"/>
  <c r="G2837" i="14"/>
  <c r="T2837" i="14" s="1"/>
  <c r="G2838" i="14"/>
  <c r="T2838" i="14" s="1"/>
  <c r="G2839" i="14"/>
  <c r="T2839" i="14" s="1"/>
  <c r="G2840" i="14"/>
  <c r="T2840" i="14" s="1"/>
  <c r="G2841" i="14"/>
  <c r="T2841" i="14" s="1"/>
  <c r="G2842" i="14"/>
  <c r="T2842" i="14" s="1"/>
  <c r="G2843" i="14"/>
  <c r="T2843" i="14" s="1"/>
  <c r="G2844" i="14"/>
  <c r="T2844" i="14" s="1"/>
  <c r="G2845" i="14"/>
  <c r="T2845" i="14" s="1"/>
  <c r="G2846" i="14"/>
  <c r="T2846" i="14" s="1"/>
  <c r="G2847" i="14"/>
  <c r="T2847" i="14" s="1"/>
  <c r="G2848" i="14"/>
  <c r="T2848" i="14" s="1"/>
  <c r="G2849" i="14"/>
  <c r="T2849" i="14" s="1"/>
  <c r="G2850" i="14"/>
  <c r="T2850" i="14" s="1"/>
  <c r="G2851" i="14"/>
  <c r="T2851" i="14" s="1"/>
  <c r="G2852" i="14"/>
  <c r="T2852" i="14" s="1"/>
  <c r="G2853" i="14"/>
  <c r="T2853" i="14" s="1"/>
  <c r="G2854" i="14"/>
  <c r="T2854" i="14" s="1"/>
  <c r="G2855" i="14"/>
  <c r="T2855" i="14" s="1"/>
  <c r="G2856" i="14"/>
  <c r="T2856" i="14" s="1"/>
  <c r="G2857" i="14"/>
  <c r="T2857" i="14" s="1"/>
  <c r="G2858" i="14"/>
  <c r="T2858" i="14" s="1"/>
  <c r="G2859" i="14"/>
  <c r="T2859" i="14" s="1"/>
  <c r="G2860" i="14"/>
  <c r="T2860" i="14" s="1"/>
  <c r="G2861" i="14"/>
  <c r="T2861" i="14" s="1"/>
  <c r="G2862" i="14"/>
  <c r="T2862" i="14" s="1"/>
  <c r="G2863" i="14"/>
  <c r="T2863" i="14" s="1"/>
  <c r="G2864" i="14"/>
  <c r="T2864" i="14" s="1"/>
  <c r="G2865" i="14"/>
  <c r="T2865" i="14" s="1"/>
  <c r="G2866" i="14"/>
  <c r="T2866" i="14" s="1"/>
  <c r="G2867" i="14"/>
  <c r="T2867" i="14" s="1"/>
  <c r="G2868" i="14"/>
  <c r="T2868" i="14" s="1"/>
  <c r="G2869" i="14"/>
  <c r="T2869" i="14" s="1"/>
  <c r="G2870" i="14"/>
  <c r="T2870" i="14" s="1"/>
  <c r="G2871" i="14"/>
  <c r="T2871" i="14" s="1"/>
  <c r="G2872" i="14"/>
  <c r="T2872" i="14" s="1"/>
  <c r="G2873" i="14"/>
  <c r="T2873" i="14" s="1"/>
  <c r="G2874" i="14"/>
  <c r="T2874" i="14" s="1"/>
  <c r="G2875" i="14"/>
  <c r="T2875" i="14" s="1"/>
  <c r="G2876" i="14"/>
  <c r="T2876" i="14" s="1"/>
  <c r="G2877" i="14"/>
  <c r="T2877" i="14" s="1"/>
  <c r="G2878" i="14"/>
  <c r="T2878" i="14" s="1"/>
  <c r="G2879" i="14"/>
  <c r="T2879" i="14" s="1"/>
  <c r="G2880" i="14"/>
  <c r="T2880" i="14" s="1"/>
  <c r="G2881" i="14"/>
  <c r="T2881" i="14" s="1"/>
  <c r="G2882" i="14"/>
  <c r="T2882" i="14" s="1"/>
  <c r="G2883" i="14"/>
  <c r="T2883" i="14" s="1"/>
  <c r="G2884" i="14"/>
  <c r="T2884" i="14" s="1"/>
  <c r="E2693" i="14"/>
  <c r="O2693" i="14" s="1"/>
  <c r="E2694" i="14"/>
  <c r="O2694" i="14" s="1"/>
  <c r="E2695" i="14"/>
  <c r="O2695" i="14" s="1"/>
  <c r="E2696" i="14"/>
  <c r="O2696" i="14" s="1"/>
  <c r="E2697" i="14"/>
  <c r="O2697" i="14" s="1"/>
  <c r="E2698" i="14"/>
  <c r="O2698" i="14" s="1"/>
  <c r="E2699" i="14"/>
  <c r="O2699" i="14" s="1"/>
  <c r="E2700" i="14"/>
  <c r="O2700" i="14" s="1"/>
  <c r="E2701" i="14"/>
  <c r="O2701" i="14" s="1"/>
  <c r="E2702" i="14"/>
  <c r="O2702" i="14" s="1"/>
  <c r="E2703" i="14"/>
  <c r="O2703" i="14" s="1"/>
  <c r="E2704" i="14"/>
  <c r="O2704" i="14" s="1"/>
  <c r="E2705" i="14"/>
  <c r="O2705" i="14" s="1"/>
  <c r="E2706" i="14"/>
  <c r="O2706" i="14" s="1"/>
  <c r="E2707" i="14"/>
  <c r="O2707" i="14" s="1"/>
  <c r="E2708" i="14"/>
  <c r="O2708" i="14" s="1"/>
  <c r="E2709" i="14"/>
  <c r="O2709" i="14" s="1"/>
  <c r="E2710" i="14"/>
  <c r="O2710" i="14" s="1"/>
  <c r="E2711" i="14"/>
  <c r="O2711" i="14" s="1"/>
  <c r="E2712" i="14"/>
  <c r="O2712" i="14" s="1"/>
  <c r="E2713" i="14"/>
  <c r="O2713" i="14" s="1"/>
  <c r="E2714" i="14"/>
  <c r="O2714" i="14" s="1"/>
  <c r="E2715" i="14"/>
  <c r="O2715" i="14" s="1"/>
  <c r="E2716" i="14"/>
  <c r="O2716" i="14" s="1"/>
  <c r="E2717" i="14"/>
  <c r="O2717" i="14" s="1"/>
  <c r="E2718" i="14"/>
  <c r="O2718" i="14" s="1"/>
  <c r="E2719" i="14"/>
  <c r="O2719" i="14" s="1"/>
  <c r="E2720" i="14"/>
  <c r="O2720" i="14" s="1"/>
  <c r="E2721" i="14"/>
  <c r="O2721" i="14" s="1"/>
  <c r="E2722" i="14"/>
  <c r="O2722" i="14" s="1"/>
  <c r="E2723" i="14"/>
  <c r="O2723" i="14" s="1"/>
  <c r="E2724" i="14"/>
  <c r="O2724" i="14" s="1"/>
  <c r="E2725" i="14"/>
  <c r="O2725" i="14" s="1"/>
  <c r="E2726" i="14"/>
  <c r="O2726" i="14" s="1"/>
  <c r="E2727" i="14"/>
  <c r="O2727" i="14" s="1"/>
  <c r="E2728" i="14"/>
  <c r="O2728" i="14" s="1"/>
  <c r="E2729" i="14"/>
  <c r="O2729" i="14" s="1"/>
  <c r="E2730" i="14"/>
  <c r="O2730" i="14" s="1"/>
  <c r="E2731" i="14"/>
  <c r="O2731" i="14" s="1"/>
  <c r="E2732" i="14"/>
  <c r="O2732" i="14" s="1"/>
  <c r="E2733" i="14"/>
  <c r="O2733" i="14" s="1"/>
  <c r="E2734" i="14"/>
  <c r="O2734" i="14" s="1"/>
  <c r="E2735" i="14"/>
  <c r="O2735" i="14" s="1"/>
  <c r="E2736" i="14"/>
  <c r="O2736" i="14" s="1"/>
  <c r="E2737" i="14"/>
  <c r="O2737" i="14" s="1"/>
  <c r="E2738" i="14"/>
  <c r="O2738" i="14" s="1"/>
  <c r="E2739" i="14"/>
  <c r="O2739" i="14" s="1"/>
  <c r="E2740" i="14"/>
  <c r="O2740" i="14" s="1"/>
  <c r="E2741" i="14"/>
  <c r="O2741" i="14" s="1"/>
  <c r="E2742" i="14"/>
  <c r="O2742" i="14" s="1"/>
  <c r="E2743" i="14"/>
  <c r="O2743" i="14" s="1"/>
  <c r="E2744" i="14"/>
  <c r="O2744" i="14" s="1"/>
  <c r="E2745" i="14"/>
  <c r="O2745" i="14" s="1"/>
  <c r="E2746" i="14"/>
  <c r="O2746" i="14" s="1"/>
  <c r="E2747" i="14"/>
  <c r="O2747" i="14" s="1"/>
  <c r="E2748" i="14"/>
  <c r="O2748" i="14" s="1"/>
  <c r="E2749" i="14"/>
  <c r="O2749" i="14" s="1"/>
  <c r="E2750" i="14"/>
  <c r="O2750" i="14" s="1"/>
  <c r="E2751" i="14"/>
  <c r="O2751" i="14" s="1"/>
  <c r="E2752" i="14"/>
  <c r="O2752" i="14" s="1"/>
  <c r="E2753" i="14"/>
  <c r="O2753" i="14" s="1"/>
  <c r="E2754" i="14"/>
  <c r="O2754" i="14" s="1"/>
  <c r="E2755" i="14"/>
  <c r="O2755" i="14" s="1"/>
  <c r="E2756" i="14"/>
  <c r="O2756" i="14" s="1"/>
  <c r="E2757" i="14"/>
  <c r="O2757" i="14" s="1"/>
  <c r="E2758" i="14"/>
  <c r="O2758" i="14" s="1"/>
  <c r="E2759" i="14"/>
  <c r="O2759" i="14" s="1"/>
  <c r="E2760" i="14"/>
  <c r="O2760" i="14" s="1"/>
  <c r="E2761" i="14"/>
  <c r="O2761" i="14" s="1"/>
  <c r="E2762" i="14"/>
  <c r="O2762" i="14" s="1"/>
  <c r="E2763" i="14"/>
  <c r="O2763" i="14" s="1"/>
  <c r="E2764" i="14"/>
  <c r="O2764" i="14" s="1"/>
  <c r="E2765" i="14"/>
  <c r="O2765" i="14" s="1"/>
  <c r="E2766" i="14"/>
  <c r="O2766" i="14" s="1"/>
  <c r="E2767" i="14"/>
  <c r="O2767" i="14" s="1"/>
  <c r="E2768" i="14"/>
  <c r="O2768" i="14" s="1"/>
  <c r="E2769" i="14"/>
  <c r="O2769" i="14" s="1"/>
  <c r="E2770" i="14"/>
  <c r="O2770" i="14" s="1"/>
  <c r="E2771" i="14"/>
  <c r="O2771" i="14" s="1"/>
  <c r="E2772" i="14"/>
  <c r="O2772" i="14" s="1"/>
  <c r="E2773" i="14"/>
  <c r="O2773" i="14" s="1"/>
  <c r="E2774" i="14"/>
  <c r="O2774" i="14" s="1"/>
  <c r="E2775" i="14"/>
  <c r="O2775" i="14" s="1"/>
  <c r="E2776" i="14"/>
  <c r="O2776" i="14" s="1"/>
  <c r="E2777" i="14"/>
  <c r="O2777" i="14" s="1"/>
  <c r="E2778" i="14"/>
  <c r="O2778" i="14" s="1"/>
  <c r="E2779" i="14"/>
  <c r="O2779" i="14" s="1"/>
  <c r="E2780" i="14"/>
  <c r="O2780" i="14" s="1"/>
  <c r="E2781" i="14"/>
  <c r="O2781" i="14" s="1"/>
  <c r="E2782" i="14"/>
  <c r="O2782" i="14" s="1"/>
  <c r="E2783" i="14"/>
  <c r="O2783" i="14" s="1"/>
  <c r="E2784" i="14"/>
  <c r="O2784" i="14" s="1"/>
  <c r="E2785" i="14"/>
  <c r="O2785" i="14" s="1"/>
  <c r="E2786" i="14"/>
  <c r="O2786" i="14" s="1"/>
  <c r="E2787" i="14"/>
  <c r="O2787" i="14" s="1"/>
  <c r="E2788" i="14"/>
  <c r="O2788" i="14" s="1"/>
  <c r="E2789" i="14"/>
  <c r="O2789" i="14" s="1"/>
  <c r="E2790" i="14"/>
  <c r="O2790" i="14" s="1"/>
  <c r="E2791" i="14"/>
  <c r="O2791" i="14" s="1"/>
  <c r="E2792" i="14"/>
  <c r="O2792" i="14" s="1"/>
  <c r="E2793" i="14"/>
  <c r="O2793" i="14" s="1"/>
  <c r="E2794" i="14"/>
  <c r="O2794" i="14" s="1"/>
  <c r="E2795" i="14"/>
  <c r="O2795" i="14" s="1"/>
  <c r="E2796" i="14"/>
  <c r="O2796" i="14" s="1"/>
  <c r="E2797" i="14"/>
  <c r="O2797" i="14" s="1"/>
  <c r="E2798" i="14"/>
  <c r="O2798" i="14" s="1"/>
  <c r="E2799" i="14"/>
  <c r="O2799" i="14" s="1"/>
  <c r="E2800" i="14"/>
  <c r="O2800" i="14" s="1"/>
  <c r="E2801" i="14"/>
  <c r="O2801" i="14" s="1"/>
  <c r="E2802" i="14"/>
  <c r="O2802" i="14" s="1"/>
  <c r="E2803" i="14"/>
  <c r="O2803" i="14" s="1"/>
  <c r="E2804" i="14"/>
  <c r="O2804" i="14" s="1"/>
  <c r="E2805" i="14"/>
  <c r="O2805" i="14" s="1"/>
  <c r="E2806" i="14"/>
  <c r="O2806" i="14" s="1"/>
  <c r="E2807" i="14"/>
  <c r="O2807" i="14" s="1"/>
  <c r="E2808" i="14"/>
  <c r="O2808" i="14" s="1"/>
  <c r="E2809" i="14"/>
  <c r="O2809" i="14" s="1"/>
  <c r="E2810" i="14"/>
  <c r="O2810" i="14" s="1"/>
  <c r="E2811" i="14"/>
  <c r="O2811" i="14" s="1"/>
  <c r="E2812" i="14"/>
  <c r="O2812" i="14" s="1"/>
  <c r="E2813" i="14"/>
  <c r="O2813" i="14" s="1"/>
  <c r="E2814" i="14"/>
  <c r="O2814" i="14" s="1"/>
  <c r="E2815" i="14"/>
  <c r="O2815" i="14" s="1"/>
  <c r="E2816" i="14"/>
  <c r="O2816" i="14" s="1"/>
  <c r="E2817" i="14"/>
  <c r="O2817" i="14" s="1"/>
  <c r="E2818" i="14"/>
  <c r="O2818" i="14" s="1"/>
  <c r="E2819" i="14"/>
  <c r="O2819" i="14" s="1"/>
  <c r="E2820" i="14"/>
  <c r="O2820" i="14" s="1"/>
  <c r="E2821" i="14"/>
  <c r="O2821" i="14" s="1"/>
  <c r="E2822" i="14"/>
  <c r="O2822" i="14" s="1"/>
  <c r="E2823" i="14"/>
  <c r="O2823" i="14" s="1"/>
  <c r="E2824" i="14"/>
  <c r="O2824" i="14" s="1"/>
  <c r="E2825" i="14"/>
  <c r="O2825" i="14" s="1"/>
  <c r="E2826" i="14"/>
  <c r="O2826" i="14" s="1"/>
  <c r="E2827" i="14"/>
  <c r="O2827" i="14" s="1"/>
  <c r="E2828" i="14"/>
  <c r="O2828" i="14" s="1"/>
  <c r="E2829" i="14"/>
  <c r="O2829" i="14" s="1"/>
  <c r="E2830" i="14"/>
  <c r="O2830" i="14" s="1"/>
  <c r="E2831" i="14"/>
  <c r="O2831" i="14" s="1"/>
  <c r="E2832" i="14"/>
  <c r="O2832" i="14" s="1"/>
  <c r="E2833" i="14"/>
  <c r="O2833" i="14" s="1"/>
  <c r="E2834" i="14"/>
  <c r="O2834" i="14" s="1"/>
  <c r="E2835" i="14"/>
  <c r="O2835" i="14" s="1"/>
  <c r="E2836" i="14"/>
  <c r="O2836" i="14" s="1"/>
  <c r="E2837" i="14"/>
  <c r="O2837" i="14" s="1"/>
  <c r="E2838" i="14"/>
  <c r="O2838" i="14" s="1"/>
  <c r="E2839" i="14"/>
  <c r="O2839" i="14" s="1"/>
  <c r="E2840" i="14"/>
  <c r="O2840" i="14" s="1"/>
  <c r="E2841" i="14"/>
  <c r="O2841" i="14" s="1"/>
  <c r="E2842" i="14"/>
  <c r="O2842" i="14" s="1"/>
  <c r="E2843" i="14"/>
  <c r="O2843" i="14" s="1"/>
  <c r="E2844" i="14"/>
  <c r="O2844" i="14" s="1"/>
  <c r="E2845" i="14"/>
  <c r="O2845" i="14" s="1"/>
  <c r="E2846" i="14"/>
  <c r="O2846" i="14" s="1"/>
  <c r="E2847" i="14"/>
  <c r="O2847" i="14" s="1"/>
  <c r="E2848" i="14"/>
  <c r="O2848" i="14" s="1"/>
  <c r="E2849" i="14"/>
  <c r="O2849" i="14" s="1"/>
  <c r="E2850" i="14"/>
  <c r="O2850" i="14" s="1"/>
  <c r="E2851" i="14"/>
  <c r="O2851" i="14" s="1"/>
  <c r="E2852" i="14"/>
  <c r="O2852" i="14" s="1"/>
  <c r="E2853" i="14"/>
  <c r="O2853" i="14" s="1"/>
  <c r="E2854" i="14"/>
  <c r="O2854" i="14" s="1"/>
  <c r="E2855" i="14"/>
  <c r="O2855" i="14" s="1"/>
  <c r="E2856" i="14"/>
  <c r="O2856" i="14" s="1"/>
  <c r="E2857" i="14"/>
  <c r="O2857" i="14" s="1"/>
  <c r="E2858" i="14"/>
  <c r="O2858" i="14" s="1"/>
  <c r="E2859" i="14"/>
  <c r="O2859" i="14" s="1"/>
  <c r="E2860" i="14"/>
  <c r="O2860" i="14" s="1"/>
  <c r="E2861" i="14"/>
  <c r="O2861" i="14" s="1"/>
  <c r="E2862" i="14"/>
  <c r="O2862" i="14" s="1"/>
  <c r="E2863" i="14"/>
  <c r="O2863" i="14" s="1"/>
  <c r="E2864" i="14"/>
  <c r="O2864" i="14" s="1"/>
  <c r="E2865" i="14"/>
  <c r="O2865" i="14" s="1"/>
  <c r="E2866" i="14"/>
  <c r="O2866" i="14" s="1"/>
  <c r="E2867" i="14"/>
  <c r="O2867" i="14" s="1"/>
  <c r="E2868" i="14"/>
  <c r="O2868" i="14" s="1"/>
  <c r="E2869" i="14"/>
  <c r="O2869" i="14" s="1"/>
  <c r="E2870" i="14"/>
  <c r="O2870" i="14" s="1"/>
  <c r="E2871" i="14"/>
  <c r="O2871" i="14" s="1"/>
  <c r="E2872" i="14"/>
  <c r="O2872" i="14" s="1"/>
  <c r="E2873" i="14"/>
  <c r="O2873" i="14" s="1"/>
  <c r="E2874" i="14"/>
  <c r="O2874" i="14" s="1"/>
  <c r="E2875" i="14"/>
  <c r="O2875" i="14" s="1"/>
  <c r="E2876" i="14"/>
  <c r="O2876" i="14" s="1"/>
  <c r="E2877" i="14"/>
  <c r="O2877" i="14" s="1"/>
  <c r="E2878" i="14"/>
  <c r="O2878" i="14" s="1"/>
  <c r="E2879" i="14"/>
  <c r="O2879" i="14" s="1"/>
  <c r="E2880" i="14"/>
  <c r="O2880" i="14" s="1"/>
  <c r="E2881" i="14"/>
  <c r="O2881" i="14" s="1"/>
  <c r="E2882" i="14"/>
  <c r="O2882" i="14" s="1"/>
  <c r="E2883" i="14"/>
  <c r="O2883" i="14" s="1"/>
  <c r="E2884" i="14"/>
  <c r="O2884" i="14" s="1"/>
  <c r="F4" i="14"/>
  <c r="G2692" i="14" l="1"/>
  <c r="T2692" i="14" s="1"/>
  <c r="G2691" i="14"/>
  <c r="T2691" i="14" s="1"/>
  <c r="G2690" i="14"/>
  <c r="T2690" i="14" s="1"/>
  <c r="G2689" i="14"/>
  <c r="T2689" i="14" s="1"/>
  <c r="G2688" i="14"/>
  <c r="T2688" i="14" s="1"/>
  <c r="G2687" i="14"/>
  <c r="T2687" i="14" s="1"/>
  <c r="G2686" i="14"/>
  <c r="T2686" i="14" s="1"/>
  <c r="G2685" i="14"/>
  <c r="T2685" i="14" s="1"/>
  <c r="G2684" i="14"/>
  <c r="T2684" i="14" s="1"/>
  <c r="G2683" i="14"/>
  <c r="T2683" i="14" s="1"/>
  <c r="G2682" i="14"/>
  <c r="T2682" i="14" s="1"/>
  <c r="G2681" i="14"/>
  <c r="T2681" i="14" s="1"/>
  <c r="G2680" i="14"/>
  <c r="T2680" i="14" s="1"/>
  <c r="G2679" i="14"/>
  <c r="T2679" i="14" s="1"/>
  <c r="G2678" i="14"/>
  <c r="T2678" i="14" s="1"/>
  <c r="G2677" i="14"/>
  <c r="T2677" i="14" s="1"/>
  <c r="G2676" i="14"/>
  <c r="T2676" i="14" s="1"/>
  <c r="G2675" i="14"/>
  <c r="T2675" i="14" s="1"/>
  <c r="G2674" i="14"/>
  <c r="T2674" i="14" s="1"/>
  <c r="G2673" i="14"/>
  <c r="T2673" i="14" s="1"/>
  <c r="G2672" i="14"/>
  <c r="T2672" i="14" s="1"/>
  <c r="G2671" i="14"/>
  <c r="T2671" i="14" s="1"/>
  <c r="G2670" i="14"/>
  <c r="T2670" i="14" s="1"/>
  <c r="G2669" i="14"/>
  <c r="T2669" i="14" s="1"/>
  <c r="G2668" i="14"/>
  <c r="T2668" i="14" s="1"/>
  <c r="G2667" i="14"/>
  <c r="T2667" i="14" s="1"/>
  <c r="G2666" i="14"/>
  <c r="T2666" i="14" s="1"/>
  <c r="G2665" i="14"/>
  <c r="T2665" i="14" s="1"/>
  <c r="G2664" i="14"/>
  <c r="T2664" i="14" s="1"/>
  <c r="G2663" i="14"/>
  <c r="T2663" i="14" s="1"/>
  <c r="G2662" i="14"/>
  <c r="T2662" i="14" s="1"/>
  <c r="G2661" i="14"/>
  <c r="T2661" i="14" s="1"/>
  <c r="G2660" i="14"/>
  <c r="T2660" i="14" s="1"/>
  <c r="G2659" i="14"/>
  <c r="T2659" i="14" s="1"/>
  <c r="G2658" i="14"/>
  <c r="T2658" i="14" s="1"/>
  <c r="G2657" i="14"/>
  <c r="T2657" i="14" s="1"/>
  <c r="G2656" i="14"/>
  <c r="T2656" i="14" s="1"/>
  <c r="G2655" i="14"/>
  <c r="T2655" i="14" s="1"/>
  <c r="G2654" i="14"/>
  <c r="T2654" i="14" s="1"/>
  <c r="G2653" i="14"/>
  <c r="T2653" i="14" s="1"/>
  <c r="G2652" i="14"/>
  <c r="T2652" i="14" s="1"/>
  <c r="G2651" i="14"/>
  <c r="T2651" i="14" s="1"/>
  <c r="G2650" i="14"/>
  <c r="T2650" i="14" s="1"/>
  <c r="G2649" i="14"/>
  <c r="T2649" i="14" s="1"/>
  <c r="G2648" i="14"/>
  <c r="T2648" i="14" s="1"/>
  <c r="G2647" i="14"/>
  <c r="T2647" i="14" s="1"/>
  <c r="G2646" i="14"/>
  <c r="T2646" i="14" s="1"/>
  <c r="G2645" i="14"/>
  <c r="T2645" i="14" s="1"/>
  <c r="G2644" i="14"/>
  <c r="T2644" i="14" s="1"/>
  <c r="G2643" i="14"/>
  <c r="T2643" i="14" s="1"/>
  <c r="G2642" i="14"/>
  <c r="T2642" i="14" s="1"/>
  <c r="G2641" i="14"/>
  <c r="T2641" i="14" s="1"/>
  <c r="G2640" i="14"/>
  <c r="T2640" i="14" s="1"/>
  <c r="G2639" i="14"/>
  <c r="T2639" i="14" s="1"/>
  <c r="G2638" i="14"/>
  <c r="T2638" i="14" s="1"/>
  <c r="G2637" i="14"/>
  <c r="T2637" i="14" s="1"/>
  <c r="G2636" i="14"/>
  <c r="T2636" i="14" s="1"/>
  <c r="G2635" i="14"/>
  <c r="T2635" i="14" s="1"/>
  <c r="G2634" i="14"/>
  <c r="T2634" i="14" s="1"/>
  <c r="G2633" i="14"/>
  <c r="T2633" i="14" s="1"/>
  <c r="G2632" i="14"/>
  <c r="T2632" i="14" s="1"/>
  <c r="G2631" i="14"/>
  <c r="T2631" i="14" s="1"/>
  <c r="G2630" i="14"/>
  <c r="T2630" i="14" s="1"/>
  <c r="G2629" i="14"/>
  <c r="T2629" i="14" s="1"/>
  <c r="G2628" i="14"/>
  <c r="T2628" i="14" s="1"/>
  <c r="G2627" i="14"/>
  <c r="T2627" i="14" s="1"/>
  <c r="G2626" i="14"/>
  <c r="T2626" i="14" s="1"/>
  <c r="G2625" i="14"/>
  <c r="T2625" i="14" s="1"/>
  <c r="G2624" i="14"/>
  <c r="T2624" i="14" s="1"/>
  <c r="G2623" i="14"/>
  <c r="T2623" i="14" s="1"/>
  <c r="G2622" i="14"/>
  <c r="T2622" i="14" s="1"/>
  <c r="G2621" i="14"/>
  <c r="T2621" i="14" s="1"/>
  <c r="G2620" i="14"/>
  <c r="T2620" i="14" s="1"/>
  <c r="G2619" i="14"/>
  <c r="T2619" i="14" s="1"/>
  <c r="G2618" i="14"/>
  <c r="T2618" i="14" s="1"/>
  <c r="G2617" i="14"/>
  <c r="T2617" i="14" s="1"/>
  <c r="G2616" i="14"/>
  <c r="T2616" i="14" s="1"/>
  <c r="G2615" i="14"/>
  <c r="T2615" i="14" s="1"/>
  <c r="G2614" i="14"/>
  <c r="T2614" i="14" s="1"/>
  <c r="G2613" i="14"/>
  <c r="T2613" i="14" s="1"/>
  <c r="G2612" i="14"/>
  <c r="T2612" i="14" s="1"/>
  <c r="G2611" i="14"/>
  <c r="T2611" i="14" s="1"/>
  <c r="G2610" i="14"/>
  <c r="T2610" i="14" s="1"/>
  <c r="G2609" i="14"/>
  <c r="T2609" i="14" s="1"/>
  <c r="G2608" i="14"/>
  <c r="T2608" i="14" s="1"/>
  <c r="G2607" i="14"/>
  <c r="T2607" i="14" s="1"/>
  <c r="G2606" i="14"/>
  <c r="T2606" i="14" s="1"/>
  <c r="G2605" i="14"/>
  <c r="T2605" i="14" s="1"/>
  <c r="G2604" i="14"/>
  <c r="T2604" i="14" s="1"/>
  <c r="G2603" i="14"/>
  <c r="T2603" i="14" s="1"/>
  <c r="G2602" i="14"/>
  <c r="T2602" i="14" s="1"/>
  <c r="G2601" i="14"/>
  <c r="T2601" i="14" s="1"/>
  <c r="G2600" i="14"/>
  <c r="T2600" i="14" s="1"/>
  <c r="G2599" i="14"/>
  <c r="T2599" i="14" s="1"/>
  <c r="G2598" i="14"/>
  <c r="T2598" i="14" s="1"/>
  <c r="G2597" i="14"/>
  <c r="T2597" i="14" s="1"/>
  <c r="G2596" i="14"/>
  <c r="T2596" i="14" s="1"/>
  <c r="G2595" i="14"/>
  <c r="T2595" i="14" s="1"/>
  <c r="G2594" i="14"/>
  <c r="T2594" i="14" s="1"/>
  <c r="G2593" i="14"/>
  <c r="T2593" i="14" s="1"/>
  <c r="G2592" i="14"/>
  <c r="T2592" i="14" s="1"/>
  <c r="G2591" i="14"/>
  <c r="T2591" i="14" s="1"/>
  <c r="G2590" i="14"/>
  <c r="T2590" i="14" s="1"/>
  <c r="G2589" i="14"/>
  <c r="T2589" i="14" s="1"/>
  <c r="G2588" i="14"/>
  <c r="T2588" i="14" s="1"/>
  <c r="G2587" i="14"/>
  <c r="T2587" i="14" s="1"/>
  <c r="G2586" i="14"/>
  <c r="T2586" i="14" s="1"/>
  <c r="G2585" i="14"/>
  <c r="T2585" i="14" s="1"/>
  <c r="G2584" i="14"/>
  <c r="T2584" i="14" s="1"/>
  <c r="G2583" i="14"/>
  <c r="T2583" i="14" s="1"/>
  <c r="G2582" i="14"/>
  <c r="T2582" i="14" s="1"/>
  <c r="G2581" i="14"/>
  <c r="T2581" i="14" s="1"/>
  <c r="G2580" i="14"/>
  <c r="T2580" i="14" s="1"/>
  <c r="G2579" i="14"/>
  <c r="T2579" i="14" s="1"/>
  <c r="G2578" i="14"/>
  <c r="T2578" i="14" s="1"/>
  <c r="G2577" i="14"/>
  <c r="T2577" i="14" s="1"/>
  <c r="G2576" i="14"/>
  <c r="T2576" i="14" s="1"/>
  <c r="G2575" i="14"/>
  <c r="T2575" i="14" s="1"/>
  <c r="G2574" i="14"/>
  <c r="T2574" i="14" s="1"/>
  <c r="G2573" i="14"/>
  <c r="T2573" i="14" s="1"/>
  <c r="G2572" i="14"/>
  <c r="T2572" i="14" s="1"/>
  <c r="G2571" i="14"/>
  <c r="T2571" i="14" s="1"/>
  <c r="G2570" i="14"/>
  <c r="T2570" i="14" s="1"/>
  <c r="G2569" i="14"/>
  <c r="T2569" i="14" s="1"/>
  <c r="G2568" i="14"/>
  <c r="T2568" i="14" s="1"/>
  <c r="G2567" i="14"/>
  <c r="T2567" i="14" s="1"/>
  <c r="G2566" i="14"/>
  <c r="T2566" i="14" s="1"/>
  <c r="G2565" i="14"/>
  <c r="T2565" i="14" s="1"/>
  <c r="G2564" i="14"/>
  <c r="T2564" i="14" s="1"/>
  <c r="G2563" i="14"/>
  <c r="T2563" i="14" s="1"/>
  <c r="G2562" i="14"/>
  <c r="T2562" i="14" s="1"/>
  <c r="G2561" i="14"/>
  <c r="T2561" i="14" s="1"/>
  <c r="G2560" i="14"/>
  <c r="T2560" i="14" s="1"/>
  <c r="G2559" i="14"/>
  <c r="T2559" i="14" s="1"/>
  <c r="G2558" i="14"/>
  <c r="T2558" i="14" s="1"/>
  <c r="G2557" i="14"/>
  <c r="T2557" i="14" s="1"/>
  <c r="G2556" i="14"/>
  <c r="T2556" i="14" s="1"/>
  <c r="G2555" i="14"/>
  <c r="T2555" i="14" s="1"/>
  <c r="G2554" i="14"/>
  <c r="T2554" i="14" s="1"/>
  <c r="G2553" i="14"/>
  <c r="T2553" i="14" s="1"/>
  <c r="G2552" i="14"/>
  <c r="T2552" i="14" s="1"/>
  <c r="G2551" i="14"/>
  <c r="T2551" i="14" s="1"/>
  <c r="G2550" i="14"/>
  <c r="T2550" i="14" s="1"/>
  <c r="G2549" i="14"/>
  <c r="T2549" i="14" s="1"/>
  <c r="G2548" i="14"/>
  <c r="T2548" i="14" s="1"/>
  <c r="G2547" i="14"/>
  <c r="T2547" i="14" s="1"/>
  <c r="G2546" i="14"/>
  <c r="T2546" i="14" s="1"/>
  <c r="G2545" i="14"/>
  <c r="T2545" i="14" s="1"/>
  <c r="G2544" i="14"/>
  <c r="T2544" i="14" s="1"/>
  <c r="G2543" i="14"/>
  <c r="T2543" i="14" s="1"/>
  <c r="G2542" i="14"/>
  <c r="T2542" i="14" s="1"/>
  <c r="G2541" i="14"/>
  <c r="T2541" i="14" s="1"/>
  <c r="G2540" i="14"/>
  <c r="T2540" i="14" s="1"/>
  <c r="G2539" i="14"/>
  <c r="T2539" i="14" s="1"/>
  <c r="G2538" i="14"/>
  <c r="T2538" i="14" s="1"/>
  <c r="G2537" i="14"/>
  <c r="T2537" i="14" s="1"/>
  <c r="G2536" i="14"/>
  <c r="T2536" i="14" s="1"/>
  <c r="G2535" i="14"/>
  <c r="T2535" i="14" s="1"/>
  <c r="G2534" i="14"/>
  <c r="T2534" i="14" s="1"/>
  <c r="G2533" i="14"/>
  <c r="T2533" i="14" s="1"/>
  <c r="G2532" i="14"/>
  <c r="T2532" i="14" s="1"/>
  <c r="G2531" i="14"/>
  <c r="T2531" i="14" s="1"/>
  <c r="G2530" i="14"/>
  <c r="T2530" i="14" s="1"/>
  <c r="G2529" i="14"/>
  <c r="T2529" i="14" s="1"/>
  <c r="G2528" i="14"/>
  <c r="T2528" i="14" s="1"/>
  <c r="G2527" i="14"/>
  <c r="T2527" i="14" s="1"/>
  <c r="G2526" i="14"/>
  <c r="T2526" i="14" s="1"/>
  <c r="G2525" i="14"/>
  <c r="T2525" i="14" s="1"/>
  <c r="G2524" i="14"/>
  <c r="T2524" i="14" s="1"/>
  <c r="G2523" i="14"/>
  <c r="T2523" i="14" s="1"/>
  <c r="G2522" i="14"/>
  <c r="T2522" i="14" s="1"/>
  <c r="G2521" i="14"/>
  <c r="T2521" i="14" s="1"/>
  <c r="G2520" i="14"/>
  <c r="T2520" i="14" s="1"/>
  <c r="G2519" i="14"/>
  <c r="T2519" i="14" s="1"/>
  <c r="G2518" i="14"/>
  <c r="T2518" i="14" s="1"/>
  <c r="G2517" i="14"/>
  <c r="T2517" i="14" s="1"/>
  <c r="G2516" i="14"/>
  <c r="T2516" i="14" s="1"/>
  <c r="G2515" i="14"/>
  <c r="T2515" i="14" s="1"/>
  <c r="G2514" i="14"/>
  <c r="T2514" i="14" s="1"/>
  <c r="G2513" i="14"/>
  <c r="T2513" i="14" s="1"/>
  <c r="G2512" i="14"/>
  <c r="T2512" i="14" s="1"/>
  <c r="G2511" i="14"/>
  <c r="T2511" i="14" s="1"/>
  <c r="G2510" i="14"/>
  <c r="T2510" i="14" s="1"/>
  <c r="G2509" i="14"/>
  <c r="T2509" i="14" s="1"/>
  <c r="G2508" i="14"/>
  <c r="T2508" i="14" s="1"/>
  <c r="G2507" i="14"/>
  <c r="T2507" i="14" s="1"/>
  <c r="G2506" i="14"/>
  <c r="T2506" i="14" s="1"/>
  <c r="G2505" i="14"/>
  <c r="T2505" i="14" s="1"/>
  <c r="G2504" i="14"/>
  <c r="T2504" i="14" s="1"/>
  <c r="G2503" i="14"/>
  <c r="T2503" i="14" s="1"/>
  <c r="G2502" i="14"/>
  <c r="T2502" i="14" s="1"/>
  <c r="G2501" i="14"/>
  <c r="T2501" i="14" s="1"/>
  <c r="G2500" i="14"/>
  <c r="T2500" i="14" s="1"/>
  <c r="G2499" i="14"/>
  <c r="T2499" i="14" s="1"/>
  <c r="G2498" i="14"/>
  <c r="T2498" i="14" s="1"/>
  <c r="G2497" i="14"/>
  <c r="T2497" i="14" s="1"/>
  <c r="G2496" i="14"/>
  <c r="T2496" i="14" s="1"/>
  <c r="G2495" i="14"/>
  <c r="T2495" i="14" s="1"/>
  <c r="G2494" i="14"/>
  <c r="T2494" i="14" s="1"/>
  <c r="G2493" i="14"/>
  <c r="T2493" i="14" s="1"/>
  <c r="G2492" i="14"/>
  <c r="T2492" i="14" s="1"/>
  <c r="G2491" i="14"/>
  <c r="T2491" i="14" s="1"/>
  <c r="G2490" i="14"/>
  <c r="T2490" i="14" s="1"/>
  <c r="G2489" i="14"/>
  <c r="T2489" i="14" s="1"/>
  <c r="G2488" i="14"/>
  <c r="T2488" i="14" s="1"/>
  <c r="G2487" i="14"/>
  <c r="T2487" i="14" s="1"/>
  <c r="G2486" i="14"/>
  <c r="T2486" i="14" s="1"/>
  <c r="G2485" i="14"/>
  <c r="T2485" i="14" s="1"/>
  <c r="G2484" i="14"/>
  <c r="T2484" i="14" s="1"/>
  <c r="G2483" i="14"/>
  <c r="T2483" i="14" s="1"/>
  <c r="G2482" i="14"/>
  <c r="T2482" i="14" s="1"/>
  <c r="G2481" i="14"/>
  <c r="T2481" i="14" s="1"/>
  <c r="G2480" i="14"/>
  <c r="T2480" i="14" s="1"/>
  <c r="G2479" i="14"/>
  <c r="T2479" i="14" s="1"/>
  <c r="G2478" i="14"/>
  <c r="T2478" i="14" s="1"/>
  <c r="G2477" i="14"/>
  <c r="T2477" i="14" s="1"/>
  <c r="G2476" i="14"/>
  <c r="T2476" i="14" s="1"/>
  <c r="G2475" i="14"/>
  <c r="T2475" i="14" s="1"/>
  <c r="G2474" i="14"/>
  <c r="T2474" i="14" s="1"/>
  <c r="G2473" i="14"/>
  <c r="T2473" i="14" s="1"/>
  <c r="G2472" i="14"/>
  <c r="T2472" i="14" s="1"/>
  <c r="G2471" i="14"/>
  <c r="T2471" i="14" s="1"/>
  <c r="G2470" i="14"/>
  <c r="T2470" i="14" s="1"/>
  <c r="G2469" i="14"/>
  <c r="T2469" i="14" s="1"/>
  <c r="G2468" i="14"/>
  <c r="T2468" i="14" s="1"/>
  <c r="G2467" i="14"/>
  <c r="T2467" i="14" s="1"/>
  <c r="G2466" i="14"/>
  <c r="T2466" i="14" s="1"/>
  <c r="G2465" i="14"/>
  <c r="T2465" i="14" s="1"/>
  <c r="G2464" i="14"/>
  <c r="T2464" i="14" s="1"/>
  <c r="G2463" i="14"/>
  <c r="T2463" i="14" s="1"/>
  <c r="G2462" i="14"/>
  <c r="T2462" i="14" s="1"/>
  <c r="G2461" i="14"/>
  <c r="T2461" i="14" s="1"/>
  <c r="G2460" i="14"/>
  <c r="T2460" i="14" s="1"/>
  <c r="G2459" i="14"/>
  <c r="T2459" i="14" s="1"/>
  <c r="G2458" i="14"/>
  <c r="T2458" i="14" s="1"/>
  <c r="G2457" i="14"/>
  <c r="T2457" i="14" s="1"/>
  <c r="G2456" i="14"/>
  <c r="T2456" i="14" s="1"/>
  <c r="G2455" i="14"/>
  <c r="T2455" i="14" s="1"/>
  <c r="G2454" i="14"/>
  <c r="T2454" i="14" s="1"/>
  <c r="G2453" i="14"/>
  <c r="T2453" i="14" s="1"/>
  <c r="G2452" i="14"/>
  <c r="T2452" i="14" s="1"/>
  <c r="G2451" i="14"/>
  <c r="T2451" i="14" s="1"/>
  <c r="G2450" i="14"/>
  <c r="T2450" i="14" s="1"/>
  <c r="G2449" i="14"/>
  <c r="T2449" i="14" s="1"/>
  <c r="G2448" i="14"/>
  <c r="T2448" i="14" s="1"/>
  <c r="G2447" i="14"/>
  <c r="T2447" i="14" s="1"/>
  <c r="G2446" i="14"/>
  <c r="T2446" i="14" s="1"/>
  <c r="G2445" i="14"/>
  <c r="T2445" i="14" s="1"/>
  <c r="G2444" i="14"/>
  <c r="T2444" i="14" s="1"/>
  <c r="G2443" i="14"/>
  <c r="T2443" i="14" s="1"/>
  <c r="G2442" i="14"/>
  <c r="T2442" i="14" s="1"/>
  <c r="G2441" i="14"/>
  <c r="T2441" i="14" s="1"/>
  <c r="G2440" i="14"/>
  <c r="T2440" i="14" s="1"/>
  <c r="G2439" i="14"/>
  <c r="T2439" i="14" s="1"/>
  <c r="G2438" i="14"/>
  <c r="T2438" i="14" s="1"/>
  <c r="G2437" i="14"/>
  <c r="T2437" i="14" s="1"/>
  <c r="G2436" i="14"/>
  <c r="T2436" i="14" s="1"/>
  <c r="G2435" i="14"/>
  <c r="T2435" i="14" s="1"/>
  <c r="G2434" i="14"/>
  <c r="T2434" i="14" s="1"/>
  <c r="G2433" i="14"/>
  <c r="T2433" i="14" s="1"/>
  <c r="G2432" i="14"/>
  <c r="T2432" i="14" s="1"/>
  <c r="G2431" i="14"/>
  <c r="T2431" i="14" s="1"/>
  <c r="G2430" i="14"/>
  <c r="T2430" i="14" s="1"/>
  <c r="G2429" i="14"/>
  <c r="T2429" i="14" s="1"/>
  <c r="G2428" i="14"/>
  <c r="T2428" i="14" s="1"/>
  <c r="G2427" i="14"/>
  <c r="T2427" i="14" s="1"/>
  <c r="G2426" i="14"/>
  <c r="T2426" i="14" s="1"/>
  <c r="G2425" i="14"/>
  <c r="T2425" i="14" s="1"/>
  <c r="G2424" i="14"/>
  <c r="T2424" i="14" s="1"/>
  <c r="G2423" i="14"/>
  <c r="T2423" i="14" s="1"/>
  <c r="G2422" i="14"/>
  <c r="T2422" i="14" s="1"/>
  <c r="G2421" i="14"/>
  <c r="T2421" i="14" s="1"/>
  <c r="G2420" i="14"/>
  <c r="T2420" i="14" s="1"/>
  <c r="G2419" i="14"/>
  <c r="T2419" i="14" s="1"/>
  <c r="G2418" i="14"/>
  <c r="T2418" i="14" s="1"/>
  <c r="G2417" i="14"/>
  <c r="T2417" i="14" s="1"/>
  <c r="G2416" i="14"/>
  <c r="T2416" i="14" s="1"/>
  <c r="G2415" i="14"/>
  <c r="T2415" i="14" s="1"/>
  <c r="G2414" i="14"/>
  <c r="T2414" i="14" s="1"/>
  <c r="G2413" i="14"/>
  <c r="T2413" i="14" s="1"/>
  <c r="G2412" i="14"/>
  <c r="T2412" i="14" s="1"/>
  <c r="G2411" i="14"/>
  <c r="T2411" i="14" s="1"/>
  <c r="G2410" i="14"/>
  <c r="T2410" i="14" s="1"/>
  <c r="G2409" i="14"/>
  <c r="T2409" i="14" s="1"/>
  <c r="G2408" i="14"/>
  <c r="T2408" i="14" s="1"/>
  <c r="G2407" i="14"/>
  <c r="T2407" i="14" s="1"/>
  <c r="G2406" i="14"/>
  <c r="T2406" i="14" s="1"/>
  <c r="G2405" i="14"/>
  <c r="T2405" i="14" s="1"/>
  <c r="G2404" i="14"/>
  <c r="T2404" i="14" s="1"/>
  <c r="G2403" i="14"/>
  <c r="T2403" i="14" s="1"/>
  <c r="G2402" i="14"/>
  <c r="T2402" i="14" s="1"/>
  <c r="G2401" i="14"/>
  <c r="T2401" i="14" s="1"/>
  <c r="G2400" i="14"/>
  <c r="T2400" i="14" s="1"/>
  <c r="G2399" i="14"/>
  <c r="T2399" i="14" s="1"/>
  <c r="G2398" i="14"/>
  <c r="T2398" i="14" s="1"/>
  <c r="G2397" i="14"/>
  <c r="T2397" i="14" s="1"/>
  <c r="G2396" i="14"/>
  <c r="T2396" i="14" s="1"/>
  <c r="G2395" i="14"/>
  <c r="T2395" i="14" s="1"/>
  <c r="G2394" i="14"/>
  <c r="T2394" i="14" s="1"/>
  <c r="G2393" i="14"/>
  <c r="T2393" i="14" s="1"/>
  <c r="G2392" i="14"/>
  <c r="T2392" i="14" s="1"/>
  <c r="G2391" i="14"/>
  <c r="T2391" i="14" s="1"/>
  <c r="G2390" i="14"/>
  <c r="T2390" i="14" s="1"/>
  <c r="G2389" i="14"/>
  <c r="T2389" i="14" s="1"/>
  <c r="G2388" i="14"/>
  <c r="T2388" i="14" s="1"/>
  <c r="G2387" i="14"/>
  <c r="T2387" i="14" s="1"/>
  <c r="G2386" i="14"/>
  <c r="T2386" i="14" s="1"/>
  <c r="G2385" i="14"/>
  <c r="T2385" i="14" s="1"/>
  <c r="G2384" i="14"/>
  <c r="T2384" i="14" s="1"/>
  <c r="G2383" i="14"/>
  <c r="T2383" i="14" s="1"/>
  <c r="G2382" i="14"/>
  <c r="T2382" i="14" s="1"/>
  <c r="G2381" i="14"/>
  <c r="T2381" i="14" s="1"/>
  <c r="G2380" i="14"/>
  <c r="T2380" i="14" s="1"/>
  <c r="G2379" i="14"/>
  <c r="T2379" i="14" s="1"/>
  <c r="G2378" i="14"/>
  <c r="T2378" i="14" s="1"/>
  <c r="G2377" i="14"/>
  <c r="T2377" i="14" s="1"/>
  <c r="G2376" i="14"/>
  <c r="T2376" i="14" s="1"/>
  <c r="G2375" i="14"/>
  <c r="T2375" i="14" s="1"/>
  <c r="G2374" i="14"/>
  <c r="T2374" i="14" s="1"/>
  <c r="G2373" i="14"/>
  <c r="T2373" i="14" s="1"/>
  <c r="G2372" i="14"/>
  <c r="T2372" i="14" s="1"/>
  <c r="G2371" i="14"/>
  <c r="T2371" i="14" s="1"/>
  <c r="G2370" i="14"/>
  <c r="T2370" i="14" s="1"/>
  <c r="G2369" i="14"/>
  <c r="T2369" i="14" s="1"/>
  <c r="G2368" i="14"/>
  <c r="T2368" i="14" s="1"/>
  <c r="G2367" i="14"/>
  <c r="T2367" i="14" s="1"/>
  <c r="G2366" i="14"/>
  <c r="T2366" i="14" s="1"/>
  <c r="G2365" i="14"/>
  <c r="T2365" i="14" s="1"/>
  <c r="G2364" i="14"/>
  <c r="T2364" i="14" s="1"/>
  <c r="G2363" i="14"/>
  <c r="T2363" i="14" s="1"/>
  <c r="G2362" i="14"/>
  <c r="T2362" i="14" s="1"/>
  <c r="G2361" i="14"/>
  <c r="T2361" i="14" s="1"/>
  <c r="G2360" i="14"/>
  <c r="T2360" i="14" s="1"/>
  <c r="G2359" i="14"/>
  <c r="T2359" i="14" s="1"/>
  <c r="G2358" i="14"/>
  <c r="T2358" i="14" s="1"/>
  <c r="G2357" i="14"/>
  <c r="T2357" i="14" s="1"/>
  <c r="G2356" i="14"/>
  <c r="T2356" i="14" s="1"/>
  <c r="G2355" i="14"/>
  <c r="T2355" i="14" s="1"/>
  <c r="G2354" i="14"/>
  <c r="T2354" i="14" s="1"/>
  <c r="G2353" i="14"/>
  <c r="T2353" i="14" s="1"/>
  <c r="G2352" i="14"/>
  <c r="T2352" i="14" s="1"/>
  <c r="G2351" i="14"/>
  <c r="T2351" i="14" s="1"/>
  <c r="G2350" i="14"/>
  <c r="T2350" i="14" s="1"/>
  <c r="G2349" i="14"/>
  <c r="T2349" i="14" s="1"/>
  <c r="G2348" i="14"/>
  <c r="T2348" i="14" s="1"/>
  <c r="G2347" i="14"/>
  <c r="T2347" i="14" s="1"/>
  <c r="G2346" i="14"/>
  <c r="T2346" i="14" s="1"/>
  <c r="G2345" i="14"/>
  <c r="T2345" i="14" s="1"/>
  <c r="G2344" i="14"/>
  <c r="T2344" i="14" s="1"/>
  <c r="G2343" i="14"/>
  <c r="T2343" i="14" s="1"/>
  <c r="G2342" i="14"/>
  <c r="T2342" i="14" s="1"/>
  <c r="G2341" i="14"/>
  <c r="T2341" i="14" s="1"/>
  <c r="G2340" i="14"/>
  <c r="T2340" i="14" s="1"/>
  <c r="G2339" i="14"/>
  <c r="T2339" i="14" s="1"/>
  <c r="G2338" i="14"/>
  <c r="T2338" i="14" s="1"/>
  <c r="G2337" i="14"/>
  <c r="T2337" i="14" s="1"/>
  <c r="G2336" i="14"/>
  <c r="T2336" i="14" s="1"/>
  <c r="G2335" i="14"/>
  <c r="T2335" i="14" s="1"/>
  <c r="G2334" i="14"/>
  <c r="T2334" i="14" s="1"/>
  <c r="G2333" i="14"/>
  <c r="T2333" i="14" s="1"/>
  <c r="G2332" i="14"/>
  <c r="T2332" i="14" s="1"/>
  <c r="G2331" i="14"/>
  <c r="T2331" i="14" s="1"/>
  <c r="G2330" i="14"/>
  <c r="T2330" i="14" s="1"/>
  <c r="G2329" i="14"/>
  <c r="T2329" i="14" s="1"/>
  <c r="G2328" i="14"/>
  <c r="T2328" i="14" s="1"/>
  <c r="G2327" i="14"/>
  <c r="T2327" i="14" s="1"/>
  <c r="G2326" i="14"/>
  <c r="T2326" i="14" s="1"/>
  <c r="G2325" i="14"/>
  <c r="T2325" i="14" s="1"/>
  <c r="G2324" i="14"/>
  <c r="T2324" i="14" s="1"/>
  <c r="G2323" i="14"/>
  <c r="T2323" i="14" s="1"/>
  <c r="G2322" i="14"/>
  <c r="T2322" i="14" s="1"/>
  <c r="G2321" i="14"/>
  <c r="T2321" i="14" s="1"/>
  <c r="G2320" i="14"/>
  <c r="T2320" i="14" s="1"/>
  <c r="G2319" i="14"/>
  <c r="T2319" i="14" s="1"/>
  <c r="G2318" i="14"/>
  <c r="T2318" i="14" s="1"/>
  <c r="G2317" i="14"/>
  <c r="T2317" i="14" s="1"/>
  <c r="G2316" i="14"/>
  <c r="T2316" i="14" s="1"/>
  <c r="G2315" i="14"/>
  <c r="T2315" i="14" s="1"/>
  <c r="G2314" i="14"/>
  <c r="T2314" i="14" s="1"/>
  <c r="G2313" i="14"/>
  <c r="T2313" i="14" s="1"/>
  <c r="G2312" i="14"/>
  <c r="T2312" i="14" s="1"/>
  <c r="G2311" i="14"/>
  <c r="T2311" i="14" s="1"/>
  <c r="G2310" i="14"/>
  <c r="T2310" i="14" s="1"/>
  <c r="G2309" i="14"/>
  <c r="T2309" i="14" s="1"/>
  <c r="G2308" i="14"/>
  <c r="T2308" i="14" s="1"/>
  <c r="G2307" i="14"/>
  <c r="T2307" i="14" s="1"/>
  <c r="G2306" i="14"/>
  <c r="T2306" i="14" s="1"/>
  <c r="G2305" i="14"/>
  <c r="T2305" i="14" s="1"/>
  <c r="G2304" i="14"/>
  <c r="T2304" i="14" s="1"/>
  <c r="G2303" i="14"/>
  <c r="T2303" i="14" s="1"/>
  <c r="G2302" i="14"/>
  <c r="T2302" i="14" s="1"/>
  <c r="G2301" i="14"/>
  <c r="T2301" i="14" s="1"/>
  <c r="G2300" i="14"/>
  <c r="T2300" i="14" s="1"/>
  <c r="G2299" i="14"/>
  <c r="T2299" i="14" s="1"/>
  <c r="G2298" i="14"/>
  <c r="T2298" i="14" s="1"/>
  <c r="G2297" i="14"/>
  <c r="T2297" i="14" s="1"/>
  <c r="G2296" i="14"/>
  <c r="T2296" i="14" s="1"/>
  <c r="G2295" i="14"/>
  <c r="T2295" i="14" s="1"/>
  <c r="G2294" i="14"/>
  <c r="T2294" i="14" s="1"/>
  <c r="G2293" i="14"/>
  <c r="T2293" i="14" s="1"/>
  <c r="G2292" i="14"/>
  <c r="T2292" i="14" s="1"/>
  <c r="G2291" i="14"/>
  <c r="T2291" i="14" s="1"/>
  <c r="G2290" i="14"/>
  <c r="T2290" i="14" s="1"/>
  <c r="G2289" i="14"/>
  <c r="T2289" i="14" s="1"/>
  <c r="G2288" i="14"/>
  <c r="T2288" i="14" s="1"/>
  <c r="G2287" i="14"/>
  <c r="T2287" i="14" s="1"/>
  <c r="G2286" i="14"/>
  <c r="T2286" i="14" s="1"/>
  <c r="G2285" i="14"/>
  <c r="T2285" i="14" s="1"/>
  <c r="G2284" i="14"/>
  <c r="T2284" i="14" s="1"/>
  <c r="G2283" i="14"/>
  <c r="T2283" i="14" s="1"/>
  <c r="G2282" i="14"/>
  <c r="T2282" i="14" s="1"/>
  <c r="G2281" i="14"/>
  <c r="T2281" i="14" s="1"/>
  <c r="G2280" i="14"/>
  <c r="T2280" i="14" s="1"/>
  <c r="G2279" i="14"/>
  <c r="T2279" i="14" s="1"/>
  <c r="G2278" i="14"/>
  <c r="T2278" i="14" s="1"/>
  <c r="G2277" i="14"/>
  <c r="T2277" i="14" s="1"/>
  <c r="G2276" i="14"/>
  <c r="T2276" i="14" s="1"/>
  <c r="G2275" i="14"/>
  <c r="T2275" i="14" s="1"/>
  <c r="G2274" i="14"/>
  <c r="T2274" i="14" s="1"/>
  <c r="G2273" i="14"/>
  <c r="T2273" i="14" s="1"/>
  <c r="G2272" i="14"/>
  <c r="T2272" i="14" s="1"/>
  <c r="G2271" i="14"/>
  <c r="T2271" i="14" s="1"/>
  <c r="G2270" i="14"/>
  <c r="T2270" i="14" s="1"/>
  <c r="G2269" i="14"/>
  <c r="T2269" i="14" s="1"/>
  <c r="G2268" i="14"/>
  <c r="T2268" i="14" s="1"/>
  <c r="G2267" i="14"/>
  <c r="T2267" i="14" s="1"/>
  <c r="G2266" i="14"/>
  <c r="T2266" i="14" s="1"/>
  <c r="G2265" i="14"/>
  <c r="T2265" i="14" s="1"/>
  <c r="G2264" i="14"/>
  <c r="T2264" i="14" s="1"/>
  <c r="G2263" i="14"/>
  <c r="T2263" i="14" s="1"/>
  <c r="G2262" i="14"/>
  <c r="T2262" i="14" s="1"/>
  <c r="G2261" i="14"/>
  <c r="T2261" i="14" s="1"/>
  <c r="G2260" i="14"/>
  <c r="T2260" i="14" s="1"/>
  <c r="G2259" i="14"/>
  <c r="T2259" i="14" s="1"/>
  <c r="G2258" i="14"/>
  <c r="T2258" i="14" s="1"/>
  <c r="G2257" i="14"/>
  <c r="T2257" i="14" s="1"/>
  <c r="G2256" i="14"/>
  <c r="T2256" i="14" s="1"/>
  <c r="G2255" i="14"/>
  <c r="T2255" i="14" s="1"/>
  <c r="G2254" i="14"/>
  <c r="T2254" i="14" s="1"/>
  <c r="G2253" i="14"/>
  <c r="T2253" i="14" s="1"/>
  <c r="G2252" i="14"/>
  <c r="T2252" i="14" s="1"/>
  <c r="G2251" i="14"/>
  <c r="T2251" i="14" s="1"/>
  <c r="G2250" i="14"/>
  <c r="T2250" i="14" s="1"/>
  <c r="G2249" i="14"/>
  <c r="T2249" i="14" s="1"/>
  <c r="G2248" i="14"/>
  <c r="T2248" i="14" s="1"/>
  <c r="G2247" i="14"/>
  <c r="T2247" i="14" s="1"/>
  <c r="G2246" i="14"/>
  <c r="T2246" i="14" s="1"/>
  <c r="G2245" i="14"/>
  <c r="T2245" i="14" s="1"/>
  <c r="G2244" i="14"/>
  <c r="T2244" i="14" s="1"/>
  <c r="G2243" i="14"/>
  <c r="T2243" i="14" s="1"/>
  <c r="G2242" i="14"/>
  <c r="T2242" i="14" s="1"/>
  <c r="G2241" i="14"/>
  <c r="T2241" i="14" s="1"/>
  <c r="G2240" i="14"/>
  <c r="T2240" i="14" s="1"/>
  <c r="G2239" i="14"/>
  <c r="T2239" i="14" s="1"/>
  <c r="G2238" i="14"/>
  <c r="T2238" i="14" s="1"/>
  <c r="G2237" i="14"/>
  <c r="T2237" i="14" s="1"/>
  <c r="G2236" i="14"/>
  <c r="T2236" i="14" s="1"/>
  <c r="G2235" i="14"/>
  <c r="T2235" i="14" s="1"/>
  <c r="G2234" i="14"/>
  <c r="T2234" i="14" s="1"/>
  <c r="G2233" i="14"/>
  <c r="T2233" i="14" s="1"/>
  <c r="G2232" i="14"/>
  <c r="T2232" i="14" s="1"/>
  <c r="G2231" i="14"/>
  <c r="T2231" i="14" s="1"/>
  <c r="G2230" i="14"/>
  <c r="T2230" i="14" s="1"/>
  <c r="G2229" i="14"/>
  <c r="T2229" i="14" s="1"/>
  <c r="G2228" i="14"/>
  <c r="T2228" i="14" s="1"/>
  <c r="G2227" i="14"/>
  <c r="T2227" i="14" s="1"/>
  <c r="G2226" i="14"/>
  <c r="T2226" i="14" s="1"/>
  <c r="G2225" i="14"/>
  <c r="T2225" i="14" s="1"/>
  <c r="G2224" i="14"/>
  <c r="T2224" i="14" s="1"/>
  <c r="G2223" i="14"/>
  <c r="T2223" i="14" s="1"/>
  <c r="G2222" i="14"/>
  <c r="T2222" i="14" s="1"/>
  <c r="G2221" i="14"/>
  <c r="T2221" i="14" s="1"/>
  <c r="G2220" i="14"/>
  <c r="T2220" i="14" s="1"/>
  <c r="G2219" i="14"/>
  <c r="T2219" i="14" s="1"/>
  <c r="G2218" i="14"/>
  <c r="T2218" i="14" s="1"/>
  <c r="G2217" i="14"/>
  <c r="T2217" i="14" s="1"/>
  <c r="G2216" i="14"/>
  <c r="T2216" i="14" s="1"/>
  <c r="G2215" i="14"/>
  <c r="T2215" i="14" s="1"/>
  <c r="G2214" i="14"/>
  <c r="T2214" i="14" s="1"/>
  <c r="G2213" i="14"/>
  <c r="T2213" i="14" s="1"/>
  <c r="G2212" i="14"/>
  <c r="T2212" i="14" s="1"/>
  <c r="G2211" i="14"/>
  <c r="T2211" i="14" s="1"/>
  <c r="G2210" i="14"/>
  <c r="T2210" i="14" s="1"/>
  <c r="G2209" i="14"/>
  <c r="T2209" i="14" s="1"/>
  <c r="G2208" i="14"/>
  <c r="T2208" i="14" s="1"/>
  <c r="G2207" i="14"/>
  <c r="T2207" i="14" s="1"/>
  <c r="G2206" i="14"/>
  <c r="T2206" i="14" s="1"/>
  <c r="G2205" i="14"/>
  <c r="T2205" i="14" s="1"/>
  <c r="G2204" i="14"/>
  <c r="T2204" i="14" s="1"/>
  <c r="G2203" i="14"/>
  <c r="T2203" i="14" s="1"/>
  <c r="G2202" i="14"/>
  <c r="T2202" i="14" s="1"/>
  <c r="G2201" i="14"/>
  <c r="T2201" i="14" s="1"/>
  <c r="G2200" i="14"/>
  <c r="T2200" i="14" s="1"/>
  <c r="G2199" i="14"/>
  <c r="T2199" i="14" s="1"/>
  <c r="G2198" i="14"/>
  <c r="T2198" i="14" s="1"/>
  <c r="G2197" i="14"/>
  <c r="T2197" i="14" s="1"/>
  <c r="G2196" i="14"/>
  <c r="T2196" i="14" s="1"/>
  <c r="G2195" i="14"/>
  <c r="T2195" i="14" s="1"/>
  <c r="G2194" i="14"/>
  <c r="T2194" i="14" s="1"/>
  <c r="G2193" i="14"/>
  <c r="T2193" i="14" s="1"/>
  <c r="G2192" i="14"/>
  <c r="T2192" i="14" s="1"/>
  <c r="G2191" i="14"/>
  <c r="T2191" i="14" s="1"/>
  <c r="G2190" i="14"/>
  <c r="T2190" i="14" s="1"/>
  <c r="G2189" i="14"/>
  <c r="T2189" i="14" s="1"/>
  <c r="G2188" i="14"/>
  <c r="T2188" i="14" s="1"/>
  <c r="G2187" i="14"/>
  <c r="T2187" i="14" s="1"/>
  <c r="G2186" i="14"/>
  <c r="T2186" i="14" s="1"/>
  <c r="G2185" i="14"/>
  <c r="T2185" i="14" s="1"/>
  <c r="G2184" i="14"/>
  <c r="T2184" i="14" s="1"/>
  <c r="G2183" i="14"/>
  <c r="T2183" i="14" s="1"/>
  <c r="G2182" i="14"/>
  <c r="T2182" i="14" s="1"/>
  <c r="G2181" i="14"/>
  <c r="T2181" i="14" s="1"/>
  <c r="G2180" i="14"/>
  <c r="T2180" i="14" s="1"/>
  <c r="G2179" i="14"/>
  <c r="T2179" i="14" s="1"/>
  <c r="G2178" i="14"/>
  <c r="T2178" i="14" s="1"/>
  <c r="G2177" i="14"/>
  <c r="T2177" i="14" s="1"/>
  <c r="G2176" i="14"/>
  <c r="T2176" i="14" s="1"/>
  <c r="G2175" i="14"/>
  <c r="T2175" i="14" s="1"/>
  <c r="G2174" i="14"/>
  <c r="T2174" i="14" s="1"/>
  <c r="G2173" i="14"/>
  <c r="T2173" i="14" s="1"/>
  <c r="G2172" i="14"/>
  <c r="T2172" i="14" s="1"/>
  <c r="G2171" i="14"/>
  <c r="T2171" i="14" s="1"/>
  <c r="G2170" i="14"/>
  <c r="T2170" i="14" s="1"/>
  <c r="G2169" i="14"/>
  <c r="T2169" i="14" s="1"/>
  <c r="G2168" i="14"/>
  <c r="T2168" i="14" s="1"/>
  <c r="G2167" i="14"/>
  <c r="T2167" i="14" s="1"/>
  <c r="G2166" i="14"/>
  <c r="T2166" i="14" s="1"/>
  <c r="G2165" i="14"/>
  <c r="T2165" i="14" s="1"/>
  <c r="G2164" i="14"/>
  <c r="T2164" i="14" s="1"/>
  <c r="G2163" i="14"/>
  <c r="T2163" i="14" s="1"/>
  <c r="G2162" i="14"/>
  <c r="T2162" i="14" s="1"/>
  <c r="G2161" i="14"/>
  <c r="T2161" i="14" s="1"/>
  <c r="G2160" i="14"/>
  <c r="T2160" i="14" s="1"/>
  <c r="G2159" i="14"/>
  <c r="T2159" i="14" s="1"/>
  <c r="G2158" i="14"/>
  <c r="T2158" i="14" s="1"/>
  <c r="G2157" i="14"/>
  <c r="T2157" i="14" s="1"/>
  <c r="G2156" i="14"/>
  <c r="T2156" i="14" s="1"/>
  <c r="G2155" i="14"/>
  <c r="T2155" i="14" s="1"/>
  <c r="G2154" i="14"/>
  <c r="T2154" i="14" s="1"/>
  <c r="G2153" i="14"/>
  <c r="T2153" i="14" s="1"/>
  <c r="G2152" i="14"/>
  <c r="T2152" i="14" s="1"/>
  <c r="G2151" i="14"/>
  <c r="T2151" i="14" s="1"/>
  <c r="G2150" i="14"/>
  <c r="T2150" i="14" s="1"/>
  <c r="G2149" i="14"/>
  <c r="T2149" i="14" s="1"/>
  <c r="G2148" i="14"/>
  <c r="T2148" i="14" s="1"/>
  <c r="G2147" i="14"/>
  <c r="T2147" i="14" s="1"/>
  <c r="G2146" i="14"/>
  <c r="T2146" i="14" s="1"/>
  <c r="G2145" i="14"/>
  <c r="T2145" i="14" s="1"/>
  <c r="G2144" i="14"/>
  <c r="T2144" i="14" s="1"/>
  <c r="G2143" i="14"/>
  <c r="T2143" i="14" s="1"/>
  <c r="G2142" i="14"/>
  <c r="T2142" i="14" s="1"/>
  <c r="G2141" i="14"/>
  <c r="T2141" i="14" s="1"/>
  <c r="G2140" i="14"/>
  <c r="T2140" i="14" s="1"/>
  <c r="G2139" i="14"/>
  <c r="T2139" i="14" s="1"/>
  <c r="G2138" i="14"/>
  <c r="T2138" i="14" s="1"/>
  <c r="G2137" i="14"/>
  <c r="T2137" i="14" s="1"/>
  <c r="G2136" i="14"/>
  <c r="T2136" i="14" s="1"/>
  <c r="G2135" i="14"/>
  <c r="T2135" i="14" s="1"/>
  <c r="G2134" i="14"/>
  <c r="T2134" i="14" s="1"/>
  <c r="G2133" i="14"/>
  <c r="T2133" i="14" s="1"/>
  <c r="G2132" i="14"/>
  <c r="T2132" i="14" s="1"/>
  <c r="G2131" i="14"/>
  <c r="T2131" i="14" s="1"/>
  <c r="G2130" i="14"/>
  <c r="T2130" i="14" s="1"/>
  <c r="G2129" i="14"/>
  <c r="T2129" i="14" s="1"/>
  <c r="G2128" i="14"/>
  <c r="T2128" i="14" s="1"/>
  <c r="G2127" i="14"/>
  <c r="T2127" i="14" s="1"/>
  <c r="G2126" i="14"/>
  <c r="T2126" i="14" s="1"/>
  <c r="G2125" i="14"/>
  <c r="T2125" i="14" s="1"/>
  <c r="G2124" i="14"/>
  <c r="T2124" i="14" s="1"/>
  <c r="G2123" i="14"/>
  <c r="T2123" i="14" s="1"/>
  <c r="G2122" i="14"/>
  <c r="T2122" i="14" s="1"/>
  <c r="G2121" i="14"/>
  <c r="T2121" i="14" s="1"/>
  <c r="G2120" i="14"/>
  <c r="T2120" i="14" s="1"/>
  <c r="G2119" i="14"/>
  <c r="T2119" i="14" s="1"/>
  <c r="G2118" i="14"/>
  <c r="T2118" i="14" s="1"/>
  <c r="G2117" i="14"/>
  <c r="T2117" i="14" s="1"/>
  <c r="G2116" i="14"/>
  <c r="T2116" i="14" s="1"/>
  <c r="G2115" i="14"/>
  <c r="T2115" i="14" s="1"/>
  <c r="G2114" i="14"/>
  <c r="T2114" i="14" s="1"/>
  <c r="G2113" i="14"/>
  <c r="T2113" i="14" s="1"/>
  <c r="G2112" i="14"/>
  <c r="T2112" i="14" s="1"/>
  <c r="G2111" i="14"/>
  <c r="T2111" i="14" s="1"/>
  <c r="G2110" i="14"/>
  <c r="T2110" i="14" s="1"/>
  <c r="G2109" i="14"/>
  <c r="T2109" i="14" s="1"/>
  <c r="G2108" i="14"/>
  <c r="T2108" i="14" s="1"/>
  <c r="G2107" i="14"/>
  <c r="T2107" i="14" s="1"/>
  <c r="G2106" i="14"/>
  <c r="T2106" i="14" s="1"/>
  <c r="G2105" i="14"/>
  <c r="T2105" i="14" s="1"/>
  <c r="G2104" i="14"/>
  <c r="T2104" i="14" s="1"/>
  <c r="G2103" i="14"/>
  <c r="T2103" i="14" s="1"/>
  <c r="G2102" i="14"/>
  <c r="T2102" i="14" s="1"/>
  <c r="G2101" i="14"/>
  <c r="T2101" i="14" s="1"/>
  <c r="G2100" i="14"/>
  <c r="T2100" i="14" s="1"/>
  <c r="G2099" i="14"/>
  <c r="T2099" i="14" s="1"/>
  <c r="G2098" i="14"/>
  <c r="T2098" i="14" s="1"/>
  <c r="G2097" i="14"/>
  <c r="T2097" i="14" s="1"/>
  <c r="G2096" i="14"/>
  <c r="T2096" i="14" s="1"/>
  <c r="G2095" i="14"/>
  <c r="T2095" i="14" s="1"/>
  <c r="G2094" i="14"/>
  <c r="T2094" i="14" s="1"/>
  <c r="G2093" i="14"/>
  <c r="T2093" i="14" s="1"/>
  <c r="G2092" i="14"/>
  <c r="T2092" i="14" s="1"/>
  <c r="G2091" i="14"/>
  <c r="T2091" i="14" s="1"/>
  <c r="G2090" i="14"/>
  <c r="T2090" i="14" s="1"/>
  <c r="G2089" i="14"/>
  <c r="T2089" i="14" s="1"/>
  <c r="G2088" i="14"/>
  <c r="T2088" i="14" s="1"/>
  <c r="G2087" i="14"/>
  <c r="T2087" i="14" s="1"/>
  <c r="G2086" i="14"/>
  <c r="T2086" i="14" s="1"/>
  <c r="G2085" i="14"/>
  <c r="T2085" i="14" s="1"/>
  <c r="G2084" i="14"/>
  <c r="T2084" i="14" s="1"/>
  <c r="G2083" i="14"/>
  <c r="T2083" i="14" s="1"/>
  <c r="G2082" i="14"/>
  <c r="T2082" i="14" s="1"/>
  <c r="G2081" i="14"/>
  <c r="T2081" i="14" s="1"/>
  <c r="G2080" i="14"/>
  <c r="T2080" i="14" s="1"/>
  <c r="G2079" i="14"/>
  <c r="T2079" i="14" s="1"/>
  <c r="G2078" i="14"/>
  <c r="T2078" i="14" s="1"/>
  <c r="G2077" i="14"/>
  <c r="T2077" i="14" s="1"/>
  <c r="G2076" i="14"/>
  <c r="T2076" i="14" s="1"/>
  <c r="G2075" i="14"/>
  <c r="T2075" i="14" s="1"/>
  <c r="G2074" i="14"/>
  <c r="T2074" i="14" s="1"/>
  <c r="G2073" i="14"/>
  <c r="T2073" i="14" s="1"/>
  <c r="G2072" i="14"/>
  <c r="T2072" i="14" s="1"/>
  <c r="G2071" i="14"/>
  <c r="T2071" i="14" s="1"/>
  <c r="G2070" i="14"/>
  <c r="T2070" i="14" s="1"/>
  <c r="G2069" i="14"/>
  <c r="T2069" i="14" s="1"/>
  <c r="G2068" i="14"/>
  <c r="T2068" i="14" s="1"/>
  <c r="G2067" i="14"/>
  <c r="T2067" i="14" s="1"/>
  <c r="G2066" i="14"/>
  <c r="T2066" i="14" s="1"/>
  <c r="G2065" i="14"/>
  <c r="T2065" i="14" s="1"/>
  <c r="G2064" i="14"/>
  <c r="T2064" i="14" s="1"/>
  <c r="G2063" i="14"/>
  <c r="T2063" i="14" s="1"/>
  <c r="G2062" i="14"/>
  <c r="T2062" i="14" s="1"/>
  <c r="G2061" i="14"/>
  <c r="T2061" i="14" s="1"/>
  <c r="G2060" i="14"/>
  <c r="T2060" i="14" s="1"/>
  <c r="G2059" i="14"/>
  <c r="T2059" i="14" s="1"/>
  <c r="G2058" i="14"/>
  <c r="T2058" i="14" s="1"/>
  <c r="G2057" i="14"/>
  <c r="T2057" i="14" s="1"/>
  <c r="G2056" i="14"/>
  <c r="T2056" i="14" s="1"/>
  <c r="G2055" i="14"/>
  <c r="T2055" i="14" s="1"/>
  <c r="G2054" i="14"/>
  <c r="T2054" i="14" s="1"/>
  <c r="G2053" i="14"/>
  <c r="T2053" i="14" s="1"/>
  <c r="G2052" i="14"/>
  <c r="T2052" i="14" s="1"/>
  <c r="G2051" i="14"/>
  <c r="T2051" i="14" s="1"/>
  <c r="G2050" i="14"/>
  <c r="T2050" i="14" s="1"/>
  <c r="G2049" i="14"/>
  <c r="T2049" i="14" s="1"/>
  <c r="G2048" i="14"/>
  <c r="T2048" i="14" s="1"/>
  <c r="G2047" i="14"/>
  <c r="T2047" i="14" s="1"/>
  <c r="G2046" i="14"/>
  <c r="T2046" i="14" s="1"/>
  <c r="G2045" i="14"/>
  <c r="T2045" i="14" s="1"/>
  <c r="G2044" i="14"/>
  <c r="T2044" i="14" s="1"/>
  <c r="G2043" i="14"/>
  <c r="T2043" i="14" s="1"/>
  <c r="G2042" i="14"/>
  <c r="T2042" i="14" s="1"/>
  <c r="G2041" i="14"/>
  <c r="T2041" i="14" s="1"/>
  <c r="G2040" i="14"/>
  <c r="T2040" i="14" s="1"/>
  <c r="G2039" i="14"/>
  <c r="T2039" i="14" s="1"/>
  <c r="G2038" i="14"/>
  <c r="T2038" i="14" s="1"/>
  <c r="G2037" i="14"/>
  <c r="T2037" i="14" s="1"/>
  <c r="G2036" i="14"/>
  <c r="T2036" i="14" s="1"/>
  <c r="G2035" i="14"/>
  <c r="T2035" i="14" s="1"/>
  <c r="G2034" i="14"/>
  <c r="T2034" i="14" s="1"/>
  <c r="G2033" i="14"/>
  <c r="T2033" i="14" s="1"/>
  <c r="G2032" i="14"/>
  <c r="T2032" i="14" s="1"/>
  <c r="G2031" i="14"/>
  <c r="T2031" i="14" s="1"/>
  <c r="G2030" i="14"/>
  <c r="T2030" i="14" s="1"/>
  <c r="G2029" i="14"/>
  <c r="T2029" i="14" s="1"/>
  <c r="G2028" i="14"/>
  <c r="T2028" i="14" s="1"/>
  <c r="G2027" i="14"/>
  <c r="T2027" i="14" s="1"/>
  <c r="G2026" i="14"/>
  <c r="T2026" i="14" s="1"/>
  <c r="G2025" i="14"/>
  <c r="T2025" i="14" s="1"/>
  <c r="G2024" i="14"/>
  <c r="T2024" i="14" s="1"/>
  <c r="G2023" i="14"/>
  <c r="T2023" i="14" s="1"/>
  <c r="G2022" i="14"/>
  <c r="T2022" i="14" s="1"/>
  <c r="G2021" i="14"/>
  <c r="T2021" i="14" s="1"/>
  <c r="G2020" i="14"/>
  <c r="T2020" i="14" s="1"/>
  <c r="G2019" i="14"/>
  <c r="T2019" i="14" s="1"/>
  <c r="G2018" i="14"/>
  <c r="T2018" i="14" s="1"/>
  <c r="G2017" i="14"/>
  <c r="T2017" i="14" s="1"/>
  <c r="G2016" i="14"/>
  <c r="T2016" i="14" s="1"/>
  <c r="G2015" i="14"/>
  <c r="T2015" i="14" s="1"/>
  <c r="G2014" i="14"/>
  <c r="T2014" i="14" s="1"/>
  <c r="G2013" i="14"/>
  <c r="T2013" i="14" s="1"/>
  <c r="G2012" i="14"/>
  <c r="T2012" i="14" s="1"/>
  <c r="G2011" i="14"/>
  <c r="T2011" i="14" s="1"/>
  <c r="G2010" i="14"/>
  <c r="T2010" i="14" s="1"/>
  <c r="G2009" i="14"/>
  <c r="T2009" i="14" s="1"/>
  <c r="G2008" i="14"/>
  <c r="T2008" i="14" s="1"/>
  <c r="G2007" i="14"/>
  <c r="T2007" i="14" s="1"/>
  <c r="G2006" i="14"/>
  <c r="T2006" i="14" s="1"/>
  <c r="G2005" i="14"/>
  <c r="T2005" i="14" s="1"/>
  <c r="G2004" i="14"/>
  <c r="T2004" i="14" s="1"/>
  <c r="G2003" i="14"/>
  <c r="T2003" i="14" s="1"/>
  <c r="G2002" i="14"/>
  <c r="T2002" i="14" s="1"/>
  <c r="G2001" i="14"/>
  <c r="T2001" i="14" s="1"/>
  <c r="G2000" i="14"/>
  <c r="T2000" i="14" s="1"/>
  <c r="G1999" i="14"/>
  <c r="T1999" i="14" s="1"/>
  <c r="G1998" i="14"/>
  <c r="T1998" i="14" s="1"/>
  <c r="G1997" i="14"/>
  <c r="T1997" i="14" s="1"/>
  <c r="G1996" i="14"/>
  <c r="T1996" i="14" s="1"/>
  <c r="G1995" i="14"/>
  <c r="T1995" i="14" s="1"/>
  <c r="G1994" i="14"/>
  <c r="T1994" i="14" s="1"/>
  <c r="G1993" i="14"/>
  <c r="T1993" i="14" s="1"/>
  <c r="G1992" i="14"/>
  <c r="T1992" i="14" s="1"/>
  <c r="G1991" i="14"/>
  <c r="T1991" i="14" s="1"/>
  <c r="G1990" i="14"/>
  <c r="T1990" i="14" s="1"/>
  <c r="G1989" i="14"/>
  <c r="T1989" i="14" s="1"/>
  <c r="G1988" i="14"/>
  <c r="T1988" i="14" s="1"/>
  <c r="G1987" i="14"/>
  <c r="T1987" i="14" s="1"/>
  <c r="G1986" i="14"/>
  <c r="T1986" i="14" s="1"/>
  <c r="G1985" i="14"/>
  <c r="T1985" i="14" s="1"/>
  <c r="G1984" i="14"/>
  <c r="T1984" i="14" s="1"/>
  <c r="G1983" i="14"/>
  <c r="T1983" i="14" s="1"/>
  <c r="G1982" i="14"/>
  <c r="T1982" i="14" s="1"/>
  <c r="G1981" i="14"/>
  <c r="T1981" i="14" s="1"/>
  <c r="G1980" i="14"/>
  <c r="T1980" i="14" s="1"/>
  <c r="G1979" i="14"/>
  <c r="T1979" i="14" s="1"/>
  <c r="G1978" i="14"/>
  <c r="T1978" i="14" s="1"/>
  <c r="G1977" i="14"/>
  <c r="T1977" i="14" s="1"/>
  <c r="G1976" i="14"/>
  <c r="T1976" i="14" s="1"/>
  <c r="G1975" i="14"/>
  <c r="T1975" i="14" s="1"/>
  <c r="G1974" i="14"/>
  <c r="T1974" i="14" s="1"/>
  <c r="G1973" i="14"/>
  <c r="T1973" i="14" s="1"/>
  <c r="G1972" i="14"/>
  <c r="T1972" i="14" s="1"/>
  <c r="G1971" i="14"/>
  <c r="T1971" i="14" s="1"/>
  <c r="G1970" i="14"/>
  <c r="T1970" i="14" s="1"/>
  <c r="G1969" i="14"/>
  <c r="T1969" i="14" s="1"/>
  <c r="G1968" i="14"/>
  <c r="T1968" i="14" s="1"/>
  <c r="G1967" i="14"/>
  <c r="T1967" i="14" s="1"/>
  <c r="G1966" i="14"/>
  <c r="T1966" i="14" s="1"/>
  <c r="G1965" i="14"/>
  <c r="T1965" i="14" s="1"/>
  <c r="G1964" i="14"/>
  <c r="T1964" i="14" s="1"/>
  <c r="G1963" i="14"/>
  <c r="T1963" i="14" s="1"/>
  <c r="G1962" i="14"/>
  <c r="T1962" i="14" s="1"/>
  <c r="G1961" i="14"/>
  <c r="T1961" i="14" s="1"/>
  <c r="G1960" i="14"/>
  <c r="T1960" i="14" s="1"/>
  <c r="G1959" i="14"/>
  <c r="T1959" i="14" s="1"/>
  <c r="G1958" i="14"/>
  <c r="T1958" i="14" s="1"/>
  <c r="G1957" i="14"/>
  <c r="T1957" i="14" s="1"/>
  <c r="G1956" i="14"/>
  <c r="T1956" i="14" s="1"/>
  <c r="G1955" i="14"/>
  <c r="T1955" i="14" s="1"/>
  <c r="G1954" i="14"/>
  <c r="T1954" i="14" s="1"/>
  <c r="G1953" i="14"/>
  <c r="T1953" i="14" s="1"/>
  <c r="G1952" i="14"/>
  <c r="T1952" i="14" s="1"/>
  <c r="G1951" i="14"/>
  <c r="T1951" i="14" s="1"/>
  <c r="G1950" i="14"/>
  <c r="T1950" i="14" s="1"/>
  <c r="G1949" i="14"/>
  <c r="T1949" i="14" s="1"/>
  <c r="G1948" i="14"/>
  <c r="T1948" i="14" s="1"/>
  <c r="G1947" i="14"/>
  <c r="T1947" i="14" s="1"/>
  <c r="G1946" i="14"/>
  <c r="T1946" i="14" s="1"/>
  <c r="G1945" i="14"/>
  <c r="T1945" i="14" s="1"/>
  <c r="G1944" i="14"/>
  <c r="T1944" i="14" s="1"/>
  <c r="G1943" i="14"/>
  <c r="T1943" i="14" s="1"/>
  <c r="G1942" i="14"/>
  <c r="T1942" i="14" s="1"/>
  <c r="G1941" i="14"/>
  <c r="T1941" i="14" s="1"/>
  <c r="G1940" i="14"/>
  <c r="T1940" i="14" s="1"/>
  <c r="G1939" i="14"/>
  <c r="T1939" i="14" s="1"/>
  <c r="G1938" i="14"/>
  <c r="T1938" i="14" s="1"/>
  <c r="G1937" i="14"/>
  <c r="T1937" i="14" s="1"/>
  <c r="G1936" i="14"/>
  <c r="T1936" i="14" s="1"/>
  <c r="G1935" i="14"/>
  <c r="T1935" i="14" s="1"/>
  <c r="G1934" i="14"/>
  <c r="T1934" i="14" s="1"/>
  <c r="G1933" i="14"/>
  <c r="T1933" i="14" s="1"/>
  <c r="G1932" i="14"/>
  <c r="T1932" i="14" s="1"/>
  <c r="G1931" i="14"/>
  <c r="T1931" i="14" s="1"/>
  <c r="G1930" i="14"/>
  <c r="T1930" i="14" s="1"/>
  <c r="G1929" i="14"/>
  <c r="T1929" i="14" s="1"/>
  <c r="G1928" i="14"/>
  <c r="T1928" i="14" s="1"/>
  <c r="G1927" i="14"/>
  <c r="T1927" i="14" s="1"/>
  <c r="G1926" i="14"/>
  <c r="T1926" i="14" s="1"/>
  <c r="G1925" i="14"/>
  <c r="T1925" i="14" s="1"/>
  <c r="G1924" i="14"/>
  <c r="T1924" i="14" s="1"/>
  <c r="G1923" i="14"/>
  <c r="T1923" i="14" s="1"/>
  <c r="G1922" i="14"/>
  <c r="T1922" i="14" s="1"/>
  <c r="G1921" i="14"/>
  <c r="T1921" i="14" s="1"/>
  <c r="G1920" i="14"/>
  <c r="T1920" i="14" s="1"/>
  <c r="G1919" i="14"/>
  <c r="T1919" i="14" s="1"/>
  <c r="G1918" i="14"/>
  <c r="T1918" i="14" s="1"/>
  <c r="G1917" i="14"/>
  <c r="T1917" i="14" s="1"/>
  <c r="G1916" i="14"/>
  <c r="T1916" i="14" s="1"/>
  <c r="G1915" i="14"/>
  <c r="T1915" i="14" s="1"/>
  <c r="G1914" i="14"/>
  <c r="T1914" i="14" s="1"/>
  <c r="G1913" i="14"/>
  <c r="T1913" i="14" s="1"/>
  <c r="G1912" i="14"/>
  <c r="T1912" i="14" s="1"/>
  <c r="G1911" i="14"/>
  <c r="T1911" i="14" s="1"/>
  <c r="G1910" i="14"/>
  <c r="T1910" i="14" s="1"/>
  <c r="G1909" i="14"/>
  <c r="T1909" i="14" s="1"/>
  <c r="G1908" i="14"/>
  <c r="T1908" i="14" s="1"/>
  <c r="G1907" i="14"/>
  <c r="T1907" i="14" s="1"/>
  <c r="G1906" i="14"/>
  <c r="T1906" i="14" s="1"/>
  <c r="G1905" i="14"/>
  <c r="T1905" i="14" s="1"/>
  <c r="G1904" i="14"/>
  <c r="T1904" i="14" s="1"/>
  <c r="G1903" i="14"/>
  <c r="T1903" i="14" s="1"/>
  <c r="G1902" i="14"/>
  <c r="T1902" i="14" s="1"/>
  <c r="G1901" i="14"/>
  <c r="T1901" i="14" s="1"/>
  <c r="G1900" i="14"/>
  <c r="T1900" i="14" s="1"/>
  <c r="G1899" i="14"/>
  <c r="T1899" i="14" s="1"/>
  <c r="G1898" i="14"/>
  <c r="T1898" i="14" s="1"/>
  <c r="G1897" i="14"/>
  <c r="T1897" i="14" s="1"/>
  <c r="G1896" i="14"/>
  <c r="T1896" i="14" s="1"/>
  <c r="G1895" i="14"/>
  <c r="T1895" i="14" s="1"/>
  <c r="G1894" i="14"/>
  <c r="T1894" i="14" s="1"/>
  <c r="G1893" i="14"/>
  <c r="T1893" i="14" s="1"/>
  <c r="G1892" i="14"/>
  <c r="T1892" i="14" s="1"/>
  <c r="G1891" i="14"/>
  <c r="T1891" i="14" s="1"/>
  <c r="G1890" i="14"/>
  <c r="T1890" i="14" s="1"/>
  <c r="G1889" i="14"/>
  <c r="T1889" i="14" s="1"/>
  <c r="G1888" i="14"/>
  <c r="T1888" i="14" s="1"/>
  <c r="G1887" i="14"/>
  <c r="T1887" i="14" s="1"/>
  <c r="G1886" i="14"/>
  <c r="T1886" i="14" s="1"/>
  <c r="G1885" i="14"/>
  <c r="T1885" i="14" s="1"/>
  <c r="G1884" i="14"/>
  <c r="T1884" i="14" s="1"/>
  <c r="G1883" i="14"/>
  <c r="T1883" i="14" s="1"/>
  <c r="G1882" i="14"/>
  <c r="T1882" i="14" s="1"/>
  <c r="G1881" i="14"/>
  <c r="T1881" i="14" s="1"/>
  <c r="G1880" i="14"/>
  <c r="T1880" i="14" s="1"/>
  <c r="G1879" i="14"/>
  <c r="T1879" i="14" s="1"/>
  <c r="G1878" i="14"/>
  <c r="T1878" i="14" s="1"/>
  <c r="G1877" i="14"/>
  <c r="T1877" i="14" s="1"/>
  <c r="G1876" i="14"/>
  <c r="T1876" i="14" s="1"/>
  <c r="G1875" i="14"/>
  <c r="T1875" i="14" s="1"/>
  <c r="G1874" i="14"/>
  <c r="T1874" i="14" s="1"/>
  <c r="G1873" i="14"/>
  <c r="T1873" i="14" s="1"/>
  <c r="G1872" i="14"/>
  <c r="T1872" i="14" s="1"/>
  <c r="G1871" i="14"/>
  <c r="T1871" i="14" s="1"/>
  <c r="G1870" i="14"/>
  <c r="T1870" i="14" s="1"/>
  <c r="G1869" i="14"/>
  <c r="T1869" i="14" s="1"/>
  <c r="G1868" i="14"/>
  <c r="T1868" i="14" s="1"/>
  <c r="G1867" i="14"/>
  <c r="T1867" i="14" s="1"/>
  <c r="G1866" i="14"/>
  <c r="T1866" i="14" s="1"/>
  <c r="G1865" i="14"/>
  <c r="T1865" i="14" s="1"/>
  <c r="G1864" i="14"/>
  <c r="T1864" i="14" s="1"/>
  <c r="G1863" i="14"/>
  <c r="T1863" i="14" s="1"/>
  <c r="G1862" i="14"/>
  <c r="T1862" i="14" s="1"/>
  <c r="G1861" i="14"/>
  <c r="T1861" i="14" s="1"/>
  <c r="G1860" i="14"/>
  <c r="T1860" i="14" s="1"/>
  <c r="G1859" i="14"/>
  <c r="T1859" i="14" s="1"/>
  <c r="G1858" i="14"/>
  <c r="T1858" i="14" s="1"/>
  <c r="G1857" i="14"/>
  <c r="T1857" i="14" s="1"/>
  <c r="G1856" i="14"/>
  <c r="T1856" i="14" s="1"/>
  <c r="G1855" i="14"/>
  <c r="T1855" i="14" s="1"/>
  <c r="G1854" i="14"/>
  <c r="T1854" i="14" s="1"/>
  <c r="G1853" i="14"/>
  <c r="T1853" i="14" s="1"/>
  <c r="G1852" i="14"/>
  <c r="T1852" i="14" s="1"/>
  <c r="G1851" i="14"/>
  <c r="T1851" i="14" s="1"/>
  <c r="G1850" i="14"/>
  <c r="T1850" i="14" s="1"/>
  <c r="G1849" i="14"/>
  <c r="T1849" i="14" s="1"/>
  <c r="G1848" i="14"/>
  <c r="T1848" i="14" s="1"/>
  <c r="G1847" i="14"/>
  <c r="T1847" i="14" s="1"/>
  <c r="G1846" i="14"/>
  <c r="T1846" i="14" s="1"/>
  <c r="G1845" i="14"/>
  <c r="T1845" i="14" s="1"/>
  <c r="G1844" i="14"/>
  <c r="T1844" i="14" s="1"/>
  <c r="G1843" i="14"/>
  <c r="T1843" i="14" s="1"/>
  <c r="G1842" i="14"/>
  <c r="T1842" i="14" s="1"/>
  <c r="G1841" i="14"/>
  <c r="T1841" i="14" s="1"/>
  <c r="G1840" i="14"/>
  <c r="T1840" i="14" s="1"/>
  <c r="G1839" i="14"/>
  <c r="T1839" i="14" s="1"/>
  <c r="G1838" i="14"/>
  <c r="T1838" i="14" s="1"/>
  <c r="G1837" i="14"/>
  <c r="T1837" i="14" s="1"/>
  <c r="G1836" i="14"/>
  <c r="T1836" i="14" s="1"/>
  <c r="G1835" i="14"/>
  <c r="T1835" i="14" s="1"/>
  <c r="G1834" i="14"/>
  <c r="T1834" i="14" s="1"/>
  <c r="G1833" i="14"/>
  <c r="T1833" i="14" s="1"/>
  <c r="G1832" i="14"/>
  <c r="T1832" i="14" s="1"/>
  <c r="G1831" i="14"/>
  <c r="T1831" i="14" s="1"/>
  <c r="G1830" i="14"/>
  <c r="T1830" i="14" s="1"/>
  <c r="G1829" i="14"/>
  <c r="T1829" i="14" s="1"/>
  <c r="G1828" i="14"/>
  <c r="T1828" i="14" s="1"/>
  <c r="G1827" i="14"/>
  <c r="T1827" i="14" s="1"/>
  <c r="G1826" i="14"/>
  <c r="T1826" i="14" s="1"/>
  <c r="G1825" i="14"/>
  <c r="T1825" i="14" s="1"/>
  <c r="G1824" i="14"/>
  <c r="T1824" i="14" s="1"/>
  <c r="G1823" i="14"/>
  <c r="T1823" i="14" s="1"/>
  <c r="G1822" i="14"/>
  <c r="T1822" i="14" s="1"/>
  <c r="G1821" i="14"/>
  <c r="T1821" i="14" s="1"/>
  <c r="G1820" i="14"/>
  <c r="T1820" i="14" s="1"/>
  <c r="G1819" i="14"/>
  <c r="T1819" i="14" s="1"/>
  <c r="G1818" i="14"/>
  <c r="T1818" i="14" s="1"/>
  <c r="G1817" i="14"/>
  <c r="T1817" i="14" s="1"/>
  <c r="G1816" i="14"/>
  <c r="T1816" i="14" s="1"/>
  <c r="G1815" i="14"/>
  <c r="T1815" i="14" s="1"/>
  <c r="G1814" i="14"/>
  <c r="T1814" i="14" s="1"/>
  <c r="G1813" i="14"/>
  <c r="T1813" i="14" s="1"/>
  <c r="G1812" i="14"/>
  <c r="T1812" i="14" s="1"/>
  <c r="G1811" i="14"/>
  <c r="T1811" i="14" s="1"/>
  <c r="G1810" i="14"/>
  <c r="T1810" i="14" s="1"/>
  <c r="G1809" i="14"/>
  <c r="T1809" i="14" s="1"/>
  <c r="G1808" i="14"/>
  <c r="T1808" i="14" s="1"/>
  <c r="G1807" i="14"/>
  <c r="T1807" i="14" s="1"/>
  <c r="G1806" i="14"/>
  <c r="T1806" i="14" s="1"/>
  <c r="G1805" i="14"/>
  <c r="T1805" i="14" s="1"/>
  <c r="G1804" i="14"/>
  <c r="T1804" i="14" s="1"/>
  <c r="G1803" i="14"/>
  <c r="T1803" i="14" s="1"/>
  <c r="G1802" i="14"/>
  <c r="T1802" i="14" s="1"/>
  <c r="G1801" i="14"/>
  <c r="T1801" i="14" s="1"/>
  <c r="G1800" i="14"/>
  <c r="T1800" i="14" s="1"/>
  <c r="G1799" i="14"/>
  <c r="T1799" i="14" s="1"/>
  <c r="G1798" i="14"/>
  <c r="T1798" i="14" s="1"/>
  <c r="G1797" i="14"/>
  <c r="T1797" i="14" s="1"/>
  <c r="G1796" i="14"/>
  <c r="T1796" i="14" s="1"/>
  <c r="G1795" i="14"/>
  <c r="T1795" i="14" s="1"/>
  <c r="G1794" i="14"/>
  <c r="T1794" i="14" s="1"/>
  <c r="G1793" i="14"/>
  <c r="T1793" i="14" s="1"/>
  <c r="G1792" i="14"/>
  <c r="T1792" i="14" s="1"/>
  <c r="G1791" i="14"/>
  <c r="T1791" i="14" s="1"/>
  <c r="G1790" i="14"/>
  <c r="T1790" i="14" s="1"/>
  <c r="G1789" i="14"/>
  <c r="T1789" i="14" s="1"/>
  <c r="G1788" i="14"/>
  <c r="T1788" i="14" s="1"/>
  <c r="G1787" i="14"/>
  <c r="T1787" i="14" s="1"/>
  <c r="G1786" i="14"/>
  <c r="T1786" i="14" s="1"/>
  <c r="G1785" i="14"/>
  <c r="T1785" i="14" s="1"/>
  <c r="G1784" i="14"/>
  <c r="T1784" i="14" s="1"/>
  <c r="G1783" i="14"/>
  <c r="T1783" i="14" s="1"/>
  <c r="G1782" i="14"/>
  <c r="T1782" i="14" s="1"/>
  <c r="G1781" i="14"/>
  <c r="T1781" i="14" s="1"/>
  <c r="G1780" i="14"/>
  <c r="T1780" i="14" s="1"/>
  <c r="G1779" i="14"/>
  <c r="T1779" i="14" s="1"/>
  <c r="G1778" i="14"/>
  <c r="T1778" i="14" s="1"/>
  <c r="G1777" i="14"/>
  <c r="T1777" i="14" s="1"/>
  <c r="G1776" i="14"/>
  <c r="T1776" i="14" s="1"/>
  <c r="G1775" i="14"/>
  <c r="T1775" i="14" s="1"/>
  <c r="G1774" i="14"/>
  <c r="T1774" i="14" s="1"/>
  <c r="G1773" i="14"/>
  <c r="T1773" i="14" s="1"/>
  <c r="G1772" i="14"/>
  <c r="T1772" i="14" s="1"/>
  <c r="G1771" i="14"/>
  <c r="T1771" i="14" s="1"/>
  <c r="G1770" i="14"/>
  <c r="T1770" i="14" s="1"/>
  <c r="G1769" i="14"/>
  <c r="T1769" i="14" s="1"/>
  <c r="G1768" i="14"/>
  <c r="T1768" i="14" s="1"/>
  <c r="G1767" i="14"/>
  <c r="T1767" i="14" s="1"/>
  <c r="G1766" i="14"/>
  <c r="T1766" i="14" s="1"/>
  <c r="G1765" i="14"/>
  <c r="T1765" i="14" s="1"/>
  <c r="G1764" i="14"/>
  <c r="T1764" i="14" s="1"/>
  <c r="G1763" i="14"/>
  <c r="T1763" i="14" s="1"/>
  <c r="G1762" i="14"/>
  <c r="T1762" i="14" s="1"/>
  <c r="G1761" i="14"/>
  <c r="T1761" i="14" s="1"/>
  <c r="G1760" i="14"/>
  <c r="T1760" i="14" s="1"/>
  <c r="G1759" i="14"/>
  <c r="T1759" i="14" s="1"/>
  <c r="G1758" i="14"/>
  <c r="T1758" i="14" s="1"/>
  <c r="G1757" i="14"/>
  <c r="T1757" i="14" s="1"/>
  <c r="G1756" i="14"/>
  <c r="T1756" i="14" s="1"/>
  <c r="G1755" i="14"/>
  <c r="T1755" i="14" s="1"/>
  <c r="G1754" i="14"/>
  <c r="T1754" i="14" s="1"/>
  <c r="G1753" i="14"/>
  <c r="T1753" i="14" s="1"/>
  <c r="G1752" i="14"/>
  <c r="T1752" i="14" s="1"/>
  <c r="G1751" i="14"/>
  <c r="T1751" i="14" s="1"/>
  <c r="G1750" i="14"/>
  <c r="T1750" i="14" s="1"/>
  <c r="G1749" i="14"/>
  <c r="T1749" i="14" s="1"/>
  <c r="G1748" i="14"/>
  <c r="T1748" i="14" s="1"/>
  <c r="G1747" i="14"/>
  <c r="T1747" i="14" s="1"/>
  <c r="G1746" i="14"/>
  <c r="T1746" i="14" s="1"/>
  <c r="G1745" i="14"/>
  <c r="T1745" i="14" s="1"/>
  <c r="G1744" i="14"/>
  <c r="T1744" i="14" s="1"/>
  <c r="G1743" i="14"/>
  <c r="T1743" i="14" s="1"/>
  <c r="G1742" i="14"/>
  <c r="T1742" i="14" s="1"/>
  <c r="G1741" i="14"/>
  <c r="T1741" i="14" s="1"/>
  <c r="G1740" i="14"/>
  <c r="T1740" i="14" s="1"/>
  <c r="G1739" i="14"/>
  <c r="T1739" i="14" s="1"/>
  <c r="G1738" i="14"/>
  <c r="T1738" i="14" s="1"/>
  <c r="G1737" i="14"/>
  <c r="T1737" i="14" s="1"/>
  <c r="G1736" i="14"/>
  <c r="T1736" i="14" s="1"/>
  <c r="G1735" i="14"/>
  <c r="T1735" i="14" s="1"/>
  <c r="G1734" i="14"/>
  <c r="T1734" i="14" s="1"/>
  <c r="G1733" i="14"/>
  <c r="T1733" i="14" s="1"/>
  <c r="G1732" i="14"/>
  <c r="T1732" i="14" s="1"/>
  <c r="G1731" i="14"/>
  <c r="T1731" i="14" s="1"/>
  <c r="G1730" i="14"/>
  <c r="T1730" i="14" s="1"/>
  <c r="G1729" i="14"/>
  <c r="T1729" i="14" s="1"/>
  <c r="G1728" i="14"/>
  <c r="T1728" i="14" s="1"/>
  <c r="G1727" i="14"/>
  <c r="T1727" i="14" s="1"/>
  <c r="G1726" i="14"/>
  <c r="T1726" i="14" s="1"/>
  <c r="G1725" i="14"/>
  <c r="T1725" i="14" s="1"/>
  <c r="G1724" i="14"/>
  <c r="T1724" i="14" s="1"/>
  <c r="G1723" i="14"/>
  <c r="T1723" i="14" s="1"/>
  <c r="G1722" i="14"/>
  <c r="T1722" i="14" s="1"/>
  <c r="G1721" i="14"/>
  <c r="T1721" i="14" s="1"/>
  <c r="G1720" i="14"/>
  <c r="T1720" i="14" s="1"/>
  <c r="G1719" i="14"/>
  <c r="T1719" i="14" s="1"/>
  <c r="G1718" i="14"/>
  <c r="T1718" i="14" s="1"/>
  <c r="G1717" i="14"/>
  <c r="T1717" i="14" s="1"/>
  <c r="G1716" i="14"/>
  <c r="T1716" i="14" s="1"/>
  <c r="G1715" i="14"/>
  <c r="T1715" i="14" s="1"/>
  <c r="G1714" i="14"/>
  <c r="T1714" i="14" s="1"/>
  <c r="G1713" i="14"/>
  <c r="T1713" i="14" s="1"/>
  <c r="G1712" i="14"/>
  <c r="T1712" i="14" s="1"/>
  <c r="G1711" i="14"/>
  <c r="T1711" i="14" s="1"/>
  <c r="G1710" i="14"/>
  <c r="T1710" i="14" s="1"/>
  <c r="G1709" i="14"/>
  <c r="T1709" i="14" s="1"/>
  <c r="G1708" i="14"/>
  <c r="T1708" i="14" s="1"/>
  <c r="G1707" i="14"/>
  <c r="T1707" i="14" s="1"/>
  <c r="G1706" i="14"/>
  <c r="T1706" i="14" s="1"/>
  <c r="G1705" i="14"/>
  <c r="T1705" i="14" s="1"/>
  <c r="G1704" i="14"/>
  <c r="T1704" i="14" s="1"/>
  <c r="G1703" i="14"/>
  <c r="T1703" i="14" s="1"/>
  <c r="G1702" i="14"/>
  <c r="T1702" i="14" s="1"/>
  <c r="G1701" i="14"/>
  <c r="T1701" i="14" s="1"/>
  <c r="G1700" i="14"/>
  <c r="T1700" i="14" s="1"/>
  <c r="G1699" i="14"/>
  <c r="T1699" i="14" s="1"/>
  <c r="G1698" i="14"/>
  <c r="T1698" i="14" s="1"/>
  <c r="G1697" i="14"/>
  <c r="T1697" i="14" s="1"/>
  <c r="G1696" i="14"/>
  <c r="T1696" i="14" s="1"/>
  <c r="G1695" i="14"/>
  <c r="T1695" i="14" s="1"/>
  <c r="G1694" i="14"/>
  <c r="T1694" i="14" s="1"/>
  <c r="G1693" i="14"/>
  <c r="T1693" i="14" s="1"/>
  <c r="G1692" i="14"/>
  <c r="T1692" i="14" s="1"/>
  <c r="G1691" i="14"/>
  <c r="T1691" i="14" s="1"/>
  <c r="G1690" i="14"/>
  <c r="T1690" i="14" s="1"/>
  <c r="G1689" i="14"/>
  <c r="T1689" i="14" s="1"/>
  <c r="G1688" i="14"/>
  <c r="T1688" i="14" s="1"/>
  <c r="G1687" i="14"/>
  <c r="T1687" i="14" s="1"/>
  <c r="G1686" i="14"/>
  <c r="T1686" i="14" s="1"/>
  <c r="G1685" i="14"/>
  <c r="T1685" i="14" s="1"/>
  <c r="G1684" i="14"/>
  <c r="T1684" i="14" s="1"/>
  <c r="G1683" i="14"/>
  <c r="T1683" i="14" s="1"/>
  <c r="G1682" i="14"/>
  <c r="T1682" i="14" s="1"/>
  <c r="G1681" i="14"/>
  <c r="T1681" i="14" s="1"/>
  <c r="G1680" i="14"/>
  <c r="T1680" i="14" s="1"/>
  <c r="G1679" i="14"/>
  <c r="T1679" i="14" s="1"/>
  <c r="G1678" i="14"/>
  <c r="T1678" i="14" s="1"/>
  <c r="G1677" i="14"/>
  <c r="T1677" i="14" s="1"/>
  <c r="G1676" i="14"/>
  <c r="T1676" i="14" s="1"/>
  <c r="G1675" i="14"/>
  <c r="T1675" i="14" s="1"/>
  <c r="G1674" i="14"/>
  <c r="T1674" i="14" s="1"/>
  <c r="G1673" i="14"/>
  <c r="T1673" i="14" s="1"/>
  <c r="G1672" i="14"/>
  <c r="T1672" i="14" s="1"/>
  <c r="G1671" i="14"/>
  <c r="T1671" i="14" s="1"/>
  <c r="G1670" i="14"/>
  <c r="T1670" i="14" s="1"/>
  <c r="G1669" i="14"/>
  <c r="T1669" i="14" s="1"/>
  <c r="G1668" i="14"/>
  <c r="T1668" i="14" s="1"/>
  <c r="G1667" i="14"/>
  <c r="T1667" i="14" s="1"/>
  <c r="G1666" i="14"/>
  <c r="T1666" i="14" s="1"/>
  <c r="G1665" i="14"/>
  <c r="T1665" i="14" s="1"/>
  <c r="G1664" i="14"/>
  <c r="T1664" i="14" s="1"/>
  <c r="G1663" i="14"/>
  <c r="T1663" i="14" s="1"/>
  <c r="G1662" i="14"/>
  <c r="T1662" i="14" s="1"/>
  <c r="G1661" i="14"/>
  <c r="T1661" i="14" s="1"/>
  <c r="G1660" i="14"/>
  <c r="T1660" i="14" s="1"/>
  <c r="G1659" i="14"/>
  <c r="T1659" i="14" s="1"/>
  <c r="G1658" i="14"/>
  <c r="T1658" i="14" s="1"/>
  <c r="G1657" i="14"/>
  <c r="T1657" i="14" s="1"/>
  <c r="G1656" i="14"/>
  <c r="T1656" i="14" s="1"/>
  <c r="G1655" i="14"/>
  <c r="T1655" i="14" s="1"/>
  <c r="G1654" i="14"/>
  <c r="T1654" i="14" s="1"/>
  <c r="G1653" i="14"/>
  <c r="T1653" i="14" s="1"/>
  <c r="G1652" i="14"/>
  <c r="T1652" i="14" s="1"/>
  <c r="G1651" i="14"/>
  <c r="T1651" i="14" s="1"/>
  <c r="G1650" i="14"/>
  <c r="T1650" i="14" s="1"/>
  <c r="G1649" i="14"/>
  <c r="T1649" i="14" s="1"/>
  <c r="G1648" i="14"/>
  <c r="T1648" i="14" s="1"/>
  <c r="G1647" i="14"/>
  <c r="T1647" i="14" s="1"/>
  <c r="G1646" i="14"/>
  <c r="T1646" i="14" s="1"/>
  <c r="G1645" i="14"/>
  <c r="T1645" i="14" s="1"/>
  <c r="G1644" i="14"/>
  <c r="T1644" i="14" s="1"/>
  <c r="G1643" i="14"/>
  <c r="T1643" i="14" s="1"/>
  <c r="G1642" i="14"/>
  <c r="T1642" i="14" s="1"/>
  <c r="G1641" i="14"/>
  <c r="T1641" i="14" s="1"/>
  <c r="G1640" i="14"/>
  <c r="T1640" i="14" s="1"/>
  <c r="G1639" i="14"/>
  <c r="T1639" i="14" s="1"/>
  <c r="G1638" i="14"/>
  <c r="T1638" i="14" s="1"/>
  <c r="G1637" i="14"/>
  <c r="T1637" i="14" s="1"/>
  <c r="G1636" i="14"/>
  <c r="T1636" i="14" s="1"/>
  <c r="G1635" i="14"/>
  <c r="T1635" i="14" s="1"/>
  <c r="G1634" i="14"/>
  <c r="T1634" i="14" s="1"/>
  <c r="G1633" i="14"/>
  <c r="T1633" i="14" s="1"/>
  <c r="G1632" i="14"/>
  <c r="T1632" i="14" s="1"/>
  <c r="G1631" i="14"/>
  <c r="T1631" i="14" s="1"/>
  <c r="G1630" i="14"/>
  <c r="T1630" i="14" s="1"/>
  <c r="G1629" i="14"/>
  <c r="T1629" i="14" s="1"/>
  <c r="G1628" i="14"/>
  <c r="T1628" i="14" s="1"/>
  <c r="G1627" i="14"/>
  <c r="T1627" i="14" s="1"/>
  <c r="G1626" i="14"/>
  <c r="T1626" i="14" s="1"/>
  <c r="G1625" i="14"/>
  <c r="T1625" i="14" s="1"/>
  <c r="G1624" i="14"/>
  <c r="T1624" i="14" s="1"/>
  <c r="G1623" i="14"/>
  <c r="T1623" i="14" s="1"/>
  <c r="G1622" i="14"/>
  <c r="T1622" i="14" s="1"/>
  <c r="G1621" i="14"/>
  <c r="T1621" i="14" s="1"/>
  <c r="G1620" i="14"/>
  <c r="T1620" i="14" s="1"/>
  <c r="G1619" i="14"/>
  <c r="T1619" i="14" s="1"/>
  <c r="G1618" i="14"/>
  <c r="T1618" i="14" s="1"/>
  <c r="G1617" i="14"/>
  <c r="T1617" i="14" s="1"/>
  <c r="G1616" i="14"/>
  <c r="T1616" i="14" s="1"/>
  <c r="G1615" i="14"/>
  <c r="T1615" i="14" s="1"/>
  <c r="G1614" i="14"/>
  <c r="T1614" i="14" s="1"/>
  <c r="G1613" i="14"/>
  <c r="T1613" i="14" s="1"/>
  <c r="G1612" i="14"/>
  <c r="T1612" i="14" s="1"/>
  <c r="G1611" i="14"/>
  <c r="T1611" i="14" s="1"/>
  <c r="G1610" i="14"/>
  <c r="T1610" i="14" s="1"/>
  <c r="G1609" i="14"/>
  <c r="T1609" i="14" s="1"/>
  <c r="G1608" i="14"/>
  <c r="T1608" i="14" s="1"/>
  <c r="G1607" i="14"/>
  <c r="T1607" i="14" s="1"/>
  <c r="G1606" i="14"/>
  <c r="T1606" i="14" s="1"/>
  <c r="G1605" i="14"/>
  <c r="T1605" i="14" s="1"/>
  <c r="G1604" i="14"/>
  <c r="T1604" i="14" s="1"/>
  <c r="G1603" i="14"/>
  <c r="T1603" i="14" s="1"/>
  <c r="G1602" i="14"/>
  <c r="T1602" i="14" s="1"/>
  <c r="G1601" i="14"/>
  <c r="T1601" i="14" s="1"/>
  <c r="G1600" i="14"/>
  <c r="T1600" i="14" s="1"/>
  <c r="G1599" i="14"/>
  <c r="T1599" i="14" s="1"/>
  <c r="G1598" i="14"/>
  <c r="T1598" i="14" s="1"/>
  <c r="G1597" i="14"/>
  <c r="T1597" i="14" s="1"/>
  <c r="G1596" i="14"/>
  <c r="T1596" i="14" s="1"/>
  <c r="G1595" i="14"/>
  <c r="T1595" i="14" s="1"/>
  <c r="G1594" i="14"/>
  <c r="T1594" i="14" s="1"/>
  <c r="G1593" i="14"/>
  <c r="T1593" i="14" s="1"/>
  <c r="G1592" i="14"/>
  <c r="T1592" i="14" s="1"/>
  <c r="G1591" i="14"/>
  <c r="T1591" i="14" s="1"/>
  <c r="G1590" i="14"/>
  <c r="T1590" i="14" s="1"/>
  <c r="G1589" i="14"/>
  <c r="T1589" i="14" s="1"/>
  <c r="G1588" i="14"/>
  <c r="T1588" i="14" s="1"/>
  <c r="G1587" i="14"/>
  <c r="T1587" i="14" s="1"/>
  <c r="G1586" i="14"/>
  <c r="T1586" i="14" s="1"/>
  <c r="G1585" i="14"/>
  <c r="T1585" i="14" s="1"/>
  <c r="G1584" i="14"/>
  <c r="T1584" i="14" s="1"/>
  <c r="G1583" i="14"/>
  <c r="T1583" i="14" s="1"/>
  <c r="G1582" i="14"/>
  <c r="T1582" i="14" s="1"/>
  <c r="G1581" i="14"/>
  <c r="T1581" i="14" s="1"/>
  <c r="G1580" i="14"/>
  <c r="T1580" i="14" s="1"/>
  <c r="G1579" i="14"/>
  <c r="T1579" i="14" s="1"/>
  <c r="G1578" i="14"/>
  <c r="T1578" i="14" s="1"/>
  <c r="G1577" i="14"/>
  <c r="T1577" i="14" s="1"/>
  <c r="G1576" i="14"/>
  <c r="T1576" i="14" s="1"/>
  <c r="G1575" i="14"/>
  <c r="T1575" i="14" s="1"/>
  <c r="G1574" i="14"/>
  <c r="T1574" i="14" s="1"/>
  <c r="G1573" i="14"/>
  <c r="T1573" i="14" s="1"/>
  <c r="G1572" i="14"/>
  <c r="T1572" i="14" s="1"/>
  <c r="G1571" i="14"/>
  <c r="T1571" i="14" s="1"/>
  <c r="G1570" i="14"/>
  <c r="T1570" i="14" s="1"/>
  <c r="G1569" i="14"/>
  <c r="T1569" i="14" s="1"/>
  <c r="G1568" i="14"/>
  <c r="T1568" i="14" s="1"/>
  <c r="G1567" i="14"/>
  <c r="T1567" i="14" s="1"/>
  <c r="G1566" i="14"/>
  <c r="T1566" i="14" s="1"/>
  <c r="G1565" i="14"/>
  <c r="T1565" i="14" s="1"/>
  <c r="G1564" i="14"/>
  <c r="T1564" i="14" s="1"/>
  <c r="G1563" i="14"/>
  <c r="T1563" i="14" s="1"/>
  <c r="G1562" i="14"/>
  <c r="T1562" i="14" s="1"/>
  <c r="G1561" i="14"/>
  <c r="T1561" i="14" s="1"/>
  <c r="G1560" i="14"/>
  <c r="T1560" i="14" s="1"/>
  <c r="G1559" i="14"/>
  <c r="T1559" i="14" s="1"/>
  <c r="G1558" i="14"/>
  <c r="T1558" i="14" s="1"/>
  <c r="G1557" i="14"/>
  <c r="T1557" i="14" s="1"/>
  <c r="G1556" i="14"/>
  <c r="T1556" i="14" s="1"/>
  <c r="G1555" i="14"/>
  <c r="T1555" i="14" s="1"/>
  <c r="G1554" i="14"/>
  <c r="T1554" i="14" s="1"/>
  <c r="G1553" i="14"/>
  <c r="T1553" i="14" s="1"/>
  <c r="G1552" i="14"/>
  <c r="T1552" i="14" s="1"/>
  <c r="G1551" i="14"/>
  <c r="T1551" i="14" s="1"/>
  <c r="G1550" i="14"/>
  <c r="T1550" i="14" s="1"/>
  <c r="G1549" i="14"/>
  <c r="T1549" i="14" s="1"/>
  <c r="G1548" i="14"/>
  <c r="T1548" i="14" s="1"/>
  <c r="G1547" i="14"/>
  <c r="T1547" i="14" s="1"/>
  <c r="G1546" i="14"/>
  <c r="T1546" i="14" s="1"/>
  <c r="G1545" i="14"/>
  <c r="T1545" i="14" s="1"/>
  <c r="G1544" i="14"/>
  <c r="T1544" i="14" s="1"/>
  <c r="G1543" i="14"/>
  <c r="T1543" i="14" s="1"/>
  <c r="G1542" i="14"/>
  <c r="T1542" i="14" s="1"/>
  <c r="G1541" i="14"/>
  <c r="T1541" i="14" s="1"/>
  <c r="G1540" i="14"/>
  <c r="T1540" i="14" s="1"/>
  <c r="G1539" i="14"/>
  <c r="T1539" i="14" s="1"/>
  <c r="G1538" i="14"/>
  <c r="T1538" i="14" s="1"/>
  <c r="G1537" i="14"/>
  <c r="T1537" i="14" s="1"/>
  <c r="G1536" i="14"/>
  <c r="T1536" i="14" s="1"/>
  <c r="G1535" i="14"/>
  <c r="T1535" i="14" s="1"/>
  <c r="G1534" i="14"/>
  <c r="T1534" i="14" s="1"/>
  <c r="G1533" i="14"/>
  <c r="T1533" i="14" s="1"/>
  <c r="G1532" i="14"/>
  <c r="T1532" i="14" s="1"/>
  <c r="G1531" i="14"/>
  <c r="T1531" i="14" s="1"/>
  <c r="G1530" i="14"/>
  <c r="T1530" i="14" s="1"/>
  <c r="G1529" i="14"/>
  <c r="T1529" i="14" s="1"/>
  <c r="G1528" i="14"/>
  <c r="T1528" i="14" s="1"/>
  <c r="G1527" i="14"/>
  <c r="T1527" i="14" s="1"/>
  <c r="G1526" i="14"/>
  <c r="T1526" i="14" s="1"/>
  <c r="G1525" i="14"/>
  <c r="T1525" i="14" s="1"/>
  <c r="G1524" i="14"/>
  <c r="T1524" i="14" s="1"/>
  <c r="G1523" i="14"/>
  <c r="T1523" i="14" s="1"/>
  <c r="G1522" i="14"/>
  <c r="T1522" i="14" s="1"/>
  <c r="G1521" i="14"/>
  <c r="T1521" i="14" s="1"/>
  <c r="G1520" i="14"/>
  <c r="T1520" i="14" s="1"/>
  <c r="G1519" i="14"/>
  <c r="T1519" i="14" s="1"/>
  <c r="G1518" i="14"/>
  <c r="T1518" i="14" s="1"/>
  <c r="G1517" i="14"/>
  <c r="T1517" i="14" s="1"/>
  <c r="G1516" i="14"/>
  <c r="T1516" i="14" s="1"/>
  <c r="G1515" i="14"/>
  <c r="T1515" i="14" s="1"/>
  <c r="G1514" i="14"/>
  <c r="T1514" i="14" s="1"/>
  <c r="G1513" i="14"/>
  <c r="T1513" i="14" s="1"/>
  <c r="G1512" i="14"/>
  <c r="T1512" i="14" s="1"/>
  <c r="G1511" i="14"/>
  <c r="T1511" i="14" s="1"/>
  <c r="G1510" i="14"/>
  <c r="T1510" i="14" s="1"/>
  <c r="G1509" i="14"/>
  <c r="T1509" i="14" s="1"/>
  <c r="G1508" i="14"/>
  <c r="T1508" i="14" s="1"/>
  <c r="G1507" i="14"/>
  <c r="T1507" i="14" s="1"/>
  <c r="G1506" i="14"/>
  <c r="T1506" i="14" s="1"/>
  <c r="G1505" i="14"/>
  <c r="T1505" i="14" s="1"/>
  <c r="G1504" i="14"/>
  <c r="T1504" i="14" s="1"/>
  <c r="G1503" i="14"/>
  <c r="T1503" i="14" s="1"/>
  <c r="G1502" i="14"/>
  <c r="T1502" i="14" s="1"/>
  <c r="G1501" i="14"/>
  <c r="T1501" i="14" s="1"/>
  <c r="G1500" i="14"/>
  <c r="T1500" i="14" s="1"/>
  <c r="G1499" i="14"/>
  <c r="T1499" i="14" s="1"/>
  <c r="G1498" i="14"/>
  <c r="T1498" i="14" s="1"/>
  <c r="G1497" i="14"/>
  <c r="T1497" i="14" s="1"/>
  <c r="G1496" i="14"/>
  <c r="T1496" i="14" s="1"/>
  <c r="G1495" i="14"/>
  <c r="T1495" i="14" s="1"/>
  <c r="G1494" i="14"/>
  <c r="T1494" i="14" s="1"/>
  <c r="G1493" i="14"/>
  <c r="T1493" i="14" s="1"/>
  <c r="G1492" i="14"/>
  <c r="T1492" i="14" s="1"/>
  <c r="G1491" i="14"/>
  <c r="T1491" i="14" s="1"/>
  <c r="G1490" i="14"/>
  <c r="T1490" i="14" s="1"/>
  <c r="G1489" i="14"/>
  <c r="T1489" i="14" s="1"/>
  <c r="G1488" i="14"/>
  <c r="T1488" i="14" s="1"/>
  <c r="G1487" i="14"/>
  <c r="T1487" i="14" s="1"/>
  <c r="G1486" i="14"/>
  <c r="T1486" i="14" s="1"/>
  <c r="G1485" i="14"/>
  <c r="T1485" i="14" s="1"/>
  <c r="G1484" i="14"/>
  <c r="T1484" i="14" s="1"/>
  <c r="G1483" i="14"/>
  <c r="T1483" i="14" s="1"/>
  <c r="G1482" i="14"/>
  <c r="T1482" i="14" s="1"/>
  <c r="G1481" i="14"/>
  <c r="T1481" i="14" s="1"/>
  <c r="G1480" i="14"/>
  <c r="T1480" i="14" s="1"/>
  <c r="G1479" i="14"/>
  <c r="T1479" i="14" s="1"/>
  <c r="G1478" i="14"/>
  <c r="T1478" i="14" s="1"/>
  <c r="G1477" i="14"/>
  <c r="T1477" i="14" s="1"/>
  <c r="G1476" i="14"/>
  <c r="T1476" i="14" s="1"/>
  <c r="G1475" i="14"/>
  <c r="T1475" i="14" s="1"/>
  <c r="G1474" i="14"/>
  <c r="T1474" i="14" s="1"/>
  <c r="G1473" i="14"/>
  <c r="T1473" i="14" s="1"/>
  <c r="G1472" i="14"/>
  <c r="T1472" i="14" s="1"/>
  <c r="G1471" i="14"/>
  <c r="T1471" i="14" s="1"/>
  <c r="G1470" i="14"/>
  <c r="T1470" i="14" s="1"/>
  <c r="G1469" i="14"/>
  <c r="T1469" i="14" s="1"/>
  <c r="G1468" i="14"/>
  <c r="T1468" i="14" s="1"/>
  <c r="G1467" i="14"/>
  <c r="T1467" i="14" s="1"/>
  <c r="G1466" i="14"/>
  <c r="T1466" i="14" s="1"/>
  <c r="G1465" i="14"/>
  <c r="T1465" i="14" s="1"/>
  <c r="G1464" i="14"/>
  <c r="T1464" i="14" s="1"/>
  <c r="G1463" i="14"/>
  <c r="T1463" i="14" s="1"/>
  <c r="G1462" i="14"/>
  <c r="T1462" i="14" s="1"/>
  <c r="G1461" i="14"/>
  <c r="T1461" i="14" s="1"/>
  <c r="G1460" i="14"/>
  <c r="T1460" i="14" s="1"/>
  <c r="G1459" i="14"/>
  <c r="T1459" i="14" s="1"/>
  <c r="G1458" i="14"/>
  <c r="T1458" i="14" s="1"/>
  <c r="G1457" i="14"/>
  <c r="T1457" i="14" s="1"/>
  <c r="G1456" i="14"/>
  <c r="T1456" i="14" s="1"/>
  <c r="G1455" i="14"/>
  <c r="T1455" i="14" s="1"/>
  <c r="G1454" i="14"/>
  <c r="T1454" i="14" s="1"/>
  <c r="G1453" i="14"/>
  <c r="T1453" i="14" s="1"/>
  <c r="G1452" i="14"/>
  <c r="T1452" i="14" s="1"/>
  <c r="G1451" i="14"/>
  <c r="T1451" i="14" s="1"/>
  <c r="G1450" i="14"/>
  <c r="T1450" i="14" s="1"/>
  <c r="G1449" i="14"/>
  <c r="T1449" i="14" s="1"/>
  <c r="G1448" i="14"/>
  <c r="T1448" i="14" s="1"/>
  <c r="G1447" i="14"/>
  <c r="T1447" i="14" s="1"/>
  <c r="G1446" i="14"/>
  <c r="T1446" i="14" s="1"/>
  <c r="G1445" i="14"/>
  <c r="T1445" i="14" s="1"/>
  <c r="G1444" i="14"/>
  <c r="T1444" i="14" s="1"/>
  <c r="G1443" i="14"/>
  <c r="T1443" i="14" s="1"/>
  <c r="G1442" i="14"/>
  <c r="T1442" i="14" s="1"/>
  <c r="G1441" i="14"/>
  <c r="T1441" i="14" s="1"/>
  <c r="G1440" i="14"/>
  <c r="T1440" i="14" s="1"/>
  <c r="G1439" i="14"/>
  <c r="T1439" i="14" s="1"/>
  <c r="G1438" i="14"/>
  <c r="T1438" i="14" s="1"/>
  <c r="G1437" i="14"/>
  <c r="T1437" i="14" s="1"/>
  <c r="G1436" i="14"/>
  <c r="T1436" i="14" s="1"/>
  <c r="G1435" i="14"/>
  <c r="T1435" i="14" s="1"/>
  <c r="G1434" i="14"/>
  <c r="T1434" i="14" s="1"/>
  <c r="G1433" i="14"/>
  <c r="T1433" i="14" s="1"/>
  <c r="G1432" i="14"/>
  <c r="T1432" i="14" s="1"/>
  <c r="G1431" i="14"/>
  <c r="T1431" i="14" s="1"/>
  <c r="G1430" i="14"/>
  <c r="T1430" i="14" s="1"/>
  <c r="G1429" i="14"/>
  <c r="T1429" i="14" s="1"/>
  <c r="G1428" i="14"/>
  <c r="T1428" i="14" s="1"/>
  <c r="G1427" i="14"/>
  <c r="T1427" i="14" s="1"/>
  <c r="G1426" i="14"/>
  <c r="T1426" i="14" s="1"/>
  <c r="G1425" i="14"/>
  <c r="T1425" i="14" s="1"/>
  <c r="G1424" i="14"/>
  <c r="T1424" i="14" s="1"/>
  <c r="G1423" i="14"/>
  <c r="T1423" i="14" s="1"/>
  <c r="G1422" i="14"/>
  <c r="T1422" i="14" s="1"/>
  <c r="G1421" i="14"/>
  <c r="T1421" i="14" s="1"/>
  <c r="G1420" i="14"/>
  <c r="T1420" i="14" s="1"/>
  <c r="G1419" i="14"/>
  <c r="T1419" i="14" s="1"/>
  <c r="G1418" i="14"/>
  <c r="T1418" i="14" s="1"/>
  <c r="G1417" i="14"/>
  <c r="T1417" i="14" s="1"/>
  <c r="G1416" i="14"/>
  <c r="T1416" i="14" s="1"/>
  <c r="G1415" i="14"/>
  <c r="T1415" i="14" s="1"/>
  <c r="G1414" i="14"/>
  <c r="T1414" i="14" s="1"/>
  <c r="G1413" i="14"/>
  <c r="T1413" i="14" s="1"/>
  <c r="G1412" i="14"/>
  <c r="T1412" i="14" s="1"/>
  <c r="G1411" i="14"/>
  <c r="T1411" i="14" s="1"/>
  <c r="G1410" i="14"/>
  <c r="T1410" i="14" s="1"/>
  <c r="G1409" i="14"/>
  <c r="T1409" i="14" s="1"/>
  <c r="G1408" i="14"/>
  <c r="T1408" i="14" s="1"/>
  <c r="G1407" i="14"/>
  <c r="T1407" i="14" s="1"/>
  <c r="G1406" i="14"/>
  <c r="T1406" i="14" s="1"/>
  <c r="G1405" i="14"/>
  <c r="T1405" i="14" s="1"/>
  <c r="G1404" i="14"/>
  <c r="T1404" i="14" s="1"/>
  <c r="G1403" i="14"/>
  <c r="T1403" i="14" s="1"/>
  <c r="G1402" i="14"/>
  <c r="T1402" i="14" s="1"/>
  <c r="G1401" i="14"/>
  <c r="T1401" i="14" s="1"/>
  <c r="G1400" i="14"/>
  <c r="T1400" i="14" s="1"/>
  <c r="G1399" i="14"/>
  <c r="T1399" i="14" s="1"/>
  <c r="G1398" i="14"/>
  <c r="T1398" i="14" s="1"/>
  <c r="G1397" i="14"/>
  <c r="T1397" i="14" s="1"/>
  <c r="G1396" i="14"/>
  <c r="T1396" i="14" s="1"/>
  <c r="G1395" i="14"/>
  <c r="T1395" i="14" s="1"/>
  <c r="G1394" i="14"/>
  <c r="T1394" i="14" s="1"/>
  <c r="G1393" i="14"/>
  <c r="T1393" i="14" s="1"/>
  <c r="G1392" i="14"/>
  <c r="T1392" i="14" s="1"/>
  <c r="G1391" i="14"/>
  <c r="T1391" i="14" s="1"/>
  <c r="G1390" i="14"/>
  <c r="T1390" i="14" s="1"/>
  <c r="G1389" i="14"/>
  <c r="T1389" i="14" s="1"/>
  <c r="G1388" i="14"/>
  <c r="T1388" i="14" s="1"/>
  <c r="G1387" i="14"/>
  <c r="T1387" i="14" s="1"/>
  <c r="G1386" i="14"/>
  <c r="T1386" i="14" s="1"/>
  <c r="G1385" i="14"/>
  <c r="T1385" i="14" s="1"/>
  <c r="G1384" i="14"/>
  <c r="T1384" i="14" s="1"/>
  <c r="G1383" i="14"/>
  <c r="T1383" i="14" s="1"/>
  <c r="G1382" i="14"/>
  <c r="T1382" i="14" s="1"/>
  <c r="G1381" i="14"/>
  <c r="T1381" i="14" s="1"/>
  <c r="G1380" i="14"/>
  <c r="T1380" i="14" s="1"/>
  <c r="G1379" i="14"/>
  <c r="T1379" i="14" s="1"/>
  <c r="G1378" i="14"/>
  <c r="T1378" i="14" s="1"/>
  <c r="G1377" i="14"/>
  <c r="T1377" i="14" s="1"/>
  <c r="G1376" i="14"/>
  <c r="T1376" i="14" s="1"/>
  <c r="G1375" i="14"/>
  <c r="T1375" i="14" s="1"/>
  <c r="G1374" i="14"/>
  <c r="T1374" i="14" s="1"/>
  <c r="G1373" i="14"/>
  <c r="T1373" i="14" s="1"/>
  <c r="G1372" i="14"/>
  <c r="T1372" i="14" s="1"/>
  <c r="G1371" i="14"/>
  <c r="T1371" i="14" s="1"/>
  <c r="G1370" i="14"/>
  <c r="T1370" i="14" s="1"/>
  <c r="G1369" i="14"/>
  <c r="T1369" i="14" s="1"/>
  <c r="G1368" i="14"/>
  <c r="T1368" i="14" s="1"/>
  <c r="G1367" i="14"/>
  <c r="T1367" i="14" s="1"/>
  <c r="G1366" i="14"/>
  <c r="T1366" i="14" s="1"/>
  <c r="G1365" i="14"/>
  <c r="T1365" i="14" s="1"/>
  <c r="G1364" i="14"/>
  <c r="T1364" i="14" s="1"/>
  <c r="G1363" i="14"/>
  <c r="T1363" i="14" s="1"/>
  <c r="G1362" i="14"/>
  <c r="T1362" i="14" s="1"/>
  <c r="G1361" i="14"/>
  <c r="T1361" i="14" s="1"/>
  <c r="G1360" i="14"/>
  <c r="T1360" i="14" s="1"/>
  <c r="G1359" i="14"/>
  <c r="T1359" i="14" s="1"/>
  <c r="G1358" i="14"/>
  <c r="T1358" i="14" s="1"/>
  <c r="G1357" i="14"/>
  <c r="T1357" i="14" s="1"/>
  <c r="G1356" i="14"/>
  <c r="T1356" i="14" s="1"/>
  <c r="G1355" i="14"/>
  <c r="T1355" i="14" s="1"/>
  <c r="G1354" i="14"/>
  <c r="T1354" i="14" s="1"/>
  <c r="G1353" i="14"/>
  <c r="T1353" i="14" s="1"/>
  <c r="G1352" i="14"/>
  <c r="T1352" i="14" s="1"/>
  <c r="G1351" i="14"/>
  <c r="T1351" i="14" s="1"/>
  <c r="G1350" i="14"/>
  <c r="T1350" i="14" s="1"/>
  <c r="G1349" i="14"/>
  <c r="T1349" i="14" s="1"/>
  <c r="G1348" i="14"/>
  <c r="T1348" i="14" s="1"/>
  <c r="G1347" i="14"/>
  <c r="T1347" i="14" s="1"/>
  <c r="G1346" i="14"/>
  <c r="T1346" i="14" s="1"/>
  <c r="G1345" i="14"/>
  <c r="T1345" i="14" s="1"/>
  <c r="G1344" i="14"/>
  <c r="T1344" i="14" s="1"/>
  <c r="G1343" i="14"/>
  <c r="T1343" i="14" s="1"/>
  <c r="G1342" i="14"/>
  <c r="T1342" i="14" s="1"/>
  <c r="G1341" i="14"/>
  <c r="T1341" i="14" s="1"/>
  <c r="G1340" i="14"/>
  <c r="T1340" i="14" s="1"/>
  <c r="G1339" i="14"/>
  <c r="T1339" i="14" s="1"/>
  <c r="G1338" i="14"/>
  <c r="T1338" i="14" s="1"/>
  <c r="G1337" i="14"/>
  <c r="T1337" i="14" s="1"/>
  <c r="G1336" i="14"/>
  <c r="T1336" i="14" s="1"/>
  <c r="G1335" i="14"/>
  <c r="T1335" i="14" s="1"/>
  <c r="G1334" i="14"/>
  <c r="T1334" i="14" s="1"/>
  <c r="G1333" i="14"/>
  <c r="T1333" i="14" s="1"/>
  <c r="G1332" i="14"/>
  <c r="T1332" i="14" s="1"/>
  <c r="G1331" i="14"/>
  <c r="T1331" i="14" s="1"/>
  <c r="G1330" i="14"/>
  <c r="T1330" i="14" s="1"/>
  <c r="G1329" i="14"/>
  <c r="T1329" i="14" s="1"/>
  <c r="G1328" i="14"/>
  <c r="T1328" i="14" s="1"/>
  <c r="G1327" i="14"/>
  <c r="T1327" i="14" s="1"/>
  <c r="G1326" i="14"/>
  <c r="T1326" i="14" s="1"/>
  <c r="G1325" i="14"/>
  <c r="T1325" i="14" s="1"/>
  <c r="G1324" i="14"/>
  <c r="T1324" i="14" s="1"/>
  <c r="G1323" i="14"/>
  <c r="T1323" i="14" s="1"/>
  <c r="G1322" i="14"/>
  <c r="T1322" i="14" s="1"/>
  <c r="G1321" i="14"/>
  <c r="T1321" i="14" s="1"/>
  <c r="G1320" i="14"/>
  <c r="T1320" i="14" s="1"/>
  <c r="G1319" i="14"/>
  <c r="T1319" i="14" s="1"/>
  <c r="G1318" i="14"/>
  <c r="T1318" i="14" s="1"/>
  <c r="G1317" i="14"/>
  <c r="T1317" i="14" s="1"/>
  <c r="G1316" i="14"/>
  <c r="T1316" i="14" s="1"/>
  <c r="G1315" i="14"/>
  <c r="T1315" i="14" s="1"/>
  <c r="G1314" i="14"/>
  <c r="T1314" i="14" s="1"/>
  <c r="G1313" i="14"/>
  <c r="T1313" i="14" s="1"/>
  <c r="G1312" i="14"/>
  <c r="T1312" i="14" s="1"/>
  <c r="G1311" i="14"/>
  <c r="T1311" i="14" s="1"/>
  <c r="G1310" i="14"/>
  <c r="T1310" i="14" s="1"/>
  <c r="G1309" i="14"/>
  <c r="T1309" i="14" s="1"/>
  <c r="G1308" i="14"/>
  <c r="T1308" i="14" s="1"/>
  <c r="G1307" i="14"/>
  <c r="T1307" i="14" s="1"/>
  <c r="G1306" i="14"/>
  <c r="T1306" i="14" s="1"/>
  <c r="G1305" i="14"/>
  <c r="T1305" i="14" s="1"/>
  <c r="G1304" i="14"/>
  <c r="T1304" i="14" s="1"/>
  <c r="G1303" i="14"/>
  <c r="T1303" i="14" s="1"/>
  <c r="G1302" i="14"/>
  <c r="T1302" i="14" s="1"/>
  <c r="G1301" i="14"/>
  <c r="T1301" i="14" s="1"/>
  <c r="G1300" i="14"/>
  <c r="T1300" i="14" s="1"/>
  <c r="G1299" i="14"/>
  <c r="T1299" i="14" s="1"/>
  <c r="G1298" i="14"/>
  <c r="T1298" i="14" s="1"/>
  <c r="G1297" i="14"/>
  <c r="T1297" i="14" s="1"/>
  <c r="G1296" i="14"/>
  <c r="T1296" i="14" s="1"/>
  <c r="G1295" i="14"/>
  <c r="T1295" i="14" s="1"/>
  <c r="G1294" i="14"/>
  <c r="T1294" i="14" s="1"/>
  <c r="G1293" i="14"/>
  <c r="T1293" i="14" s="1"/>
  <c r="G1292" i="14"/>
  <c r="T1292" i="14" s="1"/>
  <c r="G1291" i="14"/>
  <c r="T1291" i="14" s="1"/>
  <c r="G1290" i="14"/>
  <c r="T1290" i="14" s="1"/>
  <c r="G1289" i="14"/>
  <c r="T1289" i="14" s="1"/>
  <c r="G1288" i="14"/>
  <c r="T1288" i="14" s="1"/>
  <c r="G1287" i="14"/>
  <c r="T1287" i="14" s="1"/>
  <c r="G1286" i="14"/>
  <c r="T1286" i="14" s="1"/>
  <c r="G1285" i="14"/>
  <c r="T1285" i="14" s="1"/>
  <c r="G1284" i="14"/>
  <c r="T1284" i="14" s="1"/>
  <c r="G1283" i="14"/>
  <c r="T1283" i="14" s="1"/>
  <c r="G1282" i="14"/>
  <c r="T1282" i="14" s="1"/>
  <c r="G1281" i="14"/>
  <c r="T1281" i="14" s="1"/>
  <c r="G1280" i="14"/>
  <c r="T1280" i="14" s="1"/>
  <c r="G1279" i="14"/>
  <c r="T1279" i="14" s="1"/>
  <c r="G1278" i="14"/>
  <c r="T1278" i="14" s="1"/>
  <c r="G1277" i="14"/>
  <c r="T1277" i="14" s="1"/>
  <c r="G1276" i="14"/>
  <c r="T1276" i="14" s="1"/>
  <c r="G1275" i="14"/>
  <c r="T1275" i="14" s="1"/>
  <c r="G1274" i="14"/>
  <c r="T1274" i="14" s="1"/>
  <c r="G1273" i="14"/>
  <c r="T1273" i="14" s="1"/>
  <c r="G1272" i="14"/>
  <c r="T1272" i="14" s="1"/>
  <c r="G1271" i="14"/>
  <c r="T1271" i="14" s="1"/>
  <c r="G1270" i="14"/>
  <c r="T1270" i="14" s="1"/>
  <c r="G1269" i="14"/>
  <c r="T1269" i="14" s="1"/>
  <c r="G1268" i="14"/>
  <c r="T1268" i="14" s="1"/>
  <c r="G1267" i="14"/>
  <c r="T1267" i="14" s="1"/>
  <c r="G1266" i="14"/>
  <c r="T1266" i="14" s="1"/>
  <c r="G1265" i="14"/>
  <c r="T1265" i="14" s="1"/>
  <c r="G1264" i="14"/>
  <c r="T1264" i="14" s="1"/>
  <c r="G1263" i="14"/>
  <c r="T1263" i="14" s="1"/>
  <c r="G1262" i="14"/>
  <c r="T1262" i="14" s="1"/>
  <c r="G1261" i="14"/>
  <c r="T1261" i="14" s="1"/>
  <c r="G1260" i="14"/>
  <c r="T1260" i="14" s="1"/>
  <c r="G1259" i="14"/>
  <c r="T1259" i="14" s="1"/>
  <c r="G1258" i="14"/>
  <c r="T1258" i="14" s="1"/>
  <c r="G1257" i="14"/>
  <c r="T1257" i="14" s="1"/>
  <c r="G1256" i="14"/>
  <c r="T1256" i="14" s="1"/>
  <c r="G1255" i="14"/>
  <c r="T1255" i="14" s="1"/>
  <c r="G1254" i="14"/>
  <c r="T1254" i="14" s="1"/>
  <c r="G1253" i="14"/>
  <c r="T1253" i="14" s="1"/>
  <c r="G1252" i="14"/>
  <c r="T1252" i="14" s="1"/>
  <c r="G1251" i="14"/>
  <c r="T1251" i="14" s="1"/>
  <c r="G1250" i="14"/>
  <c r="T1250" i="14" s="1"/>
  <c r="G1249" i="14"/>
  <c r="T1249" i="14" s="1"/>
  <c r="G1248" i="14"/>
  <c r="T1248" i="14" s="1"/>
  <c r="G1247" i="14"/>
  <c r="T1247" i="14" s="1"/>
  <c r="G1246" i="14"/>
  <c r="T1246" i="14" s="1"/>
  <c r="G1245" i="14"/>
  <c r="T1245" i="14" s="1"/>
  <c r="G1244" i="14"/>
  <c r="T1244" i="14" s="1"/>
  <c r="G1243" i="14"/>
  <c r="T1243" i="14" s="1"/>
  <c r="G1242" i="14"/>
  <c r="T1242" i="14" s="1"/>
  <c r="G1241" i="14"/>
  <c r="T1241" i="14" s="1"/>
  <c r="G1240" i="14"/>
  <c r="T1240" i="14" s="1"/>
  <c r="G1239" i="14"/>
  <c r="T1239" i="14" s="1"/>
  <c r="G1238" i="14"/>
  <c r="T1238" i="14" s="1"/>
  <c r="G1237" i="14"/>
  <c r="T1237" i="14" s="1"/>
  <c r="G1236" i="14"/>
  <c r="T1236" i="14" s="1"/>
  <c r="G1235" i="14"/>
  <c r="T1235" i="14" s="1"/>
  <c r="G1234" i="14"/>
  <c r="T1234" i="14" s="1"/>
  <c r="G1233" i="14"/>
  <c r="T1233" i="14" s="1"/>
  <c r="G1232" i="14"/>
  <c r="T1232" i="14" s="1"/>
  <c r="G1231" i="14"/>
  <c r="T1231" i="14" s="1"/>
  <c r="G1230" i="14"/>
  <c r="T1230" i="14" s="1"/>
  <c r="G1229" i="14"/>
  <c r="T1229" i="14" s="1"/>
  <c r="G1228" i="14"/>
  <c r="T1228" i="14" s="1"/>
  <c r="G1227" i="14"/>
  <c r="T1227" i="14" s="1"/>
  <c r="G1226" i="14"/>
  <c r="T1226" i="14" s="1"/>
  <c r="G1225" i="14"/>
  <c r="T1225" i="14" s="1"/>
  <c r="G1224" i="14"/>
  <c r="T1224" i="14" s="1"/>
  <c r="G1223" i="14"/>
  <c r="T1223" i="14" s="1"/>
  <c r="G1222" i="14"/>
  <c r="T1222" i="14" s="1"/>
  <c r="G1221" i="14"/>
  <c r="T1221" i="14" s="1"/>
  <c r="G1220" i="14"/>
  <c r="T1220" i="14" s="1"/>
  <c r="G1219" i="14"/>
  <c r="T1219" i="14" s="1"/>
  <c r="G1218" i="14"/>
  <c r="T1218" i="14" s="1"/>
  <c r="G1217" i="14"/>
  <c r="T1217" i="14" s="1"/>
  <c r="G1216" i="14"/>
  <c r="T1216" i="14" s="1"/>
  <c r="G1215" i="14"/>
  <c r="T1215" i="14" s="1"/>
  <c r="G1214" i="14"/>
  <c r="T1214" i="14" s="1"/>
  <c r="G1213" i="14"/>
  <c r="T1213" i="14" s="1"/>
  <c r="G1212" i="14"/>
  <c r="T1212" i="14" s="1"/>
  <c r="G1211" i="14"/>
  <c r="T1211" i="14" s="1"/>
  <c r="G1210" i="14"/>
  <c r="T1210" i="14" s="1"/>
  <c r="G1209" i="14"/>
  <c r="T1209" i="14" s="1"/>
  <c r="G1208" i="14"/>
  <c r="T1208" i="14" s="1"/>
  <c r="G1207" i="14"/>
  <c r="T1207" i="14" s="1"/>
  <c r="G1206" i="14"/>
  <c r="T1206" i="14" s="1"/>
  <c r="G1205" i="14"/>
  <c r="T1205" i="14" s="1"/>
  <c r="G1204" i="14"/>
  <c r="T1204" i="14" s="1"/>
  <c r="G1203" i="14"/>
  <c r="T1203" i="14" s="1"/>
  <c r="G1202" i="14"/>
  <c r="T1202" i="14" s="1"/>
  <c r="G1201" i="14"/>
  <c r="T1201" i="14" s="1"/>
  <c r="G1200" i="14"/>
  <c r="T1200" i="14" s="1"/>
  <c r="G1199" i="14"/>
  <c r="T1199" i="14" s="1"/>
  <c r="G1198" i="14"/>
  <c r="T1198" i="14" s="1"/>
  <c r="G1197" i="14"/>
  <c r="T1197" i="14" s="1"/>
  <c r="G1196" i="14"/>
  <c r="T1196" i="14" s="1"/>
  <c r="G1195" i="14"/>
  <c r="T1195" i="14" s="1"/>
  <c r="G1194" i="14"/>
  <c r="T1194" i="14" s="1"/>
  <c r="G1193" i="14"/>
  <c r="T1193" i="14" s="1"/>
  <c r="G1192" i="14"/>
  <c r="T1192" i="14" s="1"/>
  <c r="G1191" i="14"/>
  <c r="T1191" i="14" s="1"/>
  <c r="G1190" i="14"/>
  <c r="T1190" i="14" s="1"/>
  <c r="G1189" i="14"/>
  <c r="T1189" i="14" s="1"/>
  <c r="G1188" i="14"/>
  <c r="T1188" i="14" s="1"/>
  <c r="G1187" i="14"/>
  <c r="T1187" i="14" s="1"/>
  <c r="G1186" i="14"/>
  <c r="T1186" i="14" s="1"/>
  <c r="G1185" i="14"/>
  <c r="T1185" i="14" s="1"/>
  <c r="G1184" i="14"/>
  <c r="T1184" i="14" s="1"/>
  <c r="G1183" i="14"/>
  <c r="T1183" i="14" s="1"/>
  <c r="G1182" i="14"/>
  <c r="T1182" i="14" s="1"/>
  <c r="G1181" i="14"/>
  <c r="T1181" i="14" s="1"/>
  <c r="G1180" i="14"/>
  <c r="T1180" i="14" s="1"/>
  <c r="G1179" i="14"/>
  <c r="T1179" i="14" s="1"/>
  <c r="G1178" i="14"/>
  <c r="T1178" i="14" s="1"/>
  <c r="G1177" i="14"/>
  <c r="T1177" i="14" s="1"/>
  <c r="G1176" i="14"/>
  <c r="T1176" i="14" s="1"/>
  <c r="G1175" i="14"/>
  <c r="T1175" i="14" s="1"/>
  <c r="G1174" i="14"/>
  <c r="T1174" i="14" s="1"/>
  <c r="G1173" i="14"/>
  <c r="T1173" i="14" s="1"/>
  <c r="G1172" i="14"/>
  <c r="T1172" i="14" s="1"/>
  <c r="G1171" i="14"/>
  <c r="T1171" i="14" s="1"/>
  <c r="G1170" i="14"/>
  <c r="T1170" i="14" s="1"/>
  <c r="G1169" i="14"/>
  <c r="T1169" i="14" s="1"/>
  <c r="G1168" i="14"/>
  <c r="T1168" i="14" s="1"/>
  <c r="G1167" i="14"/>
  <c r="T1167" i="14" s="1"/>
  <c r="G1166" i="14"/>
  <c r="T1166" i="14" s="1"/>
  <c r="G1165" i="14"/>
  <c r="T1165" i="14" s="1"/>
  <c r="G1164" i="14"/>
  <c r="T1164" i="14" s="1"/>
  <c r="G1163" i="14"/>
  <c r="T1163" i="14" s="1"/>
  <c r="G1162" i="14"/>
  <c r="T1162" i="14" s="1"/>
  <c r="G1161" i="14"/>
  <c r="T1161" i="14" s="1"/>
  <c r="G1160" i="14"/>
  <c r="T1160" i="14" s="1"/>
  <c r="G1159" i="14"/>
  <c r="T1159" i="14" s="1"/>
  <c r="G1158" i="14"/>
  <c r="T1158" i="14" s="1"/>
  <c r="G1157" i="14"/>
  <c r="T1157" i="14" s="1"/>
  <c r="G1156" i="14"/>
  <c r="T1156" i="14" s="1"/>
  <c r="G1155" i="14"/>
  <c r="T1155" i="14" s="1"/>
  <c r="G1154" i="14"/>
  <c r="T1154" i="14" s="1"/>
  <c r="G1153" i="14"/>
  <c r="T1153" i="14" s="1"/>
  <c r="G1152" i="14"/>
  <c r="T1152" i="14" s="1"/>
  <c r="G1151" i="14"/>
  <c r="T1151" i="14" s="1"/>
  <c r="G1150" i="14"/>
  <c r="T1150" i="14" s="1"/>
  <c r="G1149" i="14"/>
  <c r="T1149" i="14" s="1"/>
  <c r="G1148" i="14"/>
  <c r="T1148" i="14" s="1"/>
  <c r="G1147" i="14"/>
  <c r="T1147" i="14" s="1"/>
  <c r="G1146" i="14"/>
  <c r="T1146" i="14" s="1"/>
  <c r="G1145" i="14"/>
  <c r="T1145" i="14" s="1"/>
  <c r="G1144" i="14"/>
  <c r="T1144" i="14" s="1"/>
  <c r="G1143" i="14"/>
  <c r="T1143" i="14" s="1"/>
  <c r="G1142" i="14"/>
  <c r="T1142" i="14" s="1"/>
  <c r="G1141" i="14"/>
  <c r="T1141" i="14" s="1"/>
  <c r="G1140" i="14"/>
  <c r="T1140" i="14" s="1"/>
  <c r="G1139" i="14"/>
  <c r="T1139" i="14" s="1"/>
  <c r="G1138" i="14"/>
  <c r="T1138" i="14" s="1"/>
  <c r="G1137" i="14"/>
  <c r="T1137" i="14" s="1"/>
  <c r="G1136" i="14"/>
  <c r="T1136" i="14" s="1"/>
  <c r="G1135" i="14"/>
  <c r="T1135" i="14" s="1"/>
  <c r="G1134" i="14"/>
  <c r="T1134" i="14" s="1"/>
  <c r="G1133" i="14"/>
  <c r="T1133" i="14" s="1"/>
  <c r="G1132" i="14"/>
  <c r="T1132" i="14" s="1"/>
  <c r="G1131" i="14"/>
  <c r="T1131" i="14" s="1"/>
  <c r="G1130" i="14"/>
  <c r="T1130" i="14" s="1"/>
  <c r="G1129" i="14"/>
  <c r="T1129" i="14" s="1"/>
  <c r="G1128" i="14"/>
  <c r="T1128" i="14" s="1"/>
  <c r="G1127" i="14"/>
  <c r="T1127" i="14" s="1"/>
  <c r="G1126" i="14"/>
  <c r="T1126" i="14" s="1"/>
  <c r="G1125" i="14"/>
  <c r="T1125" i="14" s="1"/>
  <c r="G1124" i="14"/>
  <c r="T1124" i="14" s="1"/>
  <c r="G1123" i="14"/>
  <c r="T1123" i="14" s="1"/>
  <c r="G1122" i="14"/>
  <c r="T1122" i="14" s="1"/>
  <c r="G1121" i="14"/>
  <c r="T1121" i="14" s="1"/>
  <c r="G1120" i="14"/>
  <c r="T1120" i="14" s="1"/>
  <c r="G1119" i="14"/>
  <c r="T1119" i="14" s="1"/>
  <c r="G1118" i="14"/>
  <c r="T1118" i="14" s="1"/>
  <c r="G1117" i="14"/>
  <c r="T1117" i="14" s="1"/>
  <c r="G1116" i="14"/>
  <c r="T1116" i="14" s="1"/>
  <c r="G1115" i="14"/>
  <c r="T1115" i="14" s="1"/>
  <c r="G1114" i="14"/>
  <c r="T1114" i="14" s="1"/>
  <c r="G1113" i="14"/>
  <c r="T1113" i="14" s="1"/>
  <c r="G1112" i="14"/>
  <c r="T1112" i="14" s="1"/>
  <c r="G1111" i="14"/>
  <c r="T1111" i="14" s="1"/>
  <c r="G1110" i="14"/>
  <c r="T1110" i="14" s="1"/>
  <c r="G1109" i="14"/>
  <c r="T1109" i="14" s="1"/>
  <c r="G1108" i="14"/>
  <c r="T1108" i="14" s="1"/>
  <c r="G1107" i="14"/>
  <c r="T1107" i="14" s="1"/>
  <c r="G1106" i="14"/>
  <c r="T1106" i="14" s="1"/>
  <c r="G1105" i="14"/>
  <c r="T1105" i="14" s="1"/>
  <c r="G1104" i="14"/>
  <c r="T1104" i="14" s="1"/>
  <c r="G1103" i="14"/>
  <c r="T1103" i="14" s="1"/>
  <c r="G1102" i="14"/>
  <c r="T1102" i="14" s="1"/>
  <c r="G1101" i="14"/>
  <c r="T1101" i="14" s="1"/>
  <c r="G1100" i="14"/>
  <c r="T1100" i="14" s="1"/>
  <c r="G1099" i="14"/>
  <c r="T1099" i="14" s="1"/>
  <c r="G1098" i="14"/>
  <c r="T1098" i="14" s="1"/>
  <c r="G1097" i="14"/>
  <c r="T1097" i="14" s="1"/>
  <c r="G1096" i="14"/>
  <c r="T1096" i="14" s="1"/>
  <c r="G1095" i="14"/>
  <c r="T1095" i="14" s="1"/>
  <c r="G1094" i="14"/>
  <c r="T1094" i="14" s="1"/>
  <c r="G1093" i="14"/>
  <c r="T1093" i="14" s="1"/>
  <c r="G1092" i="14"/>
  <c r="T1092" i="14" s="1"/>
  <c r="G1091" i="14"/>
  <c r="T1091" i="14" s="1"/>
  <c r="G1090" i="14"/>
  <c r="T1090" i="14" s="1"/>
  <c r="G1089" i="14"/>
  <c r="T1089" i="14" s="1"/>
  <c r="G1088" i="14"/>
  <c r="T1088" i="14" s="1"/>
  <c r="G1087" i="14"/>
  <c r="T1087" i="14" s="1"/>
  <c r="G1086" i="14"/>
  <c r="T1086" i="14" s="1"/>
  <c r="G1085" i="14"/>
  <c r="T1085" i="14" s="1"/>
  <c r="G1084" i="14"/>
  <c r="T1084" i="14" s="1"/>
  <c r="G1083" i="14"/>
  <c r="T1083" i="14" s="1"/>
  <c r="G1082" i="14"/>
  <c r="T1082" i="14" s="1"/>
  <c r="G1081" i="14"/>
  <c r="T1081" i="14" s="1"/>
  <c r="G1080" i="14"/>
  <c r="T1080" i="14" s="1"/>
  <c r="G1079" i="14"/>
  <c r="T1079" i="14" s="1"/>
  <c r="G1078" i="14"/>
  <c r="T1078" i="14" s="1"/>
  <c r="G1077" i="14"/>
  <c r="T1077" i="14" s="1"/>
  <c r="G1076" i="14"/>
  <c r="T1076" i="14" s="1"/>
  <c r="G1075" i="14"/>
  <c r="T1075" i="14" s="1"/>
  <c r="G1074" i="14"/>
  <c r="T1074" i="14" s="1"/>
  <c r="G1073" i="14"/>
  <c r="T1073" i="14" s="1"/>
  <c r="G1072" i="14"/>
  <c r="T1072" i="14" s="1"/>
  <c r="G1071" i="14"/>
  <c r="T1071" i="14" s="1"/>
  <c r="G1070" i="14"/>
  <c r="T1070" i="14" s="1"/>
  <c r="G1069" i="14"/>
  <c r="T1069" i="14" s="1"/>
  <c r="G1068" i="14"/>
  <c r="T1068" i="14" s="1"/>
  <c r="G1067" i="14"/>
  <c r="T1067" i="14" s="1"/>
  <c r="G1066" i="14"/>
  <c r="T1066" i="14" s="1"/>
  <c r="G1065" i="14"/>
  <c r="T1065" i="14" s="1"/>
  <c r="G1064" i="14"/>
  <c r="T1064" i="14" s="1"/>
  <c r="G1063" i="14"/>
  <c r="T1063" i="14" s="1"/>
  <c r="G1062" i="14"/>
  <c r="T1062" i="14" s="1"/>
  <c r="G1061" i="14"/>
  <c r="T1061" i="14" s="1"/>
  <c r="G1060" i="14"/>
  <c r="T1060" i="14" s="1"/>
  <c r="G1059" i="14"/>
  <c r="T1059" i="14" s="1"/>
  <c r="G1058" i="14"/>
  <c r="T1058" i="14" s="1"/>
  <c r="G1057" i="14"/>
  <c r="T1057" i="14" s="1"/>
  <c r="G1056" i="14"/>
  <c r="T1056" i="14" s="1"/>
  <c r="G1055" i="14"/>
  <c r="T1055" i="14" s="1"/>
  <c r="G1054" i="14"/>
  <c r="T1054" i="14" s="1"/>
  <c r="G1053" i="14"/>
  <c r="T1053" i="14" s="1"/>
  <c r="G1052" i="14"/>
  <c r="T1052" i="14" s="1"/>
  <c r="G1051" i="14"/>
  <c r="T1051" i="14" s="1"/>
  <c r="G1050" i="14"/>
  <c r="T1050" i="14" s="1"/>
  <c r="G1049" i="14"/>
  <c r="T1049" i="14" s="1"/>
  <c r="G1048" i="14"/>
  <c r="T1048" i="14" s="1"/>
  <c r="G1047" i="14"/>
  <c r="T1047" i="14" s="1"/>
  <c r="G1046" i="14"/>
  <c r="T1046" i="14" s="1"/>
  <c r="G1045" i="14"/>
  <c r="T1045" i="14" s="1"/>
  <c r="G1044" i="14"/>
  <c r="T1044" i="14" s="1"/>
  <c r="G1043" i="14"/>
  <c r="T1043" i="14" s="1"/>
  <c r="G1042" i="14"/>
  <c r="T1042" i="14" s="1"/>
  <c r="G1041" i="14"/>
  <c r="T1041" i="14" s="1"/>
  <c r="G1040" i="14"/>
  <c r="T1040" i="14" s="1"/>
  <c r="G1039" i="14"/>
  <c r="T1039" i="14" s="1"/>
  <c r="G1038" i="14"/>
  <c r="T1038" i="14" s="1"/>
  <c r="G1037" i="14"/>
  <c r="T1037" i="14" s="1"/>
  <c r="G1036" i="14"/>
  <c r="T1036" i="14" s="1"/>
  <c r="G1035" i="14"/>
  <c r="T1035" i="14" s="1"/>
  <c r="G1034" i="14"/>
  <c r="T1034" i="14" s="1"/>
  <c r="G1033" i="14"/>
  <c r="T1033" i="14" s="1"/>
  <c r="G1032" i="14"/>
  <c r="T1032" i="14" s="1"/>
  <c r="G1031" i="14"/>
  <c r="T1031" i="14" s="1"/>
  <c r="G1030" i="14"/>
  <c r="T1030" i="14" s="1"/>
  <c r="G1029" i="14"/>
  <c r="T1029" i="14" s="1"/>
  <c r="G1028" i="14"/>
  <c r="T1028" i="14" s="1"/>
  <c r="G1027" i="14"/>
  <c r="T1027" i="14" s="1"/>
  <c r="G1026" i="14"/>
  <c r="T1026" i="14" s="1"/>
  <c r="G1025" i="14"/>
  <c r="T1025" i="14" s="1"/>
  <c r="G1024" i="14"/>
  <c r="T1024" i="14" s="1"/>
  <c r="G1023" i="14"/>
  <c r="T1023" i="14" s="1"/>
  <c r="G1022" i="14"/>
  <c r="T1022" i="14" s="1"/>
  <c r="G1021" i="14"/>
  <c r="T1021" i="14" s="1"/>
  <c r="G1020" i="14"/>
  <c r="T1020" i="14" s="1"/>
  <c r="G1019" i="14"/>
  <c r="T1019" i="14" s="1"/>
  <c r="G1018" i="14"/>
  <c r="T1018" i="14" s="1"/>
  <c r="G1017" i="14"/>
  <c r="T1017" i="14" s="1"/>
  <c r="G1016" i="14"/>
  <c r="T1016" i="14" s="1"/>
  <c r="G1015" i="14"/>
  <c r="T1015" i="14" s="1"/>
  <c r="G1014" i="14"/>
  <c r="T1014" i="14" s="1"/>
  <c r="G1013" i="14"/>
  <c r="T1013" i="14" s="1"/>
  <c r="G1012" i="14"/>
  <c r="T1012" i="14" s="1"/>
  <c r="G1011" i="14"/>
  <c r="T1011" i="14" s="1"/>
  <c r="G1010" i="14"/>
  <c r="T1010" i="14" s="1"/>
  <c r="G1009" i="14"/>
  <c r="T1009" i="14" s="1"/>
  <c r="G1008" i="14"/>
  <c r="T1008" i="14" s="1"/>
  <c r="G1007" i="14"/>
  <c r="T1007" i="14" s="1"/>
  <c r="G1006" i="14"/>
  <c r="T1006" i="14" s="1"/>
  <c r="G1005" i="14"/>
  <c r="T1005" i="14" s="1"/>
  <c r="G1004" i="14"/>
  <c r="T1004" i="14" s="1"/>
  <c r="G1003" i="14"/>
  <c r="T1003" i="14" s="1"/>
  <c r="G1002" i="14"/>
  <c r="T1002" i="14" s="1"/>
  <c r="G1001" i="14"/>
  <c r="T1001" i="14" s="1"/>
  <c r="G1000" i="14"/>
  <c r="T1000" i="14" s="1"/>
  <c r="G999" i="14"/>
  <c r="T999" i="14" s="1"/>
  <c r="G998" i="14"/>
  <c r="T998" i="14" s="1"/>
  <c r="G997" i="14"/>
  <c r="T997" i="14" s="1"/>
  <c r="G996" i="14"/>
  <c r="T996" i="14" s="1"/>
  <c r="G995" i="14"/>
  <c r="T995" i="14" s="1"/>
  <c r="G994" i="14"/>
  <c r="T994" i="14" s="1"/>
  <c r="G993" i="14"/>
  <c r="T993" i="14" s="1"/>
  <c r="G992" i="14"/>
  <c r="T992" i="14" s="1"/>
  <c r="G991" i="14"/>
  <c r="T991" i="14" s="1"/>
  <c r="G990" i="14"/>
  <c r="T990" i="14" s="1"/>
  <c r="G989" i="14"/>
  <c r="T989" i="14" s="1"/>
  <c r="G988" i="14"/>
  <c r="T988" i="14" s="1"/>
  <c r="G987" i="14"/>
  <c r="T987" i="14" s="1"/>
  <c r="G986" i="14"/>
  <c r="T986" i="14" s="1"/>
  <c r="G985" i="14"/>
  <c r="T985" i="14" s="1"/>
  <c r="G984" i="14"/>
  <c r="T984" i="14" s="1"/>
  <c r="G983" i="14"/>
  <c r="T983" i="14" s="1"/>
  <c r="G982" i="14"/>
  <c r="T982" i="14" s="1"/>
  <c r="G981" i="14"/>
  <c r="T981" i="14" s="1"/>
  <c r="G980" i="14"/>
  <c r="T980" i="14" s="1"/>
  <c r="G979" i="14"/>
  <c r="T979" i="14" s="1"/>
  <c r="G978" i="14"/>
  <c r="T978" i="14" s="1"/>
  <c r="G977" i="14"/>
  <c r="T977" i="14" s="1"/>
  <c r="G976" i="14"/>
  <c r="T976" i="14" s="1"/>
  <c r="G975" i="14"/>
  <c r="T975" i="14" s="1"/>
  <c r="G974" i="14"/>
  <c r="T974" i="14" s="1"/>
  <c r="G973" i="14"/>
  <c r="T973" i="14" s="1"/>
  <c r="G972" i="14"/>
  <c r="T972" i="14" s="1"/>
  <c r="G971" i="14"/>
  <c r="T971" i="14" s="1"/>
  <c r="G970" i="14"/>
  <c r="T970" i="14" s="1"/>
  <c r="G969" i="14"/>
  <c r="T969" i="14" s="1"/>
  <c r="G968" i="14"/>
  <c r="T968" i="14" s="1"/>
  <c r="G967" i="14"/>
  <c r="T967" i="14" s="1"/>
  <c r="G966" i="14"/>
  <c r="T966" i="14" s="1"/>
  <c r="G965" i="14"/>
  <c r="T965" i="14" s="1"/>
  <c r="G964" i="14"/>
  <c r="T964" i="14" s="1"/>
  <c r="G963" i="14"/>
  <c r="T963" i="14" s="1"/>
  <c r="G962" i="14"/>
  <c r="T962" i="14" s="1"/>
  <c r="G961" i="14"/>
  <c r="T961" i="14" s="1"/>
  <c r="G960" i="14"/>
  <c r="T960" i="14" s="1"/>
  <c r="G959" i="14"/>
  <c r="T959" i="14" s="1"/>
  <c r="G958" i="14"/>
  <c r="T958" i="14" s="1"/>
  <c r="G957" i="14"/>
  <c r="T957" i="14" s="1"/>
  <c r="G956" i="14"/>
  <c r="T956" i="14" s="1"/>
  <c r="G955" i="14"/>
  <c r="T955" i="14" s="1"/>
  <c r="G954" i="14"/>
  <c r="T954" i="14" s="1"/>
  <c r="G953" i="14"/>
  <c r="T953" i="14" s="1"/>
  <c r="G952" i="14"/>
  <c r="T952" i="14" s="1"/>
  <c r="G951" i="14"/>
  <c r="T951" i="14" s="1"/>
  <c r="G950" i="14"/>
  <c r="T950" i="14" s="1"/>
  <c r="G949" i="14"/>
  <c r="T949" i="14" s="1"/>
  <c r="G948" i="14"/>
  <c r="T948" i="14" s="1"/>
  <c r="G947" i="14"/>
  <c r="T947" i="14" s="1"/>
  <c r="G946" i="14"/>
  <c r="T946" i="14" s="1"/>
  <c r="G945" i="14"/>
  <c r="T945" i="14" s="1"/>
  <c r="G944" i="14"/>
  <c r="T944" i="14" s="1"/>
  <c r="G943" i="14"/>
  <c r="T943" i="14" s="1"/>
  <c r="G942" i="14"/>
  <c r="T942" i="14" s="1"/>
  <c r="G941" i="14"/>
  <c r="T941" i="14" s="1"/>
  <c r="G940" i="14"/>
  <c r="T940" i="14" s="1"/>
  <c r="G939" i="14"/>
  <c r="T939" i="14" s="1"/>
  <c r="G938" i="14"/>
  <c r="T938" i="14" s="1"/>
  <c r="G937" i="14"/>
  <c r="T937" i="14" s="1"/>
  <c r="G936" i="14"/>
  <c r="T936" i="14" s="1"/>
  <c r="G935" i="14"/>
  <c r="T935" i="14" s="1"/>
  <c r="G934" i="14"/>
  <c r="T934" i="14" s="1"/>
  <c r="G933" i="14"/>
  <c r="T933" i="14" s="1"/>
  <c r="G932" i="14"/>
  <c r="T932" i="14" s="1"/>
  <c r="G931" i="14"/>
  <c r="T931" i="14" s="1"/>
  <c r="G930" i="14"/>
  <c r="T930" i="14" s="1"/>
  <c r="G929" i="14"/>
  <c r="T929" i="14" s="1"/>
  <c r="G928" i="14"/>
  <c r="T928" i="14" s="1"/>
  <c r="G927" i="14"/>
  <c r="T927" i="14" s="1"/>
  <c r="G926" i="14"/>
  <c r="T926" i="14" s="1"/>
  <c r="G925" i="14"/>
  <c r="T925" i="14" s="1"/>
  <c r="G924" i="14"/>
  <c r="T924" i="14" s="1"/>
  <c r="G923" i="14"/>
  <c r="T923" i="14" s="1"/>
  <c r="G922" i="14"/>
  <c r="T922" i="14" s="1"/>
  <c r="G921" i="14"/>
  <c r="T921" i="14" s="1"/>
  <c r="G920" i="14"/>
  <c r="T920" i="14" s="1"/>
  <c r="G919" i="14"/>
  <c r="T919" i="14" s="1"/>
  <c r="G918" i="14"/>
  <c r="T918" i="14" s="1"/>
  <c r="G917" i="14"/>
  <c r="T917" i="14" s="1"/>
  <c r="G916" i="14"/>
  <c r="T916" i="14" s="1"/>
  <c r="G915" i="14"/>
  <c r="T915" i="14" s="1"/>
  <c r="G914" i="14"/>
  <c r="T914" i="14" s="1"/>
  <c r="G913" i="14"/>
  <c r="T913" i="14" s="1"/>
  <c r="G912" i="14"/>
  <c r="T912" i="14" s="1"/>
  <c r="G911" i="14"/>
  <c r="T911" i="14" s="1"/>
  <c r="G910" i="14"/>
  <c r="T910" i="14" s="1"/>
  <c r="G909" i="14"/>
  <c r="T909" i="14" s="1"/>
  <c r="G908" i="14"/>
  <c r="T908" i="14" s="1"/>
  <c r="G907" i="14"/>
  <c r="T907" i="14" s="1"/>
  <c r="G906" i="14"/>
  <c r="T906" i="14" s="1"/>
  <c r="G905" i="14"/>
  <c r="T905" i="14" s="1"/>
  <c r="G904" i="14"/>
  <c r="T904" i="14" s="1"/>
  <c r="G903" i="14"/>
  <c r="T903" i="14" s="1"/>
  <c r="G902" i="14"/>
  <c r="T902" i="14" s="1"/>
  <c r="G901" i="14"/>
  <c r="T901" i="14" s="1"/>
  <c r="G900" i="14"/>
  <c r="T900" i="14" s="1"/>
  <c r="G899" i="14"/>
  <c r="T899" i="14" s="1"/>
  <c r="G898" i="14"/>
  <c r="T898" i="14" s="1"/>
  <c r="G897" i="14"/>
  <c r="T897" i="14" s="1"/>
  <c r="G896" i="14"/>
  <c r="T896" i="14" s="1"/>
  <c r="G895" i="14"/>
  <c r="T895" i="14" s="1"/>
  <c r="G894" i="14"/>
  <c r="T894" i="14" s="1"/>
  <c r="G893" i="14"/>
  <c r="T893" i="14" s="1"/>
  <c r="G892" i="14"/>
  <c r="T892" i="14" s="1"/>
  <c r="G891" i="14"/>
  <c r="T891" i="14" s="1"/>
  <c r="G890" i="14"/>
  <c r="T890" i="14" s="1"/>
  <c r="G889" i="14"/>
  <c r="T889" i="14" s="1"/>
  <c r="G888" i="14"/>
  <c r="T888" i="14" s="1"/>
  <c r="G887" i="14"/>
  <c r="T887" i="14" s="1"/>
  <c r="G886" i="14"/>
  <c r="T886" i="14" s="1"/>
  <c r="G885" i="14"/>
  <c r="T885" i="14" s="1"/>
  <c r="G884" i="14"/>
  <c r="T884" i="14" s="1"/>
  <c r="G883" i="14"/>
  <c r="T883" i="14" s="1"/>
  <c r="G882" i="14"/>
  <c r="T882" i="14" s="1"/>
  <c r="G881" i="14"/>
  <c r="T881" i="14" s="1"/>
  <c r="G880" i="14"/>
  <c r="T880" i="14" s="1"/>
  <c r="G879" i="14"/>
  <c r="T879" i="14" s="1"/>
  <c r="G878" i="14"/>
  <c r="T878" i="14" s="1"/>
  <c r="G877" i="14"/>
  <c r="T877" i="14" s="1"/>
  <c r="G876" i="14"/>
  <c r="T876" i="14" s="1"/>
  <c r="G875" i="14"/>
  <c r="T875" i="14" s="1"/>
  <c r="G874" i="14"/>
  <c r="T874" i="14" s="1"/>
  <c r="G873" i="14"/>
  <c r="T873" i="14" s="1"/>
  <c r="G872" i="14"/>
  <c r="T872" i="14" s="1"/>
  <c r="G871" i="14"/>
  <c r="T871" i="14" s="1"/>
  <c r="G870" i="14"/>
  <c r="T870" i="14" s="1"/>
  <c r="G869" i="14"/>
  <c r="T869" i="14" s="1"/>
  <c r="G868" i="14"/>
  <c r="T868" i="14" s="1"/>
  <c r="G867" i="14"/>
  <c r="T867" i="14" s="1"/>
  <c r="G866" i="14"/>
  <c r="T866" i="14" s="1"/>
  <c r="G865" i="14"/>
  <c r="T865" i="14" s="1"/>
  <c r="G864" i="14"/>
  <c r="T864" i="14" s="1"/>
  <c r="G863" i="14"/>
  <c r="T863" i="14" s="1"/>
  <c r="G862" i="14"/>
  <c r="T862" i="14" s="1"/>
  <c r="G861" i="14"/>
  <c r="T861" i="14" s="1"/>
  <c r="G860" i="14"/>
  <c r="T860" i="14" s="1"/>
  <c r="G859" i="14"/>
  <c r="T859" i="14" s="1"/>
  <c r="G858" i="14"/>
  <c r="T858" i="14" s="1"/>
  <c r="G857" i="14"/>
  <c r="T857" i="14" s="1"/>
  <c r="G856" i="14"/>
  <c r="T856" i="14" s="1"/>
  <c r="G855" i="14"/>
  <c r="T855" i="14" s="1"/>
  <c r="G854" i="14"/>
  <c r="T854" i="14" s="1"/>
  <c r="G853" i="14"/>
  <c r="T853" i="14" s="1"/>
  <c r="G852" i="14"/>
  <c r="T852" i="14" s="1"/>
  <c r="G851" i="14"/>
  <c r="T851" i="14" s="1"/>
  <c r="G850" i="14"/>
  <c r="T850" i="14" s="1"/>
  <c r="G849" i="14"/>
  <c r="T849" i="14" s="1"/>
  <c r="G848" i="14"/>
  <c r="T848" i="14" s="1"/>
  <c r="G847" i="14"/>
  <c r="T847" i="14" s="1"/>
  <c r="G846" i="14"/>
  <c r="T846" i="14" s="1"/>
  <c r="G845" i="14"/>
  <c r="T845" i="14" s="1"/>
  <c r="G844" i="14"/>
  <c r="T844" i="14" s="1"/>
  <c r="G843" i="14"/>
  <c r="T843" i="14" s="1"/>
  <c r="G842" i="14"/>
  <c r="T842" i="14" s="1"/>
  <c r="G841" i="14"/>
  <c r="T841" i="14" s="1"/>
  <c r="G840" i="14"/>
  <c r="T840" i="14" s="1"/>
  <c r="G839" i="14"/>
  <c r="T839" i="14" s="1"/>
  <c r="G838" i="14"/>
  <c r="T838" i="14" s="1"/>
  <c r="G837" i="14"/>
  <c r="T837" i="14" s="1"/>
  <c r="G836" i="14"/>
  <c r="T836" i="14" s="1"/>
  <c r="G835" i="14"/>
  <c r="T835" i="14" s="1"/>
  <c r="G834" i="14"/>
  <c r="T834" i="14" s="1"/>
  <c r="G833" i="14"/>
  <c r="T833" i="14" s="1"/>
  <c r="G832" i="14"/>
  <c r="T832" i="14" s="1"/>
  <c r="G831" i="14"/>
  <c r="T831" i="14" s="1"/>
  <c r="G830" i="14"/>
  <c r="T830" i="14" s="1"/>
  <c r="G829" i="14"/>
  <c r="T829" i="14" s="1"/>
  <c r="G828" i="14"/>
  <c r="T828" i="14" s="1"/>
  <c r="G827" i="14"/>
  <c r="T827" i="14" s="1"/>
  <c r="G826" i="14"/>
  <c r="T826" i="14" s="1"/>
  <c r="G825" i="14"/>
  <c r="T825" i="14" s="1"/>
  <c r="G824" i="14"/>
  <c r="T824" i="14" s="1"/>
  <c r="G823" i="14"/>
  <c r="T823" i="14" s="1"/>
  <c r="G822" i="14"/>
  <c r="T822" i="14" s="1"/>
  <c r="G821" i="14"/>
  <c r="T821" i="14" s="1"/>
  <c r="G820" i="14"/>
  <c r="T820" i="14" s="1"/>
  <c r="G819" i="14"/>
  <c r="T819" i="14" s="1"/>
  <c r="G818" i="14"/>
  <c r="T818" i="14" s="1"/>
  <c r="G817" i="14"/>
  <c r="T817" i="14" s="1"/>
  <c r="G816" i="14"/>
  <c r="T816" i="14" s="1"/>
  <c r="G815" i="14"/>
  <c r="T815" i="14" s="1"/>
  <c r="G814" i="14"/>
  <c r="T814" i="14" s="1"/>
  <c r="G813" i="14"/>
  <c r="T813" i="14" s="1"/>
  <c r="G812" i="14"/>
  <c r="T812" i="14" s="1"/>
  <c r="G811" i="14"/>
  <c r="T811" i="14" s="1"/>
  <c r="G810" i="14"/>
  <c r="T810" i="14" s="1"/>
  <c r="G809" i="14"/>
  <c r="T809" i="14" s="1"/>
  <c r="G808" i="14"/>
  <c r="T808" i="14" s="1"/>
  <c r="G807" i="14"/>
  <c r="T807" i="14" s="1"/>
  <c r="G806" i="14"/>
  <c r="T806" i="14" s="1"/>
  <c r="G805" i="14"/>
  <c r="T805" i="14" s="1"/>
  <c r="G804" i="14"/>
  <c r="T804" i="14" s="1"/>
  <c r="G803" i="14"/>
  <c r="T803" i="14" s="1"/>
  <c r="G802" i="14"/>
  <c r="T802" i="14" s="1"/>
  <c r="G801" i="14"/>
  <c r="T801" i="14" s="1"/>
  <c r="G800" i="14"/>
  <c r="T800" i="14" s="1"/>
  <c r="G799" i="14"/>
  <c r="T799" i="14" s="1"/>
  <c r="G798" i="14"/>
  <c r="T798" i="14" s="1"/>
  <c r="G797" i="14"/>
  <c r="T797" i="14" s="1"/>
  <c r="G796" i="14"/>
  <c r="T796" i="14" s="1"/>
  <c r="G795" i="14"/>
  <c r="T795" i="14" s="1"/>
  <c r="G794" i="14"/>
  <c r="T794" i="14" s="1"/>
  <c r="G793" i="14"/>
  <c r="T793" i="14" s="1"/>
  <c r="G792" i="14"/>
  <c r="T792" i="14" s="1"/>
  <c r="G791" i="14"/>
  <c r="T791" i="14" s="1"/>
  <c r="G790" i="14"/>
  <c r="T790" i="14" s="1"/>
  <c r="G789" i="14"/>
  <c r="T789" i="14" s="1"/>
  <c r="G788" i="14"/>
  <c r="T788" i="14" s="1"/>
  <c r="G787" i="14"/>
  <c r="T787" i="14" s="1"/>
  <c r="G786" i="14"/>
  <c r="T786" i="14" s="1"/>
  <c r="G785" i="14"/>
  <c r="T785" i="14" s="1"/>
  <c r="G784" i="14"/>
  <c r="T784" i="14" s="1"/>
  <c r="G783" i="14"/>
  <c r="T783" i="14" s="1"/>
  <c r="G782" i="14"/>
  <c r="T782" i="14" s="1"/>
  <c r="G781" i="14"/>
  <c r="T781" i="14" s="1"/>
  <c r="G780" i="14"/>
  <c r="T780" i="14" s="1"/>
  <c r="G779" i="14"/>
  <c r="T779" i="14" s="1"/>
  <c r="G778" i="14"/>
  <c r="T778" i="14" s="1"/>
  <c r="G777" i="14"/>
  <c r="T777" i="14" s="1"/>
  <c r="G776" i="14"/>
  <c r="T776" i="14" s="1"/>
  <c r="G775" i="14"/>
  <c r="T775" i="14" s="1"/>
  <c r="G774" i="14"/>
  <c r="T774" i="14" s="1"/>
  <c r="G773" i="14"/>
  <c r="T773" i="14" s="1"/>
  <c r="G772" i="14"/>
  <c r="T772" i="14" s="1"/>
  <c r="G771" i="14"/>
  <c r="T771" i="14" s="1"/>
  <c r="G770" i="14"/>
  <c r="T770" i="14" s="1"/>
  <c r="G769" i="14"/>
  <c r="T769" i="14" s="1"/>
  <c r="G768" i="14"/>
  <c r="T768" i="14" s="1"/>
  <c r="G767" i="14"/>
  <c r="T767" i="14" s="1"/>
  <c r="G766" i="14"/>
  <c r="T766" i="14" s="1"/>
  <c r="G765" i="14"/>
  <c r="T765" i="14" s="1"/>
  <c r="G764" i="14"/>
  <c r="T764" i="14" s="1"/>
  <c r="G763" i="14"/>
  <c r="T763" i="14" s="1"/>
  <c r="G762" i="14"/>
  <c r="T762" i="14" s="1"/>
  <c r="G761" i="14"/>
  <c r="T761" i="14" s="1"/>
  <c r="G760" i="14"/>
  <c r="T760" i="14" s="1"/>
  <c r="G759" i="14"/>
  <c r="T759" i="14" s="1"/>
  <c r="G758" i="14"/>
  <c r="T758" i="14" s="1"/>
  <c r="G757" i="14"/>
  <c r="T757" i="14" s="1"/>
  <c r="G756" i="14"/>
  <c r="T756" i="14" s="1"/>
  <c r="G755" i="14"/>
  <c r="T755" i="14" s="1"/>
  <c r="G754" i="14"/>
  <c r="T754" i="14" s="1"/>
  <c r="G753" i="14"/>
  <c r="T753" i="14" s="1"/>
  <c r="G752" i="14"/>
  <c r="T752" i="14" s="1"/>
  <c r="G751" i="14"/>
  <c r="T751" i="14" s="1"/>
  <c r="G750" i="14"/>
  <c r="T750" i="14" s="1"/>
  <c r="G749" i="14"/>
  <c r="T749" i="14" s="1"/>
  <c r="G748" i="14"/>
  <c r="T748" i="14" s="1"/>
  <c r="G747" i="14"/>
  <c r="T747" i="14" s="1"/>
  <c r="G746" i="14"/>
  <c r="T746" i="14" s="1"/>
  <c r="G745" i="14"/>
  <c r="T745" i="14" s="1"/>
  <c r="G744" i="14"/>
  <c r="T744" i="14" s="1"/>
  <c r="G743" i="14"/>
  <c r="T743" i="14" s="1"/>
  <c r="G742" i="14"/>
  <c r="T742" i="14" s="1"/>
  <c r="G741" i="14"/>
  <c r="T741" i="14" s="1"/>
  <c r="G740" i="14"/>
  <c r="T740" i="14" s="1"/>
  <c r="G739" i="14"/>
  <c r="T739" i="14" s="1"/>
  <c r="G738" i="14"/>
  <c r="T738" i="14" s="1"/>
  <c r="G737" i="14"/>
  <c r="T737" i="14" s="1"/>
  <c r="G736" i="14"/>
  <c r="T736" i="14" s="1"/>
  <c r="G735" i="14"/>
  <c r="T735" i="14" s="1"/>
  <c r="G734" i="14"/>
  <c r="T734" i="14" s="1"/>
  <c r="G733" i="14"/>
  <c r="T733" i="14" s="1"/>
  <c r="G732" i="14"/>
  <c r="T732" i="14" s="1"/>
  <c r="G731" i="14"/>
  <c r="T731" i="14" s="1"/>
  <c r="G730" i="14"/>
  <c r="T730" i="14" s="1"/>
  <c r="G729" i="14"/>
  <c r="T729" i="14" s="1"/>
  <c r="G728" i="14"/>
  <c r="T728" i="14" s="1"/>
  <c r="G727" i="14"/>
  <c r="T727" i="14" s="1"/>
  <c r="G726" i="14"/>
  <c r="T726" i="14" s="1"/>
  <c r="G725" i="14"/>
  <c r="T725" i="14" s="1"/>
  <c r="G724" i="14"/>
  <c r="T724" i="14" s="1"/>
  <c r="G723" i="14"/>
  <c r="T723" i="14" s="1"/>
  <c r="G722" i="14"/>
  <c r="T722" i="14" s="1"/>
  <c r="G721" i="14"/>
  <c r="T721" i="14" s="1"/>
  <c r="G720" i="14"/>
  <c r="T720" i="14" s="1"/>
  <c r="G719" i="14"/>
  <c r="T719" i="14" s="1"/>
  <c r="G718" i="14"/>
  <c r="T718" i="14" s="1"/>
  <c r="G717" i="14"/>
  <c r="T717" i="14" s="1"/>
  <c r="G716" i="14"/>
  <c r="T716" i="14" s="1"/>
  <c r="G715" i="14"/>
  <c r="T715" i="14" s="1"/>
  <c r="G714" i="14"/>
  <c r="T714" i="14" s="1"/>
  <c r="G713" i="14"/>
  <c r="T713" i="14" s="1"/>
  <c r="G712" i="14"/>
  <c r="T712" i="14" s="1"/>
  <c r="G711" i="14"/>
  <c r="T711" i="14" s="1"/>
  <c r="G710" i="14"/>
  <c r="T710" i="14" s="1"/>
  <c r="G709" i="14"/>
  <c r="T709" i="14" s="1"/>
  <c r="G708" i="14"/>
  <c r="T708" i="14" s="1"/>
  <c r="G707" i="14"/>
  <c r="T707" i="14" s="1"/>
  <c r="G706" i="14"/>
  <c r="T706" i="14" s="1"/>
  <c r="G705" i="14"/>
  <c r="T705" i="14" s="1"/>
  <c r="G704" i="14"/>
  <c r="T704" i="14" s="1"/>
  <c r="G703" i="14"/>
  <c r="T703" i="14" s="1"/>
  <c r="G702" i="14"/>
  <c r="T702" i="14" s="1"/>
  <c r="G701" i="14"/>
  <c r="T701" i="14" s="1"/>
  <c r="G700" i="14"/>
  <c r="T700" i="14" s="1"/>
  <c r="G699" i="14"/>
  <c r="T699" i="14" s="1"/>
  <c r="G698" i="14"/>
  <c r="T698" i="14" s="1"/>
  <c r="G697" i="14"/>
  <c r="T697" i="14" s="1"/>
  <c r="G696" i="14"/>
  <c r="T696" i="14" s="1"/>
  <c r="G695" i="14"/>
  <c r="T695" i="14" s="1"/>
  <c r="G694" i="14"/>
  <c r="T694" i="14" s="1"/>
  <c r="G693" i="14"/>
  <c r="T693" i="14" s="1"/>
  <c r="G692" i="14"/>
  <c r="T692" i="14" s="1"/>
  <c r="G691" i="14"/>
  <c r="T691" i="14" s="1"/>
  <c r="G690" i="14"/>
  <c r="T690" i="14" s="1"/>
  <c r="G689" i="14"/>
  <c r="T689" i="14" s="1"/>
  <c r="G688" i="14"/>
  <c r="T688" i="14" s="1"/>
  <c r="G687" i="14"/>
  <c r="T687" i="14" s="1"/>
  <c r="G686" i="14"/>
  <c r="T686" i="14" s="1"/>
  <c r="G685" i="14"/>
  <c r="T685" i="14" s="1"/>
  <c r="G684" i="14"/>
  <c r="T684" i="14" s="1"/>
  <c r="G683" i="14"/>
  <c r="T683" i="14" s="1"/>
  <c r="G682" i="14"/>
  <c r="T682" i="14" s="1"/>
  <c r="G681" i="14"/>
  <c r="T681" i="14" s="1"/>
  <c r="G680" i="14"/>
  <c r="T680" i="14" s="1"/>
  <c r="G679" i="14"/>
  <c r="T679" i="14" s="1"/>
  <c r="G678" i="14"/>
  <c r="T678" i="14" s="1"/>
  <c r="G677" i="14"/>
  <c r="T677" i="14" s="1"/>
  <c r="G676" i="14"/>
  <c r="T676" i="14" s="1"/>
  <c r="G675" i="14"/>
  <c r="T675" i="14" s="1"/>
  <c r="G674" i="14"/>
  <c r="T674" i="14" s="1"/>
  <c r="G673" i="14"/>
  <c r="T673" i="14" s="1"/>
  <c r="G672" i="14"/>
  <c r="T672" i="14" s="1"/>
  <c r="G671" i="14"/>
  <c r="T671" i="14" s="1"/>
  <c r="G670" i="14"/>
  <c r="T670" i="14" s="1"/>
  <c r="G669" i="14"/>
  <c r="T669" i="14" s="1"/>
  <c r="G668" i="14"/>
  <c r="T668" i="14" s="1"/>
  <c r="G667" i="14"/>
  <c r="T667" i="14" s="1"/>
  <c r="G666" i="14"/>
  <c r="T666" i="14" s="1"/>
  <c r="G665" i="14"/>
  <c r="T665" i="14" s="1"/>
  <c r="G664" i="14"/>
  <c r="T664" i="14" s="1"/>
  <c r="G663" i="14"/>
  <c r="T663" i="14" s="1"/>
  <c r="G662" i="14"/>
  <c r="T662" i="14" s="1"/>
  <c r="G661" i="14"/>
  <c r="T661" i="14" s="1"/>
  <c r="G660" i="14"/>
  <c r="T660" i="14" s="1"/>
  <c r="G659" i="14"/>
  <c r="T659" i="14" s="1"/>
  <c r="G658" i="14"/>
  <c r="T658" i="14" s="1"/>
  <c r="G657" i="14"/>
  <c r="T657" i="14" s="1"/>
  <c r="G656" i="14"/>
  <c r="T656" i="14" s="1"/>
  <c r="G655" i="14"/>
  <c r="T655" i="14" s="1"/>
  <c r="G654" i="14"/>
  <c r="T654" i="14" s="1"/>
  <c r="G653" i="14"/>
  <c r="T653" i="14" s="1"/>
  <c r="G652" i="14"/>
  <c r="T652" i="14" s="1"/>
  <c r="G651" i="14"/>
  <c r="T651" i="14" s="1"/>
  <c r="G650" i="14"/>
  <c r="T650" i="14" s="1"/>
  <c r="G649" i="14"/>
  <c r="T649" i="14" s="1"/>
  <c r="G648" i="14"/>
  <c r="T648" i="14" s="1"/>
  <c r="G647" i="14"/>
  <c r="T647" i="14" s="1"/>
  <c r="G646" i="14"/>
  <c r="T646" i="14" s="1"/>
  <c r="G645" i="14"/>
  <c r="T645" i="14" s="1"/>
  <c r="G644" i="14"/>
  <c r="T644" i="14" s="1"/>
  <c r="G643" i="14"/>
  <c r="T643" i="14" s="1"/>
  <c r="G642" i="14"/>
  <c r="T642" i="14" s="1"/>
  <c r="G641" i="14"/>
  <c r="T641" i="14" s="1"/>
  <c r="G640" i="14"/>
  <c r="T640" i="14" s="1"/>
  <c r="G639" i="14"/>
  <c r="T639" i="14" s="1"/>
  <c r="G638" i="14"/>
  <c r="T638" i="14" s="1"/>
  <c r="G637" i="14"/>
  <c r="T637" i="14" s="1"/>
  <c r="G636" i="14"/>
  <c r="T636" i="14" s="1"/>
  <c r="G635" i="14"/>
  <c r="T635" i="14" s="1"/>
  <c r="G634" i="14"/>
  <c r="T634" i="14" s="1"/>
  <c r="G633" i="14"/>
  <c r="T633" i="14" s="1"/>
  <c r="G632" i="14"/>
  <c r="T632" i="14" s="1"/>
  <c r="G631" i="14"/>
  <c r="T631" i="14" s="1"/>
  <c r="G630" i="14"/>
  <c r="T630" i="14" s="1"/>
  <c r="G629" i="14"/>
  <c r="T629" i="14" s="1"/>
  <c r="G628" i="14"/>
  <c r="T628" i="14" s="1"/>
  <c r="G627" i="14"/>
  <c r="T627" i="14" s="1"/>
  <c r="G626" i="14"/>
  <c r="T626" i="14" s="1"/>
  <c r="G625" i="14"/>
  <c r="T625" i="14" s="1"/>
  <c r="G624" i="14"/>
  <c r="T624" i="14" s="1"/>
  <c r="G623" i="14"/>
  <c r="T623" i="14" s="1"/>
  <c r="G622" i="14"/>
  <c r="T622" i="14" s="1"/>
  <c r="G621" i="14"/>
  <c r="T621" i="14" s="1"/>
  <c r="G620" i="14"/>
  <c r="T620" i="14" s="1"/>
  <c r="G619" i="14"/>
  <c r="T619" i="14" s="1"/>
  <c r="G618" i="14"/>
  <c r="T618" i="14" s="1"/>
  <c r="G617" i="14"/>
  <c r="T617" i="14" s="1"/>
  <c r="G616" i="14"/>
  <c r="T616" i="14" s="1"/>
  <c r="G615" i="14"/>
  <c r="T615" i="14" s="1"/>
  <c r="G614" i="14"/>
  <c r="T614" i="14" s="1"/>
  <c r="G613" i="14"/>
  <c r="T613" i="14" s="1"/>
  <c r="G612" i="14"/>
  <c r="T612" i="14" s="1"/>
  <c r="G611" i="14"/>
  <c r="T611" i="14" s="1"/>
  <c r="G610" i="14"/>
  <c r="T610" i="14" s="1"/>
  <c r="G609" i="14"/>
  <c r="T609" i="14" s="1"/>
  <c r="G608" i="14"/>
  <c r="T608" i="14" s="1"/>
  <c r="G607" i="14"/>
  <c r="T607" i="14" s="1"/>
  <c r="G606" i="14"/>
  <c r="T606" i="14" s="1"/>
  <c r="G605" i="14"/>
  <c r="T605" i="14" s="1"/>
  <c r="G604" i="14"/>
  <c r="T604" i="14" s="1"/>
  <c r="G603" i="14"/>
  <c r="T603" i="14" s="1"/>
  <c r="G602" i="14"/>
  <c r="T602" i="14" s="1"/>
  <c r="G601" i="14"/>
  <c r="T601" i="14" s="1"/>
  <c r="G600" i="14"/>
  <c r="T600" i="14" s="1"/>
  <c r="G599" i="14"/>
  <c r="T599" i="14" s="1"/>
  <c r="G598" i="14"/>
  <c r="T598" i="14" s="1"/>
  <c r="G597" i="14"/>
  <c r="T597" i="14" s="1"/>
  <c r="G596" i="14"/>
  <c r="T596" i="14" s="1"/>
  <c r="G595" i="14"/>
  <c r="T595" i="14" s="1"/>
  <c r="G594" i="14"/>
  <c r="T594" i="14" s="1"/>
  <c r="G593" i="14"/>
  <c r="T593" i="14" s="1"/>
  <c r="G592" i="14"/>
  <c r="T592" i="14" s="1"/>
  <c r="G591" i="14"/>
  <c r="T591" i="14" s="1"/>
  <c r="G590" i="14"/>
  <c r="T590" i="14" s="1"/>
  <c r="G589" i="14"/>
  <c r="T589" i="14" s="1"/>
  <c r="G588" i="14"/>
  <c r="T588" i="14" s="1"/>
  <c r="G587" i="14"/>
  <c r="T587" i="14" s="1"/>
  <c r="G586" i="14"/>
  <c r="T586" i="14" s="1"/>
  <c r="G585" i="14"/>
  <c r="T585" i="14" s="1"/>
  <c r="G584" i="14"/>
  <c r="T584" i="14" s="1"/>
  <c r="G583" i="14"/>
  <c r="T583" i="14" s="1"/>
  <c r="G582" i="14"/>
  <c r="T582" i="14" s="1"/>
  <c r="G581" i="14"/>
  <c r="T581" i="14" s="1"/>
  <c r="G580" i="14"/>
  <c r="T580" i="14" s="1"/>
  <c r="G579" i="14"/>
  <c r="T579" i="14" s="1"/>
  <c r="G578" i="14"/>
  <c r="T578" i="14" s="1"/>
  <c r="G577" i="14"/>
  <c r="T577" i="14" s="1"/>
  <c r="G576" i="14"/>
  <c r="T576" i="14" s="1"/>
  <c r="G575" i="14"/>
  <c r="T575" i="14" s="1"/>
  <c r="G574" i="14"/>
  <c r="T574" i="14" s="1"/>
  <c r="G573" i="14"/>
  <c r="T573" i="14" s="1"/>
  <c r="G572" i="14"/>
  <c r="T572" i="14" s="1"/>
  <c r="G571" i="14"/>
  <c r="T571" i="14" s="1"/>
  <c r="G570" i="14"/>
  <c r="T570" i="14" s="1"/>
  <c r="G569" i="14"/>
  <c r="T569" i="14" s="1"/>
  <c r="G568" i="14"/>
  <c r="T568" i="14" s="1"/>
  <c r="G567" i="14"/>
  <c r="T567" i="14" s="1"/>
  <c r="G566" i="14"/>
  <c r="T566" i="14" s="1"/>
  <c r="G565" i="14"/>
  <c r="T565" i="14" s="1"/>
  <c r="G564" i="14"/>
  <c r="T564" i="14" s="1"/>
  <c r="G563" i="14"/>
  <c r="T563" i="14" s="1"/>
  <c r="G562" i="14"/>
  <c r="T562" i="14" s="1"/>
  <c r="G561" i="14"/>
  <c r="T561" i="14" s="1"/>
  <c r="G560" i="14"/>
  <c r="T560" i="14" s="1"/>
  <c r="G559" i="14"/>
  <c r="T559" i="14" s="1"/>
  <c r="G558" i="14"/>
  <c r="T558" i="14" s="1"/>
  <c r="G557" i="14"/>
  <c r="T557" i="14" s="1"/>
  <c r="G556" i="14"/>
  <c r="T556" i="14" s="1"/>
  <c r="G555" i="14"/>
  <c r="T555" i="14" s="1"/>
  <c r="G554" i="14"/>
  <c r="T554" i="14" s="1"/>
  <c r="G553" i="14"/>
  <c r="T553" i="14" s="1"/>
  <c r="G552" i="14"/>
  <c r="T552" i="14" s="1"/>
  <c r="G551" i="14"/>
  <c r="T551" i="14" s="1"/>
  <c r="G550" i="14"/>
  <c r="T550" i="14" s="1"/>
  <c r="G549" i="14"/>
  <c r="T549" i="14" s="1"/>
  <c r="G548" i="14"/>
  <c r="T548" i="14" s="1"/>
  <c r="G547" i="14"/>
  <c r="T547" i="14" s="1"/>
  <c r="G546" i="14"/>
  <c r="T546" i="14" s="1"/>
  <c r="G545" i="14"/>
  <c r="T545" i="14" s="1"/>
  <c r="G544" i="14"/>
  <c r="T544" i="14" s="1"/>
  <c r="G543" i="14"/>
  <c r="T543" i="14" s="1"/>
  <c r="G542" i="14"/>
  <c r="T542" i="14" s="1"/>
  <c r="G541" i="14"/>
  <c r="T541" i="14" s="1"/>
  <c r="G540" i="14"/>
  <c r="T540" i="14" s="1"/>
  <c r="G539" i="14"/>
  <c r="T539" i="14" s="1"/>
  <c r="G538" i="14"/>
  <c r="T538" i="14" s="1"/>
  <c r="G537" i="14"/>
  <c r="T537" i="14" s="1"/>
  <c r="G536" i="14"/>
  <c r="T536" i="14" s="1"/>
  <c r="G535" i="14"/>
  <c r="T535" i="14" s="1"/>
  <c r="G534" i="14"/>
  <c r="T534" i="14" s="1"/>
  <c r="G533" i="14"/>
  <c r="T533" i="14" s="1"/>
  <c r="G532" i="14"/>
  <c r="T532" i="14" s="1"/>
  <c r="G531" i="14"/>
  <c r="T531" i="14" s="1"/>
  <c r="G530" i="14"/>
  <c r="T530" i="14" s="1"/>
  <c r="G529" i="14"/>
  <c r="T529" i="14" s="1"/>
  <c r="G528" i="14"/>
  <c r="T528" i="14" s="1"/>
  <c r="G527" i="14"/>
  <c r="T527" i="14" s="1"/>
  <c r="G526" i="14"/>
  <c r="T526" i="14" s="1"/>
  <c r="G525" i="14"/>
  <c r="T525" i="14" s="1"/>
  <c r="G524" i="14"/>
  <c r="T524" i="14" s="1"/>
  <c r="G523" i="14"/>
  <c r="T523" i="14" s="1"/>
  <c r="G522" i="14"/>
  <c r="T522" i="14" s="1"/>
  <c r="G521" i="14"/>
  <c r="T521" i="14" s="1"/>
  <c r="G520" i="14"/>
  <c r="T520" i="14" s="1"/>
  <c r="G519" i="14"/>
  <c r="T519" i="14" s="1"/>
  <c r="G518" i="14"/>
  <c r="T518" i="14" s="1"/>
  <c r="G517" i="14"/>
  <c r="T517" i="14" s="1"/>
  <c r="G516" i="14"/>
  <c r="T516" i="14" s="1"/>
  <c r="G515" i="14"/>
  <c r="T515" i="14" s="1"/>
  <c r="G514" i="14"/>
  <c r="T514" i="14" s="1"/>
  <c r="G513" i="14"/>
  <c r="T513" i="14" s="1"/>
  <c r="G512" i="14"/>
  <c r="T512" i="14" s="1"/>
  <c r="G511" i="14"/>
  <c r="T511" i="14" s="1"/>
  <c r="G510" i="14"/>
  <c r="T510" i="14" s="1"/>
  <c r="G509" i="14"/>
  <c r="T509" i="14" s="1"/>
  <c r="G508" i="14"/>
  <c r="T508" i="14" s="1"/>
  <c r="G507" i="14"/>
  <c r="T507" i="14" s="1"/>
  <c r="G506" i="14"/>
  <c r="T506" i="14" s="1"/>
  <c r="G505" i="14"/>
  <c r="T505" i="14" s="1"/>
  <c r="G504" i="14"/>
  <c r="T504" i="14" s="1"/>
  <c r="G503" i="14"/>
  <c r="T503" i="14" s="1"/>
  <c r="G502" i="14"/>
  <c r="T502" i="14" s="1"/>
  <c r="G501" i="14"/>
  <c r="T501" i="14" s="1"/>
  <c r="G500" i="14"/>
  <c r="T500" i="14" s="1"/>
  <c r="G499" i="14"/>
  <c r="T499" i="14" s="1"/>
  <c r="G498" i="14"/>
  <c r="T498" i="14" s="1"/>
  <c r="G497" i="14"/>
  <c r="T497" i="14" s="1"/>
  <c r="G496" i="14"/>
  <c r="T496" i="14" s="1"/>
  <c r="G495" i="14"/>
  <c r="T495" i="14" s="1"/>
  <c r="G494" i="14"/>
  <c r="T494" i="14" s="1"/>
  <c r="G493" i="14"/>
  <c r="T493" i="14" s="1"/>
  <c r="G492" i="14"/>
  <c r="T492" i="14" s="1"/>
  <c r="G491" i="14"/>
  <c r="T491" i="14" s="1"/>
  <c r="G490" i="14"/>
  <c r="T490" i="14" s="1"/>
  <c r="G489" i="14"/>
  <c r="T489" i="14" s="1"/>
  <c r="G488" i="14"/>
  <c r="T488" i="14" s="1"/>
  <c r="G487" i="14"/>
  <c r="T487" i="14" s="1"/>
  <c r="G486" i="14"/>
  <c r="T486" i="14" s="1"/>
  <c r="G485" i="14"/>
  <c r="T485" i="14" s="1"/>
  <c r="G484" i="14"/>
  <c r="T484" i="14" s="1"/>
  <c r="G483" i="14"/>
  <c r="T483" i="14" s="1"/>
  <c r="G482" i="14"/>
  <c r="T482" i="14" s="1"/>
  <c r="G481" i="14"/>
  <c r="T481" i="14" s="1"/>
  <c r="G480" i="14"/>
  <c r="T480" i="14" s="1"/>
  <c r="G479" i="14"/>
  <c r="T479" i="14" s="1"/>
  <c r="G478" i="14"/>
  <c r="T478" i="14" s="1"/>
  <c r="G477" i="14"/>
  <c r="T477" i="14" s="1"/>
  <c r="G476" i="14"/>
  <c r="T476" i="14" s="1"/>
  <c r="G475" i="14"/>
  <c r="T475" i="14" s="1"/>
  <c r="G474" i="14"/>
  <c r="T474" i="14" s="1"/>
  <c r="G473" i="14"/>
  <c r="T473" i="14" s="1"/>
  <c r="G472" i="14"/>
  <c r="T472" i="14" s="1"/>
  <c r="G471" i="14"/>
  <c r="T471" i="14" s="1"/>
  <c r="G470" i="14"/>
  <c r="T470" i="14" s="1"/>
  <c r="G469" i="14"/>
  <c r="T469" i="14" s="1"/>
  <c r="G468" i="14"/>
  <c r="T468" i="14" s="1"/>
  <c r="G467" i="14"/>
  <c r="T467" i="14" s="1"/>
  <c r="G466" i="14"/>
  <c r="T466" i="14" s="1"/>
  <c r="G465" i="14"/>
  <c r="T465" i="14" s="1"/>
  <c r="G464" i="14"/>
  <c r="T464" i="14" s="1"/>
  <c r="G463" i="14"/>
  <c r="T463" i="14" s="1"/>
  <c r="G462" i="14"/>
  <c r="T462" i="14" s="1"/>
  <c r="G461" i="14"/>
  <c r="T461" i="14" s="1"/>
  <c r="G460" i="14"/>
  <c r="T460" i="14" s="1"/>
  <c r="G459" i="14"/>
  <c r="T459" i="14" s="1"/>
  <c r="G458" i="14"/>
  <c r="T458" i="14" s="1"/>
  <c r="G457" i="14"/>
  <c r="T457" i="14" s="1"/>
  <c r="G456" i="14"/>
  <c r="T456" i="14" s="1"/>
  <c r="G455" i="14"/>
  <c r="T455" i="14" s="1"/>
  <c r="G454" i="14"/>
  <c r="T454" i="14" s="1"/>
  <c r="G453" i="14"/>
  <c r="T453" i="14" s="1"/>
  <c r="G452" i="14"/>
  <c r="T452" i="14" s="1"/>
  <c r="G451" i="14"/>
  <c r="T451" i="14" s="1"/>
  <c r="G450" i="14"/>
  <c r="T450" i="14" s="1"/>
  <c r="G449" i="14"/>
  <c r="T449" i="14" s="1"/>
  <c r="G448" i="14"/>
  <c r="T448" i="14" s="1"/>
  <c r="G447" i="14"/>
  <c r="T447" i="14" s="1"/>
  <c r="G446" i="14"/>
  <c r="T446" i="14" s="1"/>
  <c r="G445" i="14"/>
  <c r="T445" i="14" s="1"/>
  <c r="G444" i="14"/>
  <c r="T444" i="14" s="1"/>
  <c r="G443" i="14"/>
  <c r="T443" i="14" s="1"/>
  <c r="G442" i="14"/>
  <c r="T442" i="14" s="1"/>
  <c r="G441" i="14"/>
  <c r="T441" i="14" s="1"/>
  <c r="G440" i="14"/>
  <c r="T440" i="14" s="1"/>
  <c r="G439" i="14"/>
  <c r="T439" i="14" s="1"/>
  <c r="G438" i="14"/>
  <c r="T438" i="14" s="1"/>
  <c r="G437" i="14"/>
  <c r="T437" i="14" s="1"/>
  <c r="G436" i="14"/>
  <c r="T436" i="14" s="1"/>
  <c r="G435" i="14"/>
  <c r="T435" i="14" s="1"/>
  <c r="G434" i="14"/>
  <c r="T434" i="14" s="1"/>
  <c r="G433" i="14"/>
  <c r="T433" i="14" s="1"/>
  <c r="G432" i="14"/>
  <c r="T432" i="14" s="1"/>
  <c r="G431" i="14"/>
  <c r="T431" i="14" s="1"/>
  <c r="G430" i="14"/>
  <c r="T430" i="14" s="1"/>
  <c r="G429" i="14"/>
  <c r="T429" i="14" s="1"/>
  <c r="G428" i="14"/>
  <c r="T428" i="14" s="1"/>
  <c r="G427" i="14"/>
  <c r="T427" i="14" s="1"/>
  <c r="G426" i="14"/>
  <c r="T426" i="14" s="1"/>
  <c r="G425" i="14"/>
  <c r="T425" i="14" s="1"/>
  <c r="G424" i="14"/>
  <c r="T424" i="14" s="1"/>
  <c r="G423" i="14"/>
  <c r="T423" i="14" s="1"/>
  <c r="G422" i="14"/>
  <c r="T422" i="14" s="1"/>
  <c r="G421" i="14"/>
  <c r="T421" i="14" s="1"/>
  <c r="G420" i="14"/>
  <c r="T420" i="14" s="1"/>
  <c r="G419" i="14"/>
  <c r="T419" i="14" s="1"/>
  <c r="G418" i="14"/>
  <c r="T418" i="14" s="1"/>
  <c r="G417" i="14"/>
  <c r="T417" i="14" s="1"/>
  <c r="G416" i="14"/>
  <c r="T416" i="14" s="1"/>
  <c r="G415" i="14"/>
  <c r="T415" i="14" s="1"/>
  <c r="G414" i="14"/>
  <c r="T414" i="14" s="1"/>
  <c r="G413" i="14"/>
  <c r="T413" i="14" s="1"/>
  <c r="G412" i="14"/>
  <c r="T412" i="14" s="1"/>
  <c r="G411" i="14"/>
  <c r="T411" i="14" s="1"/>
  <c r="G410" i="14"/>
  <c r="T410" i="14" s="1"/>
  <c r="G409" i="14"/>
  <c r="T409" i="14" s="1"/>
  <c r="G408" i="14"/>
  <c r="T408" i="14" s="1"/>
  <c r="G407" i="14"/>
  <c r="T407" i="14" s="1"/>
  <c r="G406" i="14"/>
  <c r="T406" i="14" s="1"/>
  <c r="G405" i="14"/>
  <c r="T405" i="14" s="1"/>
  <c r="G404" i="14"/>
  <c r="T404" i="14" s="1"/>
  <c r="G403" i="14"/>
  <c r="T403" i="14" s="1"/>
  <c r="G402" i="14"/>
  <c r="T402" i="14" s="1"/>
  <c r="G401" i="14"/>
  <c r="T401" i="14" s="1"/>
  <c r="G400" i="14"/>
  <c r="T400" i="14" s="1"/>
  <c r="G399" i="14"/>
  <c r="T399" i="14" s="1"/>
  <c r="G398" i="14"/>
  <c r="T398" i="14" s="1"/>
  <c r="G397" i="14"/>
  <c r="T397" i="14" s="1"/>
  <c r="G396" i="14"/>
  <c r="T396" i="14" s="1"/>
  <c r="G395" i="14"/>
  <c r="T395" i="14" s="1"/>
  <c r="G394" i="14"/>
  <c r="T394" i="14" s="1"/>
  <c r="G393" i="14"/>
  <c r="T393" i="14" s="1"/>
  <c r="G392" i="14"/>
  <c r="T392" i="14" s="1"/>
  <c r="G391" i="14"/>
  <c r="T391" i="14" s="1"/>
  <c r="G390" i="14"/>
  <c r="T390" i="14" s="1"/>
  <c r="G389" i="14"/>
  <c r="T389" i="14" s="1"/>
  <c r="G388" i="14"/>
  <c r="T388" i="14" s="1"/>
  <c r="G387" i="14"/>
  <c r="T387" i="14" s="1"/>
  <c r="G386" i="14"/>
  <c r="T386" i="14" s="1"/>
  <c r="G385" i="14"/>
  <c r="T385" i="14" s="1"/>
  <c r="G384" i="14"/>
  <c r="T384" i="14" s="1"/>
  <c r="G383" i="14"/>
  <c r="T383" i="14" s="1"/>
  <c r="G382" i="14"/>
  <c r="T382" i="14" s="1"/>
  <c r="G381" i="14"/>
  <c r="T381" i="14" s="1"/>
  <c r="G380" i="14"/>
  <c r="T380" i="14" s="1"/>
  <c r="G379" i="14"/>
  <c r="T379" i="14" s="1"/>
  <c r="G378" i="14"/>
  <c r="T378" i="14" s="1"/>
  <c r="G377" i="14"/>
  <c r="T377" i="14" s="1"/>
  <c r="G376" i="14"/>
  <c r="T376" i="14" s="1"/>
  <c r="G375" i="14"/>
  <c r="T375" i="14" s="1"/>
  <c r="G374" i="14"/>
  <c r="T374" i="14" s="1"/>
  <c r="G373" i="14"/>
  <c r="T373" i="14" s="1"/>
  <c r="G372" i="14"/>
  <c r="T372" i="14" s="1"/>
  <c r="G371" i="14"/>
  <c r="T371" i="14" s="1"/>
  <c r="G370" i="14"/>
  <c r="T370" i="14" s="1"/>
  <c r="G369" i="14"/>
  <c r="T369" i="14" s="1"/>
  <c r="G368" i="14"/>
  <c r="T368" i="14" s="1"/>
  <c r="G367" i="14"/>
  <c r="T367" i="14" s="1"/>
  <c r="G366" i="14"/>
  <c r="T366" i="14" s="1"/>
  <c r="G365" i="14"/>
  <c r="T365" i="14" s="1"/>
  <c r="G364" i="14"/>
  <c r="T364" i="14" s="1"/>
  <c r="G363" i="14"/>
  <c r="T363" i="14" s="1"/>
  <c r="G362" i="14"/>
  <c r="T362" i="14" s="1"/>
  <c r="G361" i="14"/>
  <c r="T361" i="14" s="1"/>
  <c r="G360" i="14"/>
  <c r="T360" i="14" s="1"/>
  <c r="G359" i="14"/>
  <c r="T359" i="14" s="1"/>
  <c r="G358" i="14"/>
  <c r="T358" i="14" s="1"/>
  <c r="G357" i="14"/>
  <c r="T357" i="14" s="1"/>
  <c r="G356" i="14"/>
  <c r="T356" i="14" s="1"/>
  <c r="G355" i="14"/>
  <c r="T355" i="14" s="1"/>
  <c r="G354" i="14"/>
  <c r="T354" i="14" s="1"/>
  <c r="G353" i="14"/>
  <c r="T353" i="14" s="1"/>
  <c r="G352" i="14"/>
  <c r="T352" i="14" s="1"/>
  <c r="G351" i="14"/>
  <c r="T351" i="14" s="1"/>
  <c r="G350" i="14"/>
  <c r="T350" i="14" s="1"/>
  <c r="G349" i="14"/>
  <c r="T349" i="14" s="1"/>
  <c r="G348" i="14"/>
  <c r="T348" i="14" s="1"/>
  <c r="G347" i="14"/>
  <c r="T347" i="14" s="1"/>
  <c r="G346" i="14"/>
  <c r="T346" i="14" s="1"/>
  <c r="G345" i="14"/>
  <c r="T345" i="14" s="1"/>
  <c r="G344" i="14"/>
  <c r="T344" i="14" s="1"/>
  <c r="G343" i="14"/>
  <c r="T343" i="14" s="1"/>
  <c r="G342" i="14"/>
  <c r="T342" i="14" s="1"/>
  <c r="G341" i="14"/>
  <c r="T341" i="14" s="1"/>
  <c r="G340" i="14"/>
  <c r="T340" i="14" s="1"/>
  <c r="G339" i="14"/>
  <c r="T339" i="14" s="1"/>
  <c r="G338" i="14"/>
  <c r="T338" i="14" s="1"/>
  <c r="G337" i="14"/>
  <c r="T337" i="14" s="1"/>
  <c r="G336" i="14"/>
  <c r="T336" i="14" s="1"/>
  <c r="G335" i="14"/>
  <c r="T335" i="14" s="1"/>
  <c r="G334" i="14"/>
  <c r="T334" i="14" s="1"/>
  <c r="G333" i="14"/>
  <c r="T333" i="14" s="1"/>
  <c r="G332" i="14"/>
  <c r="T332" i="14" s="1"/>
  <c r="G331" i="14"/>
  <c r="T331" i="14" s="1"/>
  <c r="G330" i="14"/>
  <c r="T330" i="14" s="1"/>
  <c r="G329" i="14"/>
  <c r="T329" i="14" s="1"/>
  <c r="G328" i="14"/>
  <c r="T328" i="14" s="1"/>
  <c r="G327" i="14"/>
  <c r="T327" i="14" s="1"/>
  <c r="G326" i="14"/>
  <c r="T326" i="14" s="1"/>
  <c r="G325" i="14"/>
  <c r="T325" i="14" s="1"/>
  <c r="G324" i="14"/>
  <c r="T324" i="14" s="1"/>
  <c r="G323" i="14"/>
  <c r="T323" i="14" s="1"/>
  <c r="G322" i="14"/>
  <c r="T322" i="14" s="1"/>
  <c r="G321" i="14"/>
  <c r="T321" i="14" s="1"/>
  <c r="G320" i="14"/>
  <c r="T320" i="14" s="1"/>
  <c r="G319" i="14"/>
  <c r="T319" i="14" s="1"/>
  <c r="G318" i="14"/>
  <c r="T318" i="14" s="1"/>
  <c r="G317" i="14"/>
  <c r="T317" i="14" s="1"/>
  <c r="G316" i="14"/>
  <c r="T316" i="14" s="1"/>
  <c r="G315" i="14"/>
  <c r="T315" i="14" s="1"/>
  <c r="G314" i="14"/>
  <c r="T314" i="14" s="1"/>
  <c r="G313" i="14"/>
  <c r="T313" i="14" s="1"/>
  <c r="G312" i="14"/>
  <c r="T312" i="14" s="1"/>
  <c r="G311" i="14"/>
  <c r="T311" i="14" s="1"/>
  <c r="G310" i="14"/>
  <c r="T310" i="14" s="1"/>
  <c r="G309" i="14"/>
  <c r="T309" i="14" s="1"/>
  <c r="G308" i="14"/>
  <c r="T308" i="14" s="1"/>
  <c r="G307" i="14"/>
  <c r="T307" i="14" s="1"/>
  <c r="G306" i="14"/>
  <c r="T306" i="14" s="1"/>
  <c r="G305" i="14"/>
  <c r="T305" i="14" s="1"/>
  <c r="G304" i="14"/>
  <c r="T304" i="14" s="1"/>
  <c r="G303" i="14"/>
  <c r="T303" i="14" s="1"/>
  <c r="G302" i="14"/>
  <c r="T302" i="14" s="1"/>
  <c r="G301" i="14"/>
  <c r="T301" i="14" s="1"/>
  <c r="G300" i="14"/>
  <c r="T300" i="14" s="1"/>
  <c r="G299" i="14"/>
  <c r="T299" i="14" s="1"/>
  <c r="G298" i="14"/>
  <c r="T298" i="14" s="1"/>
  <c r="G297" i="14"/>
  <c r="T297" i="14" s="1"/>
  <c r="G296" i="14"/>
  <c r="T296" i="14" s="1"/>
  <c r="G295" i="14"/>
  <c r="T295" i="14" s="1"/>
  <c r="G294" i="14"/>
  <c r="T294" i="14" s="1"/>
  <c r="G293" i="14"/>
  <c r="T293" i="14" s="1"/>
  <c r="G292" i="14"/>
  <c r="T292" i="14" s="1"/>
  <c r="G291" i="14"/>
  <c r="T291" i="14" s="1"/>
  <c r="G290" i="14"/>
  <c r="T290" i="14" s="1"/>
  <c r="G289" i="14"/>
  <c r="T289" i="14" s="1"/>
  <c r="G288" i="14"/>
  <c r="T288" i="14" s="1"/>
  <c r="G287" i="14"/>
  <c r="T287" i="14" s="1"/>
  <c r="G286" i="14"/>
  <c r="T286" i="14" s="1"/>
  <c r="G285" i="14"/>
  <c r="T285" i="14" s="1"/>
  <c r="G284" i="14"/>
  <c r="T284" i="14" s="1"/>
  <c r="G283" i="14"/>
  <c r="T283" i="14" s="1"/>
  <c r="G282" i="14"/>
  <c r="T282" i="14" s="1"/>
  <c r="G281" i="14"/>
  <c r="T281" i="14" s="1"/>
  <c r="G280" i="14"/>
  <c r="T280" i="14" s="1"/>
  <c r="G279" i="14"/>
  <c r="T279" i="14" s="1"/>
  <c r="G278" i="14"/>
  <c r="T278" i="14" s="1"/>
  <c r="G277" i="14"/>
  <c r="T277" i="14" s="1"/>
  <c r="G276" i="14"/>
  <c r="T276" i="14" s="1"/>
  <c r="G275" i="14"/>
  <c r="T275" i="14" s="1"/>
  <c r="G274" i="14"/>
  <c r="T274" i="14" s="1"/>
  <c r="G273" i="14"/>
  <c r="T273" i="14" s="1"/>
  <c r="G272" i="14"/>
  <c r="T272" i="14" s="1"/>
  <c r="G271" i="14"/>
  <c r="T271" i="14" s="1"/>
  <c r="G270" i="14"/>
  <c r="T270" i="14" s="1"/>
  <c r="G269" i="14"/>
  <c r="T269" i="14" s="1"/>
  <c r="G268" i="14"/>
  <c r="T268" i="14" s="1"/>
  <c r="G267" i="14"/>
  <c r="T267" i="14" s="1"/>
  <c r="G266" i="14"/>
  <c r="T266" i="14" s="1"/>
  <c r="G265" i="14"/>
  <c r="T265" i="14" s="1"/>
  <c r="G264" i="14"/>
  <c r="T264" i="14" s="1"/>
  <c r="G263" i="14"/>
  <c r="T263" i="14" s="1"/>
  <c r="G262" i="14"/>
  <c r="T262" i="14" s="1"/>
  <c r="G261" i="14"/>
  <c r="T261" i="14" s="1"/>
  <c r="G260" i="14"/>
  <c r="T260" i="14" s="1"/>
  <c r="G259" i="14"/>
  <c r="T259" i="14" s="1"/>
  <c r="G258" i="14"/>
  <c r="T258" i="14" s="1"/>
  <c r="G257" i="14"/>
  <c r="T257" i="14" s="1"/>
  <c r="G256" i="14"/>
  <c r="T256" i="14" s="1"/>
  <c r="G255" i="14"/>
  <c r="T255" i="14" s="1"/>
  <c r="G254" i="14"/>
  <c r="T254" i="14" s="1"/>
  <c r="G253" i="14"/>
  <c r="T253" i="14" s="1"/>
  <c r="G252" i="14"/>
  <c r="T252" i="14" s="1"/>
  <c r="G251" i="14"/>
  <c r="T251" i="14" s="1"/>
  <c r="G250" i="14"/>
  <c r="T250" i="14" s="1"/>
  <c r="G249" i="14"/>
  <c r="T249" i="14" s="1"/>
  <c r="G248" i="14"/>
  <c r="T248" i="14" s="1"/>
  <c r="G247" i="14"/>
  <c r="T247" i="14" s="1"/>
  <c r="G246" i="14"/>
  <c r="T246" i="14" s="1"/>
  <c r="G245" i="14"/>
  <c r="T245" i="14" s="1"/>
  <c r="G244" i="14"/>
  <c r="T244" i="14" s="1"/>
  <c r="G243" i="14"/>
  <c r="T243" i="14" s="1"/>
  <c r="G242" i="14"/>
  <c r="T242" i="14" s="1"/>
  <c r="G241" i="14"/>
  <c r="T241" i="14" s="1"/>
  <c r="G240" i="14"/>
  <c r="T240" i="14" s="1"/>
  <c r="G239" i="14"/>
  <c r="T239" i="14" s="1"/>
  <c r="G238" i="14"/>
  <c r="T238" i="14" s="1"/>
  <c r="G237" i="14"/>
  <c r="T237" i="14" s="1"/>
  <c r="G236" i="14"/>
  <c r="T236" i="14" s="1"/>
  <c r="G235" i="14"/>
  <c r="T235" i="14" s="1"/>
  <c r="G234" i="14"/>
  <c r="T234" i="14" s="1"/>
  <c r="G233" i="14"/>
  <c r="T233" i="14" s="1"/>
  <c r="G232" i="14"/>
  <c r="T232" i="14" s="1"/>
  <c r="G231" i="14"/>
  <c r="T231" i="14" s="1"/>
  <c r="G230" i="14"/>
  <c r="T230" i="14" s="1"/>
  <c r="G229" i="14"/>
  <c r="T229" i="14" s="1"/>
  <c r="G228" i="14"/>
  <c r="T228" i="14" s="1"/>
  <c r="G227" i="14"/>
  <c r="T227" i="14" s="1"/>
  <c r="G226" i="14"/>
  <c r="T226" i="14" s="1"/>
  <c r="G225" i="14"/>
  <c r="T225" i="14" s="1"/>
  <c r="G224" i="14"/>
  <c r="T224" i="14" s="1"/>
  <c r="G223" i="14"/>
  <c r="T223" i="14" s="1"/>
  <c r="G222" i="14"/>
  <c r="T222" i="14" s="1"/>
  <c r="G221" i="14"/>
  <c r="T221" i="14" s="1"/>
  <c r="G220" i="14"/>
  <c r="T220" i="14" s="1"/>
  <c r="G219" i="14"/>
  <c r="T219" i="14" s="1"/>
  <c r="G218" i="14"/>
  <c r="T218" i="14" s="1"/>
  <c r="G217" i="14"/>
  <c r="T217" i="14" s="1"/>
  <c r="G216" i="14"/>
  <c r="T216" i="14" s="1"/>
  <c r="G215" i="14"/>
  <c r="T215" i="14" s="1"/>
  <c r="G214" i="14"/>
  <c r="T214" i="14" s="1"/>
  <c r="G213" i="14"/>
  <c r="T213" i="14" s="1"/>
  <c r="G212" i="14"/>
  <c r="T212" i="14" s="1"/>
  <c r="G211" i="14"/>
  <c r="T211" i="14" s="1"/>
  <c r="G210" i="14"/>
  <c r="T210" i="14" s="1"/>
  <c r="G209" i="14"/>
  <c r="T209" i="14" s="1"/>
  <c r="G208" i="14"/>
  <c r="T208" i="14" s="1"/>
  <c r="G207" i="14"/>
  <c r="T207" i="14" s="1"/>
  <c r="G206" i="14"/>
  <c r="T206" i="14" s="1"/>
  <c r="G205" i="14"/>
  <c r="T205" i="14" s="1"/>
  <c r="G204" i="14"/>
  <c r="T204" i="14" s="1"/>
  <c r="G203" i="14"/>
  <c r="T203" i="14" s="1"/>
  <c r="G202" i="14"/>
  <c r="T202" i="14" s="1"/>
  <c r="G201" i="14"/>
  <c r="T201" i="14" s="1"/>
  <c r="G200" i="14"/>
  <c r="T200" i="14" s="1"/>
  <c r="G199" i="14"/>
  <c r="T199" i="14" s="1"/>
  <c r="G198" i="14"/>
  <c r="T198" i="14" s="1"/>
  <c r="G197" i="14"/>
  <c r="T197" i="14" s="1"/>
  <c r="G196" i="14"/>
  <c r="T196" i="14" s="1"/>
  <c r="G195" i="14"/>
  <c r="T195" i="14" s="1"/>
  <c r="G194" i="14"/>
  <c r="T194" i="14" s="1"/>
  <c r="G193" i="14"/>
  <c r="T193" i="14" s="1"/>
  <c r="G192" i="14"/>
  <c r="T192" i="14" s="1"/>
  <c r="G191" i="14"/>
  <c r="T191" i="14" s="1"/>
  <c r="G190" i="14"/>
  <c r="T190" i="14" s="1"/>
  <c r="G189" i="14"/>
  <c r="T189" i="14" s="1"/>
  <c r="G188" i="14"/>
  <c r="T188" i="14" s="1"/>
  <c r="G187" i="14"/>
  <c r="T187" i="14" s="1"/>
  <c r="G186" i="14"/>
  <c r="T186" i="14" s="1"/>
  <c r="G185" i="14"/>
  <c r="T185" i="14" s="1"/>
  <c r="G184" i="14"/>
  <c r="T184" i="14" s="1"/>
  <c r="G183" i="14"/>
  <c r="T183" i="14" s="1"/>
  <c r="G182" i="14"/>
  <c r="T182" i="14" s="1"/>
  <c r="G181" i="14"/>
  <c r="T181" i="14" s="1"/>
  <c r="G180" i="14"/>
  <c r="T180" i="14" s="1"/>
  <c r="G179" i="14"/>
  <c r="T179" i="14" s="1"/>
  <c r="G178" i="14"/>
  <c r="T178" i="14" s="1"/>
  <c r="G177" i="14"/>
  <c r="T177" i="14" s="1"/>
  <c r="G176" i="14"/>
  <c r="T176" i="14" s="1"/>
  <c r="G175" i="14"/>
  <c r="T175" i="14" s="1"/>
  <c r="G174" i="14"/>
  <c r="T174" i="14" s="1"/>
  <c r="G173" i="14"/>
  <c r="T173" i="14" s="1"/>
  <c r="G172" i="14"/>
  <c r="T172" i="14" s="1"/>
  <c r="G171" i="14"/>
  <c r="T171" i="14" s="1"/>
  <c r="G170" i="14"/>
  <c r="T170" i="14" s="1"/>
  <c r="G169" i="14"/>
  <c r="T169" i="14" s="1"/>
  <c r="G168" i="14"/>
  <c r="T168" i="14" s="1"/>
  <c r="G167" i="14"/>
  <c r="T167" i="14" s="1"/>
  <c r="G166" i="14"/>
  <c r="T166" i="14" s="1"/>
  <c r="G165" i="14"/>
  <c r="T165" i="14" s="1"/>
  <c r="G164" i="14"/>
  <c r="T164" i="14" s="1"/>
  <c r="G163" i="14"/>
  <c r="T163" i="14" s="1"/>
  <c r="G162" i="14"/>
  <c r="T162" i="14" s="1"/>
  <c r="G161" i="14"/>
  <c r="T161" i="14" s="1"/>
  <c r="G160" i="14"/>
  <c r="T160" i="14" s="1"/>
  <c r="G159" i="14"/>
  <c r="T159" i="14" s="1"/>
  <c r="G158" i="14"/>
  <c r="T158" i="14" s="1"/>
  <c r="G157" i="14"/>
  <c r="T157" i="14" s="1"/>
  <c r="G156" i="14"/>
  <c r="T156" i="14" s="1"/>
  <c r="G155" i="14"/>
  <c r="T155" i="14" s="1"/>
  <c r="G154" i="14"/>
  <c r="T154" i="14" s="1"/>
  <c r="G153" i="14"/>
  <c r="T153" i="14" s="1"/>
  <c r="G152" i="14"/>
  <c r="T152" i="14" s="1"/>
  <c r="G151" i="14"/>
  <c r="T151" i="14" s="1"/>
  <c r="G150" i="14"/>
  <c r="T150" i="14" s="1"/>
  <c r="G149" i="14"/>
  <c r="T149" i="14" s="1"/>
  <c r="G148" i="14"/>
  <c r="T148" i="14" s="1"/>
  <c r="G147" i="14"/>
  <c r="T147" i="14" s="1"/>
  <c r="G146" i="14"/>
  <c r="T146" i="14" s="1"/>
  <c r="G145" i="14"/>
  <c r="T145" i="14" s="1"/>
  <c r="G144" i="14"/>
  <c r="T144" i="14" s="1"/>
  <c r="G143" i="14"/>
  <c r="T143" i="14" s="1"/>
  <c r="G142" i="14"/>
  <c r="T142" i="14" s="1"/>
  <c r="G141" i="14"/>
  <c r="T141" i="14" s="1"/>
  <c r="G140" i="14"/>
  <c r="T140" i="14" s="1"/>
  <c r="G139" i="14"/>
  <c r="T139" i="14" s="1"/>
  <c r="G138" i="14"/>
  <c r="T138" i="14" s="1"/>
  <c r="G137" i="14"/>
  <c r="T137" i="14" s="1"/>
  <c r="G136" i="14"/>
  <c r="T136" i="14" s="1"/>
  <c r="G135" i="14"/>
  <c r="T135" i="14" s="1"/>
  <c r="G134" i="14"/>
  <c r="T134" i="14" s="1"/>
  <c r="G133" i="14"/>
  <c r="T133" i="14" s="1"/>
  <c r="G132" i="14"/>
  <c r="T132" i="14" s="1"/>
  <c r="G131" i="14"/>
  <c r="T131" i="14" s="1"/>
  <c r="G130" i="14"/>
  <c r="T130" i="14" s="1"/>
  <c r="G129" i="14"/>
  <c r="T129" i="14" s="1"/>
  <c r="G128" i="14"/>
  <c r="T128" i="14" s="1"/>
  <c r="G127" i="14"/>
  <c r="T127" i="14" s="1"/>
  <c r="G126" i="14"/>
  <c r="T126" i="14" s="1"/>
  <c r="G125" i="14"/>
  <c r="T125" i="14" s="1"/>
  <c r="G124" i="14"/>
  <c r="T124" i="14" s="1"/>
  <c r="G123" i="14"/>
  <c r="T123" i="14" s="1"/>
  <c r="G122" i="14"/>
  <c r="T122" i="14" s="1"/>
  <c r="G121" i="14"/>
  <c r="T121" i="14" s="1"/>
  <c r="G120" i="14"/>
  <c r="T120" i="14" s="1"/>
  <c r="G119" i="14"/>
  <c r="T119" i="14" s="1"/>
  <c r="G118" i="14"/>
  <c r="T118" i="14" s="1"/>
  <c r="G117" i="14"/>
  <c r="T117" i="14" s="1"/>
  <c r="G116" i="14"/>
  <c r="T116" i="14" s="1"/>
  <c r="G115" i="14"/>
  <c r="T115" i="14" s="1"/>
  <c r="G114" i="14"/>
  <c r="T114" i="14" s="1"/>
  <c r="G113" i="14"/>
  <c r="T113" i="14" s="1"/>
  <c r="G112" i="14"/>
  <c r="T112" i="14" s="1"/>
  <c r="G111" i="14"/>
  <c r="T111" i="14" s="1"/>
  <c r="G110" i="14"/>
  <c r="T110" i="14" s="1"/>
  <c r="G109" i="14"/>
  <c r="T109" i="14" s="1"/>
  <c r="G108" i="14"/>
  <c r="T108" i="14" s="1"/>
  <c r="G107" i="14"/>
  <c r="T107" i="14" s="1"/>
  <c r="G106" i="14"/>
  <c r="T106" i="14" s="1"/>
  <c r="G105" i="14"/>
  <c r="T105" i="14" s="1"/>
  <c r="G104" i="14"/>
  <c r="T104" i="14" s="1"/>
  <c r="G103" i="14"/>
  <c r="T103" i="14" s="1"/>
  <c r="G102" i="14"/>
  <c r="T102" i="14" s="1"/>
  <c r="G101" i="14"/>
  <c r="T101" i="14" s="1"/>
  <c r="G100" i="14"/>
  <c r="T100" i="14" s="1"/>
  <c r="G99" i="14"/>
  <c r="T99" i="14" s="1"/>
  <c r="G98" i="14"/>
  <c r="T98" i="14" s="1"/>
  <c r="G97" i="14"/>
  <c r="T97" i="14" s="1"/>
  <c r="G96" i="14"/>
  <c r="T96" i="14" s="1"/>
  <c r="G95" i="14"/>
  <c r="T95" i="14" s="1"/>
  <c r="G94" i="14"/>
  <c r="T94" i="14" s="1"/>
  <c r="G93" i="14"/>
  <c r="T93" i="14" s="1"/>
  <c r="G92" i="14"/>
  <c r="T92" i="14" s="1"/>
  <c r="G91" i="14"/>
  <c r="T91" i="14" s="1"/>
  <c r="G90" i="14"/>
  <c r="T90" i="14" s="1"/>
  <c r="G89" i="14"/>
  <c r="T89" i="14" s="1"/>
  <c r="G88" i="14"/>
  <c r="T88" i="14" s="1"/>
  <c r="G87" i="14"/>
  <c r="T87" i="14" s="1"/>
  <c r="G86" i="14"/>
  <c r="T86" i="14" s="1"/>
  <c r="G85" i="14"/>
  <c r="T85" i="14" s="1"/>
  <c r="G84" i="14"/>
  <c r="T84" i="14" s="1"/>
  <c r="G83" i="14"/>
  <c r="T83" i="14" s="1"/>
  <c r="G82" i="14"/>
  <c r="T82" i="14" s="1"/>
  <c r="G81" i="14"/>
  <c r="T81" i="14" s="1"/>
  <c r="G80" i="14"/>
  <c r="T80" i="14" s="1"/>
  <c r="G79" i="14"/>
  <c r="T79" i="14" s="1"/>
  <c r="G78" i="14"/>
  <c r="T78" i="14" s="1"/>
  <c r="G77" i="14"/>
  <c r="T77" i="14" s="1"/>
  <c r="G76" i="14"/>
  <c r="T76" i="14" s="1"/>
  <c r="G75" i="14"/>
  <c r="T75" i="14" s="1"/>
  <c r="G74" i="14"/>
  <c r="T74" i="14" s="1"/>
  <c r="G73" i="14"/>
  <c r="T73" i="14" s="1"/>
  <c r="G72" i="14"/>
  <c r="T72" i="14" s="1"/>
  <c r="G71" i="14"/>
  <c r="T71" i="14" s="1"/>
  <c r="G70" i="14"/>
  <c r="T70" i="14" s="1"/>
  <c r="G69" i="14"/>
  <c r="T69" i="14" s="1"/>
  <c r="G68" i="14"/>
  <c r="T68" i="14" s="1"/>
  <c r="G67" i="14"/>
  <c r="T67" i="14" s="1"/>
  <c r="G66" i="14"/>
  <c r="T66" i="14" s="1"/>
  <c r="G65" i="14"/>
  <c r="T65" i="14" s="1"/>
  <c r="G64" i="14"/>
  <c r="T64" i="14" s="1"/>
  <c r="G63" i="14"/>
  <c r="T63" i="14" s="1"/>
  <c r="G62" i="14"/>
  <c r="T62" i="14" s="1"/>
  <c r="G61" i="14"/>
  <c r="T61" i="14" s="1"/>
  <c r="G60" i="14"/>
  <c r="T60" i="14" s="1"/>
  <c r="G59" i="14"/>
  <c r="T59" i="14" s="1"/>
  <c r="G58" i="14"/>
  <c r="T58" i="14" s="1"/>
  <c r="G57" i="14"/>
  <c r="T57" i="14" s="1"/>
  <c r="G56" i="14"/>
  <c r="T56" i="14" s="1"/>
  <c r="G55" i="14"/>
  <c r="T55" i="14" s="1"/>
  <c r="G54" i="14"/>
  <c r="T54" i="14" s="1"/>
  <c r="G53" i="14"/>
  <c r="T53" i="14" s="1"/>
  <c r="G52" i="14"/>
  <c r="T52" i="14" s="1"/>
  <c r="G51" i="14"/>
  <c r="T51" i="14" s="1"/>
  <c r="G50" i="14"/>
  <c r="T50" i="14" s="1"/>
  <c r="G49" i="14"/>
  <c r="T49" i="14" s="1"/>
  <c r="G48" i="14"/>
  <c r="T48" i="14" s="1"/>
  <c r="G47" i="14"/>
  <c r="T47" i="14" s="1"/>
  <c r="G46" i="14"/>
  <c r="T46" i="14" s="1"/>
  <c r="G45" i="14"/>
  <c r="T45" i="14" s="1"/>
  <c r="G44" i="14"/>
  <c r="T44" i="14" s="1"/>
  <c r="G43" i="14"/>
  <c r="T43" i="14" s="1"/>
  <c r="G42" i="14"/>
  <c r="T42" i="14" s="1"/>
  <c r="G41" i="14"/>
  <c r="T41" i="14" s="1"/>
  <c r="G40" i="14"/>
  <c r="T40" i="14" s="1"/>
  <c r="G39" i="14"/>
  <c r="T39" i="14" s="1"/>
  <c r="G38" i="14"/>
  <c r="T38" i="14" s="1"/>
  <c r="G37" i="14"/>
  <c r="T37" i="14" s="1"/>
  <c r="G36" i="14"/>
  <c r="T36" i="14" s="1"/>
  <c r="G35" i="14"/>
  <c r="T35" i="14" s="1"/>
  <c r="G34" i="14"/>
  <c r="T34" i="14" s="1"/>
  <c r="G33" i="14"/>
  <c r="T33" i="14" s="1"/>
  <c r="G32" i="14"/>
  <c r="T32" i="14" s="1"/>
  <c r="G31" i="14"/>
  <c r="T31" i="14" s="1"/>
  <c r="G30" i="14"/>
  <c r="T30" i="14" s="1"/>
  <c r="G29" i="14"/>
  <c r="T29" i="14" s="1"/>
  <c r="G28" i="14"/>
  <c r="T28" i="14" s="1"/>
  <c r="G27" i="14"/>
  <c r="T27" i="14" s="1"/>
  <c r="G26" i="14"/>
  <c r="T26" i="14" s="1"/>
  <c r="G25" i="14"/>
  <c r="T25" i="14" s="1"/>
  <c r="G24" i="14"/>
  <c r="T24" i="14" s="1"/>
  <c r="G23" i="14"/>
  <c r="T23" i="14" s="1"/>
  <c r="G22" i="14"/>
  <c r="T22" i="14" s="1"/>
  <c r="G21" i="14"/>
  <c r="T21" i="14" s="1"/>
  <c r="G20" i="14"/>
  <c r="T20" i="14" s="1"/>
  <c r="G19" i="14"/>
  <c r="T19" i="14" s="1"/>
  <c r="G18" i="14"/>
  <c r="T18" i="14" s="1"/>
  <c r="G17" i="14"/>
  <c r="T17" i="14" s="1"/>
  <c r="G16" i="14"/>
  <c r="T16" i="14" s="1"/>
  <c r="G15" i="14"/>
  <c r="T15" i="14" s="1"/>
  <c r="G14" i="14"/>
  <c r="T14" i="14" s="1"/>
  <c r="G13" i="14"/>
  <c r="T13" i="14" s="1"/>
  <c r="G12" i="14"/>
  <c r="T12" i="14" s="1"/>
  <c r="G11" i="14"/>
  <c r="T11" i="14" s="1"/>
  <c r="G10" i="14"/>
  <c r="T10" i="14" s="1"/>
  <c r="G9" i="14"/>
  <c r="T9" i="14" s="1"/>
  <c r="G8" i="14"/>
  <c r="T8" i="14" s="1"/>
  <c r="G7" i="14"/>
  <c r="T7" i="14" s="1"/>
  <c r="G6" i="14"/>
  <c r="T6" i="14" s="1"/>
  <c r="G5" i="14"/>
  <c r="T5" i="14" s="1"/>
  <c r="E2692" i="14"/>
  <c r="O2692" i="14" s="1"/>
  <c r="E2691" i="14"/>
  <c r="O2691" i="14" s="1"/>
  <c r="E2690" i="14"/>
  <c r="O2690" i="14" s="1"/>
  <c r="E2689" i="14"/>
  <c r="O2689" i="14" s="1"/>
  <c r="E2688" i="14"/>
  <c r="O2688" i="14" s="1"/>
  <c r="E2687" i="14"/>
  <c r="O2687" i="14" s="1"/>
  <c r="E2686" i="14"/>
  <c r="O2686" i="14" s="1"/>
  <c r="E2685" i="14"/>
  <c r="O2685" i="14" s="1"/>
  <c r="E2684" i="14"/>
  <c r="O2684" i="14" s="1"/>
  <c r="E2683" i="14"/>
  <c r="O2683" i="14" s="1"/>
  <c r="E2682" i="14"/>
  <c r="O2682" i="14" s="1"/>
  <c r="E2681" i="14"/>
  <c r="O2681" i="14" s="1"/>
  <c r="E2680" i="14"/>
  <c r="O2680" i="14" s="1"/>
  <c r="E2679" i="14"/>
  <c r="O2679" i="14" s="1"/>
  <c r="E2678" i="14"/>
  <c r="O2678" i="14" s="1"/>
  <c r="E2677" i="14"/>
  <c r="O2677" i="14" s="1"/>
  <c r="E2676" i="14"/>
  <c r="O2676" i="14" s="1"/>
  <c r="E2675" i="14"/>
  <c r="O2675" i="14" s="1"/>
  <c r="E2674" i="14"/>
  <c r="O2674" i="14" s="1"/>
  <c r="E2673" i="14"/>
  <c r="O2673" i="14" s="1"/>
  <c r="E2672" i="14"/>
  <c r="O2672" i="14" s="1"/>
  <c r="E2671" i="14"/>
  <c r="O2671" i="14" s="1"/>
  <c r="E2670" i="14"/>
  <c r="O2670" i="14" s="1"/>
  <c r="E2669" i="14"/>
  <c r="O2669" i="14" s="1"/>
  <c r="E2668" i="14"/>
  <c r="O2668" i="14" s="1"/>
  <c r="E2667" i="14"/>
  <c r="O2667" i="14" s="1"/>
  <c r="E2666" i="14"/>
  <c r="O2666" i="14" s="1"/>
  <c r="E2665" i="14"/>
  <c r="O2665" i="14" s="1"/>
  <c r="E2664" i="14"/>
  <c r="O2664" i="14" s="1"/>
  <c r="E2663" i="14"/>
  <c r="O2663" i="14" s="1"/>
  <c r="E2662" i="14"/>
  <c r="O2662" i="14" s="1"/>
  <c r="E2661" i="14"/>
  <c r="O2661" i="14" s="1"/>
  <c r="E2660" i="14"/>
  <c r="O2660" i="14" s="1"/>
  <c r="E2659" i="14"/>
  <c r="O2659" i="14" s="1"/>
  <c r="E2658" i="14"/>
  <c r="O2658" i="14" s="1"/>
  <c r="E2657" i="14"/>
  <c r="O2657" i="14" s="1"/>
  <c r="E2656" i="14"/>
  <c r="O2656" i="14" s="1"/>
  <c r="E2655" i="14"/>
  <c r="O2655" i="14" s="1"/>
  <c r="E2654" i="14"/>
  <c r="O2654" i="14" s="1"/>
  <c r="E2653" i="14"/>
  <c r="O2653" i="14" s="1"/>
  <c r="E2652" i="14"/>
  <c r="O2652" i="14" s="1"/>
  <c r="E2651" i="14"/>
  <c r="O2651" i="14" s="1"/>
  <c r="E2650" i="14"/>
  <c r="O2650" i="14" s="1"/>
  <c r="E2649" i="14"/>
  <c r="O2649" i="14" s="1"/>
  <c r="E2648" i="14"/>
  <c r="O2648" i="14" s="1"/>
  <c r="E2647" i="14"/>
  <c r="O2647" i="14" s="1"/>
  <c r="E2646" i="14"/>
  <c r="O2646" i="14" s="1"/>
  <c r="E2645" i="14"/>
  <c r="O2645" i="14" s="1"/>
  <c r="E2644" i="14"/>
  <c r="O2644" i="14" s="1"/>
  <c r="E2643" i="14"/>
  <c r="O2643" i="14" s="1"/>
  <c r="E2642" i="14"/>
  <c r="O2642" i="14" s="1"/>
  <c r="E2641" i="14"/>
  <c r="O2641" i="14" s="1"/>
  <c r="E2640" i="14"/>
  <c r="O2640" i="14" s="1"/>
  <c r="E2639" i="14"/>
  <c r="O2639" i="14" s="1"/>
  <c r="E2638" i="14"/>
  <c r="O2638" i="14" s="1"/>
  <c r="E2637" i="14"/>
  <c r="O2637" i="14" s="1"/>
  <c r="E2636" i="14"/>
  <c r="O2636" i="14" s="1"/>
  <c r="E2635" i="14"/>
  <c r="O2635" i="14" s="1"/>
  <c r="E2634" i="14"/>
  <c r="O2634" i="14" s="1"/>
  <c r="E2633" i="14"/>
  <c r="O2633" i="14" s="1"/>
  <c r="E2632" i="14"/>
  <c r="O2632" i="14" s="1"/>
  <c r="E2631" i="14"/>
  <c r="O2631" i="14" s="1"/>
  <c r="E2630" i="14"/>
  <c r="O2630" i="14" s="1"/>
  <c r="E2629" i="14"/>
  <c r="O2629" i="14" s="1"/>
  <c r="E2628" i="14"/>
  <c r="O2628" i="14" s="1"/>
  <c r="E2627" i="14"/>
  <c r="O2627" i="14" s="1"/>
  <c r="E2626" i="14"/>
  <c r="O2626" i="14" s="1"/>
  <c r="E2625" i="14"/>
  <c r="O2625" i="14" s="1"/>
  <c r="E2624" i="14"/>
  <c r="O2624" i="14" s="1"/>
  <c r="E2623" i="14"/>
  <c r="O2623" i="14" s="1"/>
  <c r="E2622" i="14"/>
  <c r="O2622" i="14" s="1"/>
  <c r="E2621" i="14"/>
  <c r="O2621" i="14" s="1"/>
  <c r="E2620" i="14"/>
  <c r="O2620" i="14" s="1"/>
  <c r="E2619" i="14"/>
  <c r="O2619" i="14" s="1"/>
  <c r="E2618" i="14"/>
  <c r="O2618" i="14" s="1"/>
  <c r="E2617" i="14"/>
  <c r="O2617" i="14" s="1"/>
  <c r="E2616" i="14"/>
  <c r="O2616" i="14" s="1"/>
  <c r="E2615" i="14"/>
  <c r="O2615" i="14" s="1"/>
  <c r="E2614" i="14"/>
  <c r="O2614" i="14" s="1"/>
  <c r="E2613" i="14"/>
  <c r="O2613" i="14" s="1"/>
  <c r="E2612" i="14"/>
  <c r="O2612" i="14" s="1"/>
  <c r="E2611" i="14"/>
  <c r="O2611" i="14" s="1"/>
  <c r="E2610" i="14"/>
  <c r="O2610" i="14" s="1"/>
  <c r="E2609" i="14"/>
  <c r="O2609" i="14" s="1"/>
  <c r="E2608" i="14"/>
  <c r="O2608" i="14" s="1"/>
  <c r="E2607" i="14"/>
  <c r="O2607" i="14" s="1"/>
  <c r="E2606" i="14"/>
  <c r="O2606" i="14" s="1"/>
  <c r="E2605" i="14"/>
  <c r="O2605" i="14" s="1"/>
  <c r="E2604" i="14"/>
  <c r="O2604" i="14" s="1"/>
  <c r="E2603" i="14"/>
  <c r="O2603" i="14" s="1"/>
  <c r="E2602" i="14"/>
  <c r="O2602" i="14" s="1"/>
  <c r="E2601" i="14"/>
  <c r="O2601" i="14" s="1"/>
  <c r="E2600" i="14"/>
  <c r="O2600" i="14" s="1"/>
  <c r="E2599" i="14"/>
  <c r="O2599" i="14" s="1"/>
  <c r="E2598" i="14"/>
  <c r="O2598" i="14" s="1"/>
  <c r="E2597" i="14"/>
  <c r="O2597" i="14" s="1"/>
  <c r="E2596" i="14"/>
  <c r="O2596" i="14" s="1"/>
  <c r="E2595" i="14"/>
  <c r="O2595" i="14" s="1"/>
  <c r="E2594" i="14"/>
  <c r="O2594" i="14" s="1"/>
  <c r="E2593" i="14"/>
  <c r="O2593" i="14" s="1"/>
  <c r="E2592" i="14"/>
  <c r="O2592" i="14" s="1"/>
  <c r="E2591" i="14"/>
  <c r="O2591" i="14" s="1"/>
  <c r="E2590" i="14"/>
  <c r="O2590" i="14" s="1"/>
  <c r="E2589" i="14"/>
  <c r="O2589" i="14" s="1"/>
  <c r="E2588" i="14"/>
  <c r="O2588" i="14" s="1"/>
  <c r="E2587" i="14"/>
  <c r="O2587" i="14" s="1"/>
  <c r="E2586" i="14"/>
  <c r="O2586" i="14" s="1"/>
  <c r="E2585" i="14"/>
  <c r="O2585" i="14" s="1"/>
  <c r="E2584" i="14"/>
  <c r="O2584" i="14" s="1"/>
  <c r="E2583" i="14"/>
  <c r="O2583" i="14" s="1"/>
  <c r="E2582" i="14"/>
  <c r="O2582" i="14" s="1"/>
  <c r="E2581" i="14"/>
  <c r="O2581" i="14" s="1"/>
  <c r="E2580" i="14"/>
  <c r="O2580" i="14" s="1"/>
  <c r="E2579" i="14"/>
  <c r="O2579" i="14" s="1"/>
  <c r="E2578" i="14"/>
  <c r="O2578" i="14" s="1"/>
  <c r="E2577" i="14"/>
  <c r="O2577" i="14" s="1"/>
  <c r="E2576" i="14"/>
  <c r="O2576" i="14" s="1"/>
  <c r="E2575" i="14"/>
  <c r="O2575" i="14" s="1"/>
  <c r="E2574" i="14"/>
  <c r="O2574" i="14" s="1"/>
  <c r="E2573" i="14"/>
  <c r="O2573" i="14" s="1"/>
  <c r="E2572" i="14"/>
  <c r="O2572" i="14" s="1"/>
  <c r="E2571" i="14"/>
  <c r="O2571" i="14" s="1"/>
  <c r="E2570" i="14"/>
  <c r="O2570" i="14" s="1"/>
  <c r="E2569" i="14"/>
  <c r="O2569" i="14" s="1"/>
  <c r="E2568" i="14"/>
  <c r="O2568" i="14" s="1"/>
  <c r="E2567" i="14"/>
  <c r="O2567" i="14" s="1"/>
  <c r="E2566" i="14"/>
  <c r="O2566" i="14" s="1"/>
  <c r="E2565" i="14"/>
  <c r="O2565" i="14" s="1"/>
  <c r="E2564" i="14"/>
  <c r="O2564" i="14" s="1"/>
  <c r="E2563" i="14"/>
  <c r="O2563" i="14" s="1"/>
  <c r="E2562" i="14"/>
  <c r="O2562" i="14" s="1"/>
  <c r="E2561" i="14"/>
  <c r="O2561" i="14" s="1"/>
  <c r="E2560" i="14"/>
  <c r="O2560" i="14" s="1"/>
  <c r="E2559" i="14"/>
  <c r="O2559" i="14" s="1"/>
  <c r="E2558" i="14"/>
  <c r="O2558" i="14" s="1"/>
  <c r="E2557" i="14"/>
  <c r="O2557" i="14" s="1"/>
  <c r="E2556" i="14"/>
  <c r="O2556" i="14" s="1"/>
  <c r="E2555" i="14"/>
  <c r="O2555" i="14" s="1"/>
  <c r="E2554" i="14"/>
  <c r="O2554" i="14" s="1"/>
  <c r="E2553" i="14"/>
  <c r="O2553" i="14" s="1"/>
  <c r="E2552" i="14"/>
  <c r="O2552" i="14" s="1"/>
  <c r="E2551" i="14"/>
  <c r="O2551" i="14" s="1"/>
  <c r="E2550" i="14"/>
  <c r="O2550" i="14" s="1"/>
  <c r="E2549" i="14"/>
  <c r="O2549" i="14" s="1"/>
  <c r="E2548" i="14"/>
  <c r="O2548" i="14" s="1"/>
  <c r="E2547" i="14"/>
  <c r="O2547" i="14" s="1"/>
  <c r="E2546" i="14"/>
  <c r="O2546" i="14" s="1"/>
  <c r="E2545" i="14"/>
  <c r="O2545" i="14" s="1"/>
  <c r="E2544" i="14"/>
  <c r="O2544" i="14" s="1"/>
  <c r="E2543" i="14"/>
  <c r="O2543" i="14" s="1"/>
  <c r="E2542" i="14"/>
  <c r="O2542" i="14" s="1"/>
  <c r="E2541" i="14"/>
  <c r="O2541" i="14" s="1"/>
  <c r="E2540" i="14"/>
  <c r="O2540" i="14" s="1"/>
  <c r="E2539" i="14"/>
  <c r="O2539" i="14" s="1"/>
  <c r="E2538" i="14"/>
  <c r="O2538" i="14" s="1"/>
  <c r="E2537" i="14"/>
  <c r="O2537" i="14" s="1"/>
  <c r="E2536" i="14"/>
  <c r="O2536" i="14" s="1"/>
  <c r="E2535" i="14"/>
  <c r="O2535" i="14" s="1"/>
  <c r="E2534" i="14"/>
  <c r="O2534" i="14" s="1"/>
  <c r="E2533" i="14"/>
  <c r="O2533" i="14" s="1"/>
  <c r="E2532" i="14"/>
  <c r="O2532" i="14" s="1"/>
  <c r="E2531" i="14"/>
  <c r="O2531" i="14" s="1"/>
  <c r="E2530" i="14"/>
  <c r="O2530" i="14" s="1"/>
  <c r="E2529" i="14"/>
  <c r="O2529" i="14" s="1"/>
  <c r="E2528" i="14"/>
  <c r="O2528" i="14" s="1"/>
  <c r="E2527" i="14"/>
  <c r="O2527" i="14" s="1"/>
  <c r="E2526" i="14"/>
  <c r="O2526" i="14" s="1"/>
  <c r="E2525" i="14"/>
  <c r="O2525" i="14" s="1"/>
  <c r="E2524" i="14"/>
  <c r="O2524" i="14" s="1"/>
  <c r="E2523" i="14"/>
  <c r="O2523" i="14" s="1"/>
  <c r="E2522" i="14"/>
  <c r="O2522" i="14" s="1"/>
  <c r="E2521" i="14"/>
  <c r="O2521" i="14" s="1"/>
  <c r="E2520" i="14"/>
  <c r="O2520" i="14" s="1"/>
  <c r="E2519" i="14"/>
  <c r="O2519" i="14" s="1"/>
  <c r="E2518" i="14"/>
  <c r="O2518" i="14" s="1"/>
  <c r="E2517" i="14"/>
  <c r="O2517" i="14" s="1"/>
  <c r="E2516" i="14"/>
  <c r="O2516" i="14" s="1"/>
  <c r="E2515" i="14"/>
  <c r="O2515" i="14" s="1"/>
  <c r="E2514" i="14"/>
  <c r="O2514" i="14" s="1"/>
  <c r="E2513" i="14"/>
  <c r="O2513" i="14" s="1"/>
  <c r="E2512" i="14"/>
  <c r="O2512" i="14" s="1"/>
  <c r="E2511" i="14"/>
  <c r="O2511" i="14" s="1"/>
  <c r="E2510" i="14"/>
  <c r="O2510" i="14" s="1"/>
  <c r="E2509" i="14"/>
  <c r="O2509" i="14" s="1"/>
  <c r="E2508" i="14"/>
  <c r="O2508" i="14" s="1"/>
  <c r="E2507" i="14"/>
  <c r="O2507" i="14" s="1"/>
  <c r="E2506" i="14"/>
  <c r="O2506" i="14" s="1"/>
  <c r="E2505" i="14"/>
  <c r="O2505" i="14" s="1"/>
  <c r="E2504" i="14"/>
  <c r="O2504" i="14" s="1"/>
  <c r="E2503" i="14"/>
  <c r="O2503" i="14" s="1"/>
  <c r="E2502" i="14"/>
  <c r="O2502" i="14" s="1"/>
  <c r="E2501" i="14"/>
  <c r="O2501" i="14" s="1"/>
  <c r="E2500" i="14"/>
  <c r="O2500" i="14" s="1"/>
  <c r="E2499" i="14"/>
  <c r="O2499" i="14" s="1"/>
  <c r="E2498" i="14"/>
  <c r="O2498" i="14" s="1"/>
  <c r="E2497" i="14"/>
  <c r="O2497" i="14" s="1"/>
  <c r="E2496" i="14"/>
  <c r="O2496" i="14" s="1"/>
  <c r="E2495" i="14"/>
  <c r="O2495" i="14" s="1"/>
  <c r="E2494" i="14"/>
  <c r="O2494" i="14" s="1"/>
  <c r="E2493" i="14"/>
  <c r="O2493" i="14" s="1"/>
  <c r="E2492" i="14"/>
  <c r="O2492" i="14" s="1"/>
  <c r="E2491" i="14"/>
  <c r="O2491" i="14" s="1"/>
  <c r="E2490" i="14"/>
  <c r="O2490" i="14" s="1"/>
  <c r="E2489" i="14"/>
  <c r="O2489" i="14" s="1"/>
  <c r="E2488" i="14"/>
  <c r="O2488" i="14" s="1"/>
  <c r="E2487" i="14"/>
  <c r="O2487" i="14" s="1"/>
  <c r="E2486" i="14"/>
  <c r="O2486" i="14" s="1"/>
  <c r="E2485" i="14"/>
  <c r="O2485" i="14" s="1"/>
  <c r="E2484" i="14"/>
  <c r="O2484" i="14" s="1"/>
  <c r="E2483" i="14"/>
  <c r="O2483" i="14" s="1"/>
  <c r="E2482" i="14"/>
  <c r="O2482" i="14" s="1"/>
  <c r="E2481" i="14"/>
  <c r="O2481" i="14" s="1"/>
  <c r="E2480" i="14"/>
  <c r="O2480" i="14" s="1"/>
  <c r="E2479" i="14"/>
  <c r="O2479" i="14" s="1"/>
  <c r="E2478" i="14"/>
  <c r="O2478" i="14" s="1"/>
  <c r="E2477" i="14"/>
  <c r="O2477" i="14" s="1"/>
  <c r="E2476" i="14"/>
  <c r="O2476" i="14" s="1"/>
  <c r="E2475" i="14"/>
  <c r="O2475" i="14" s="1"/>
  <c r="E2474" i="14"/>
  <c r="O2474" i="14" s="1"/>
  <c r="E2473" i="14"/>
  <c r="O2473" i="14" s="1"/>
  <c r="E2472" i="14"/>
  <c r="O2472" i="14" s="1"/>
  <c r="E2471" i="14"/>
  <c r="O2471" i="14" s="1"/>
  <c r="E2470" i="14"/>
  <c r="O2470" i="14" s="1"/>
  <c r="E2469" i="14"/>
  <c r="O2469" i="14" s="1"/>
  <c r="E2468" i="14"/>
  <c r="O2468" i="14" s="1"/>
  <c r="E2467" i="14"/>
  <c r="O2467" i="14" s="1"/>
  <c r="E2466" i="14"/>
  <c r="O2466" i="14" s="1"/>
  <c r="E2465" i="14"/>
  <c r="O2465" i="14" s="1"/>
  <c r="E2464" i="14"/>
  <c r="O2464" i="14" s="1"/>
  <c r="E2463" i="14"/>
  <c r="O2463" i="14" s="1"/>
  <c r="E2462" i="14"/>
  <c r="O2462" i="14" s="1"/>
  <c r="E2461" i="14"/>
  <c r="O2461" i="14" s="1"/>
  <c r="E2460" i="14"/>
  <c r="O2460" i="14" s="1"/>
  <c r="E2459" i="14"/>
  <c r="O2459" i="14" s="1"/>
  <c r="E2458" i="14"/>
  <c r="O2458" i="14" s="1"/>
  <c r="E2457" i="14"/>
  <c r="O2457" i="14" s="1"/>
  <c r="E2456" i="14"/>
  <c r="O2456" i="14" s="1"/>
  <c r="E2455" i="14"/>
  <c r="O2455" i="14" s="1"/>
  <c r="E2454" i="14"/>
  <c r="O2454" i="14" s="1"/>
  <c r="E2453" i="14"/>
  <c r="O2453" i="14" s="1"/>
  <c r="E2452" i="14"/>
  <c r="O2452" i="14" s="1"/>
  <c r="E2451" i="14"/>
  <c r="O2451" i="14" s="1"/>
  <c r="E2450" i="14"/>
  <c r="O2450" i="14" s="1"/>
  <c r="E2449" i="14"/>
  <c r="O2449" i="14" s="1"/>
  <c r="E2448" i="14"/>
  <c r="O2448" i="14" s="1"/>
  <c r="E2447" i="14"/>
  <c r="O2447" i="14" s="1"/>
  <c r="E2446" i="14"/>
  <c r="O2446" i="14" s="1"/>
  <c r="E2445" i="14"/>
  <c r="O2445" i="14" s="1"/>
  <c r="E2444" i="14"/>
  <c r="O2444" i="14" s="1"/>
  <c r="E2443" i="14"/>
  <c r="O2443" i="14" s="1"/>
  <c r="E2442" i="14"/>
  <c r="O2442" i="14" s="1"/>
  <c r="E2441" i="14"/>
  <c r="O2441" i="14" s="1"/>
  <c r="E2440" i="14"/>
  <c r="O2440" i="14" s="1"/>
  <c r="E2439" i="14"/>
  <c r="O2439" i="14" s="1"/>
  <c r="E2438" i="14"/>
  <c r="O2438" i="14" s="1"/>
  <c r="E2437" i="14"/>
  <c r="O2437" i="14" s="1"/>
  <c r="E2436" i="14"/>
  <c r="O2436" i="14" s="1"/>
  <c r="E2435" i="14"/>
  <c r="O2435" i="14" s="1"/>
  <c r="E2434" i="14"/>
  <c r="O2434" i="14" s="1"/>
  <c r="E2433" i="14"/>
  <c r="O2433" i="14" s="1"/>
  <c r="E2432" i="14"/>
  <c r="O2432" i="14" s="1"/>
  <c r="E2431" i="14"/>
  <c r="O2431" i="14" s="1"/>
  <c r="E2430" i="14"/>
  <c r="O2430" i="14" s="1"/>
  <c r="E2429" i="14"/>
  <c r="O2429" i="14" s="1"/>
  <c r="E2428" i="14"/>
  <c r="O2428" i="14" s="1"/>
  <c r="E2427" i="14"/>
  <c r="O2427" i="14" s="1"/>
  <c r="E2426" i="14"/>
  <c r="O2426" i="14" s="1"/>
  <c r="E2425" i="14"/>
  <c r="O2425" i="14" s="1"/>
  <c r="E2424" i="14"/>
  <c r="O2424" i="14" s="1"/>
  <c r="E2423" i="14"/>
  <c r="O2423" i="14" s="1"/>
  <c r="E2422" i="14"/>
  <c r="O2422" i="14" s="1"/>
  <c r="E2421" i="14"/>
  <c r="O2421" i="14" s="1"/>
  <c r="E2420" i="14"/>
  <c r="O2420" i="14" s="1"/>
  <c r="E2419" i="14"/>
  <c r="O2419" i="14" s="1"/>
  <c r="E2418" i="14"/>
  <c r="O2418" i="14" s="1"/>
  <c r="E2417" i="14"/>
  <c r="O2417" i="14" s="1"/>
  <c r="E2416" i="14"/>
  <c r="O2416" i="14" s="1"/>
  <c r="E2415" i="14"/>
  <c r="O2415" i="14" s="1"/>
  <c r="E2414" i="14"/>
  <c r="O2414" i="14" s="1"/>
  <c r="E2413" i="14"/>
  <c r="O2413" i="14" s="1"/>
  <c r="E2412" i="14"/>
  <c r="O2412" i="14" s="1"/>
  <c r="E2411" i="14"/>
  <c r="O2411" i="14" s="1"/>
  <c r="E2410" i="14"/>
  <c r="O2410" i="14" s="1"/>
  <c r="E2409" i="14"/>
  <c r="O2409" i="14" s="1"/>
  <c r="E2408" i="14"/>
  <c r="O2408" i="14" s="1"/>
  <c r="E2407" i="14"/>
  <c r="O2407" i="14" s="1"/>
  <c r="E2406" i="14"/>
  <c r="O2406" i="14" s="1"/>
  <c r="E2405" i="14"/>
  <c r="O2405" i="14" s="1"/>
  <c r="E2404" i="14"/>
  <c r="O2404" i="14" s="1"/>
  <c r="E2403" i="14"/>
  <c r="O2403" i="14" s="1"/>
  <c r="E2402" i="14"/>
  <c r="O2402" i="14" s="1"/>
  <c r="E2401" i="14"/>
  <c r="O2401" i="14" s="1"/>
  <c r="E2400" i="14"/>
  <c r="O2400" i="14" s="1"/>
  <c r="E2399" i="14"/>
  <c r="O2399" i="14" s="1"/>
  <c r="E2398" i="14"/>
  <c r="O2398" i="14" s="1"/>
  <c r="E2397" i="14"/>
  <c r="O2397" i="14" s="1"/>
  <c r="E2396" i="14"/>
  <c r="O2396" i="14" s="1"/>
  <c r="E2395" i="14"/>
  <c r="O2395" i="14" s="1"/>
  <c r="E2394" i="14"/>
  <c r="O2394" i="14" s="1"/>
  <c r="E2393" i="14"/>
  <c r="O2393" i="14" s="1"/>
  <c r="E2392" i="14"/>
  <c r="O2392" i="14" s="1"/>
  <c r="E2391" i="14"/>
  <c r="O2391" i="14" s="1"/>
  <c r="E2390" i="14"/>
  <c r="O2390" i="14" s="1"/>
  <c r="E2389" i="14"/>
  <c r="O2389" i="14" s="1"/>
  <c r="E2388" i="14"/>
  <c r="O2388" i="14" s="1"/>
  <c r="E2387" i="14"/>
  <c r="O2387" i="14" s="1"/>
  <c r="E2386" i="14"/>
  <c r="O2386" i="14" s="1"/>
  <c r="E2385" i="14"/>
  <c r="O2385" i="14" s="1"/>
  <c r="E2384" i="14"/>
  <c r="O2384" i="14" s="1"/>
  <c r="E2383" i="14"/>
  <c r="O2383" i="14" s="1"/>
  <c r="E2382" i="14"/>
  <c r="O2382" i="14" s="1"/>
  <c r="E2381" i="14"/>
  <c r="O2381" i="14" s="1"/>
  <c r="E2380" i="14"/>
  <c r="O2380" i="14" s="1"/>
  <c r="E2379" i="14"/>
  <c r="O2379" i="14" s="1"/>
  <c r="E2378" i="14"/>
  <c r="O2378" i="14" s="1"/>
  <c r="E2377" i="14"/>
  <c r="O2377" i="14" s="1"/>
  <c r="E2376" i="14"/>
  <c r="O2376" i="14" s="1"/>
  <c r="E2375" i="14"/>
  <c r="O2375" i="14" s="1"/>
  <c r="E2374" i="14"/>
  <c r="O2374" i="14" s="1"/>
  <c r="E2373" i="14"/>
  <c r="O2373" i="14" s="1"/>
  <c r="E2372" i="14"/>
  <c r="O2372" i="14" s="1"/>
  <c r="E2371" i="14"/>
  <c r="O2371" i="14" s="1"/>
  <c r="E2370" i="14"/>
  <c r="O2370" i="14" s="1"/>
  <c r="E2369" i="14"/>
  <c r="O2369" i="14" s="1"/>
  <c r="E2368" i="14"/>
  <c r="O2368" i="14" s="1"/>
  <c r="E2367" i="14"/>
  <c r="O2367" i="14" s="1"/>
  <c r="E2366" i="14"/>
  <c r="O2366" i="14" s="1"/>
  <c r="E2365" i="14"/>
  <c r="O2365" i="14" s="1"/>
  <c r="E2364" i="14"/>
  <c r="O2364" i="14" s="1"/>
  <c r="E2363" i="14"/>
  <c r="O2363" i="14" s="1"/>
  <c r="E2362" i="14"/>
  <c r="O2362" i="14" s="1"/>
  <c r="E2361" i="14"/>
  <c r="O2361" i="14" s="1"/>
  <c r="E2360" i="14"/>
  <c r="O2360" i="14" s="1"/>
  <c r="E2359" i="14"/>
  <c r="O2359" i="14" s="1"/>
  <c r="E2358" i="14"/>
  <c r="O2358" i="14" s="1"/>
  <c r="E2357" i="14"/>
  <c r="O2357" i="14" s="1"/>
  <c r="E2356" i="14"/>
  <c r="O2356" i="14" s="1"/>
  <c r="E2355" i="14"/>
  <c r="O2355" i="14" s="1"/>
  <c r="E2354" i="14"/>
  <c r="O2354" i="14" s="1"/>
  <c r="E2353" i="14"/>
  <c r="O2353" i="14" s="1"/>
  <c r="E2352" i="14"/>
  <c r="O2352" i="14" s="1"/>
  <c r="E2351" i="14"/>
  <c r="O2351" i="14" s="1"/>
  <c r="E2350" i="14"/>
  <c r="O2350" i="14" s="1"/>
  <c r="E2349" i="14"/>
  <c r="O2349" i="14" s="1"/>
  <c r="E2348" i="14"/>
  <c r="O2348" i="14" s="1"/>
  <c r="E2347" i="14"/>
  <c r="O2347" i="14" s="1"/>
  <c r="E2346" i="14"/>
  <c r="O2346" i="14" s="1"/>
  <c r="E2345" i="14"/>
  <c r="O2345" i="14" s="1"/>
  <c r="E2344" i="14"/>
  <c r="O2344" i="14" s="1"/>
  <c r="E2343" i="14"/>
  <c r="O2343" i="14" s="1"/>
  <c r="E2342" i="14"/>
  <c r="O2342" i="14" s="1"/>
  <c r="E2341" i="14"/>
  <c r="O2341" i="14" s="1"/>
  <c r="E2340" i="14"/>
  <c r="O2340" i="14" s="1"/>
  <c r="E2339" i="14"/>
  <c r="O2339" i="14" s="1"/>
  <c r="E2338" i="14"/>
  <c r="O2338" i="14" s="1"/>
  <c r="E2337" i="14"/>
  <c r="O2337" i="14" s="1"/>
  <c r="E2336" i="14"/>
  <c r="O2336" i="14" s="1"/>
  <c r="E2335" i="14"/>
  <c r="O2335" i="14" s="1"/>
  <c r="E2334" i="14"/>
  <c r="O2334" i="14" s="1"/>
  <c r="E2333" i="14"/>
  <c r="O2333" i="14" s="1"/>
  <c r="E2332" i="14"/>
  <c r="O2332" i="14" s="1"/>
  <c r="E2331" i="14"/>
  <c r="O2331" i="14" s="1"/>
  <c r="E2330" i="14"/>
  <c r="O2330" i="14" s="1"/>
  <c r="E2329" i="14"/>
  <c r="O2329" i="14" s="1"/>
  <c r="E2328" i="14"/>
  <c r="O2328" i="14" s="1"/>
  <c r="E2327" i="14"/>
  <c r="O2327" i="14" s="1"/>
  <c r="E2326" i="14"/>
  <c r="O2326" i="14" s="1"/>
  <c r="E2325" i="14"/>
  <c r="O2325" i="14" s="1"/>
  <c r="E2324" i="14"/>
  <c r="O2324" i="14" s="1"/>
  <c r="E2323" i="14"/>
  <c r="O2323" i="14" s="1"/>
  <c r="E2322" i="14"/>
  <c r="O2322" i="14" s="1"/>
  <c r="E2321" i="14"/>
  <c r="O2321" i="14" s="1"/>
  <c r="E2320" i="14"/>
  <c r="O2320" i="14" s="1"/>
  <c r="E2319" i="14"/>
  <c r="O2319" i="14" s="1"/>
  <c r="E2318" i="14"/>
  <c r="O2318" i="14" s="1"/>
  <c r="E2317" i="14"/>
  <c r="O2317" i="14" s="1"/>
  <c r="E2316" i="14"/>
  <c r="O2316" i="14" s="1"/>
  <c r="E2315" i="14"/>
  <c r="O2315" i="14" s="1"/>
  <c r="E2314" i="14"/>
  <c r="O2314" i="14" s="1"/>
  <c r="E2313" i="14"/>
  <c r="O2313" i="14" s="1"/>
  <c r="E2312" i="14"/>
  <c r="O2312" i="14" s="1"/>
  <c r="E2311" i="14"/>
  <c r="O2311" i="14" s="1"/>
  <c r="E2310" i="14"/>
  <c r="O2310" i="14" s="1"/>
  <c r="E2309" i="14"/>
  <c r="O2309" i="14" s="1"/>
  <c r="E2308" i="14"/>
  <c r="O2308" i="14" s="1"/>
  <c r="E2307" i="14"/>
  <c r="O2307" i="14" s="1"/>
  <c r="E2306" i="14"/>
  <c r="O2306" i="14" s="1"/>
  <c r="E2305" i="14"/>
  <c r="O2305" i="14" s="1"/>
  <c r="E2304" i="14"/>
  <c r="O2304" i="14" s="1"/>
  <c r="E2303" i="14"/>
  <c r="O2303" i="14" s="1"/>
  <c r="E2302" i="14"/>
  <c r="O2302" i="14" s="1"/>
  <c r="E2301" i="14"/>
  <c r="O2301" i="14" s="1"/>
  <c r="E2300" i="14"/>
  <c r="O2300" i="14" s="1"/>
  <c r="E2299" i="14"/>
  <c r="O2299" i="14" s="1"/>
  <c r="E2298" i="14"/>
  <c r="O2298" i="14" s="1"/>
  <c r="E2297" i="14"/>
  <c r="O2297" i="14" s="1"/>
  <c r="E2296" i="14"/>
  <c r="O2296" i="14" s="1"/>
  <c r="E2295" i="14"/>
  <c r="O2295" i="14" s="1"/>
  <c r="E2294" i="14"/>
  <c r="O2294" i="14" s="1"/>
  <c r="E2293" i="14"/>
  <c r="O2293" i="14" s="1"/>
  <c r="E2292" i="14"/>
  <c r="O2292" i="14" s="1"/>
  <c r="E2291" i="14"/>
  <c r="O2291" i="14" s="1"/>
  <c r="E2290" i="14"/>
  <c r="O2290" i="14" s="1"/>
  <c r="E2289" i="14"/>
  <c r="O2289" i="14" s="1"/>
  <c r="E2288" i="14"/>
  <c r="O2288" i="14" s="1"/>
  <c r="E2287" i="14"/>
  <c r="O2287" i="14" s="1"/>
  <c r="E2286" i="14"/>
  <c r="O2286" i="14" s="1"/>
  <c r="E2285" i="14"/>
  <c r="O2285" i="14" s="1"/>
  <c r="E2284" i="14"/>
  <c r="O2284" i="14" s="1"/>
  <c r="E2283" i="14"/>
  <c r="O2283" i="14" s="1"/>
  <c r="E2282" i="14"/>
  <c r="O2282" i="14" s="1"/>
  <c r="E2281" i="14"/>
  <c r="O2281" i="14" s="1"/>
  <c r="E2280" i="14"/>
  <c r="O2280" i="14" s="1"/>
  <c r="E2279" i="14"/>
  <c r="O2279" i="14" s="1"/>
  <c r="E2278" i="14"/>
  <c r="O2278" i="14" s="1"/>
  <c r="E2277" i="14"/>
  <c r="O2277" i="14" s="1"/>
  <c r="E2276" i="14"/>
  <c r="O2276" i="14" s="1"/>
  <c r="E2275" i="14"/>
  <c r="O2275" i="14" s="1"/>
  <c r="E2274" i="14"/>
  <c r="O2274" i="14" s="1"/>
  <c r="E2273" i="14"/>
  <c r="O2273" i="14" s="1"/>
  <c r="E2272" i="14"/>
  <c r="O2272" i="14" s="1"/>
  <c r="E2271" i="14"/>
  <c r="O2271" i="14" s="1"/>
  <c r="E2270" i="14"/>
  <c r="O2270" i="14" s="1"/>
  <c r="E2269" i="14"/>
  <c r="O2269" i="14" s="1"/>
  <c r="E2268" i="14"/>
  <c r="O2268" i="14" s="1"/>
  <c r="E2267" i="14"/>
  <c r="O2267" i="14" s="1"/>
  <c r="E2266" i="14"/>
  <c r="O2266" i="14" s="1"/>
  <c r="E2265" i="14"/>
  <c r="O2265" i="14" s="1"/>
  <c r="E2264" i="14"/>
  <c r="O2264" i="14" s="1"/>
  <c r="E2263" i="14"/>
  <c r="O2263" i="14" s="1"/>
  <c r="E2262" i="14"/>
  <c r="O2262" i="14" s="1"/>
  <c r="E2261" i="14"/>
  <c r="O2261" i="14" s="1"/>
  <c r="E2260" i="14"/>
  <c r="O2260" i="14" s="1"/>
  <c r="E2259" i="14"/>
  <c r="O2259" i="14" s="1"/>
  <c r="E2258" i="14"/>
  <c r="O2258" i="14" s="1"/>
  <c r="E2257" i="14"/>
  <c r="O2257" i="14" s="1"/>
  <c r="E2256" i="14"/>
  <c r="O2256" i="14" s="1"/>
  <c r="E2255" i="14"/>
  <c r="O2255" i="14" s="1"/>
  <c r="E2254" i="14"/>
  <c r="O2254" i="14" s="1"/>
  <c r="E2253" i="14"/>
  <c r="O2253" i="14" s="1"/>
  <c r="E2252" i="14"/>
  <c r="O2252" i="14" s="1"/>
  <c r="E2251" i="14"/>
  <c r="O2251" i="14" s="1"/>
  <c r="E2250" i="14"/>
  <c r="O2250" i="14" s="1"/>
  <c r="E2249" i="14"/>
  <c r="O2249" i="14" s="1"/>
  <c r="E2248" i="14"/>
  <c r="O2248" i="14" s="1"/>
  <c r="E2247" i="14"/>
  <c r="O2247" i="14" s="1"/>
  <c r="E2246" i="14"/>
  <c r="O2246" i="14" s="1"/>
  <c r="E2245" i="14"/>
  <c r="O2245" i="14" s="1"/>
  <c r="E2244" i="14"/>
  <c r="O2244" i="14" s="1"/>
  <c r="E2243" i="14"/>
  <c r="O2243" i="14" s="1"/>
  <c r="E2242" i="14"/>
  <c r="O2242" i="14" s="1"/>
  <c r="E2241" i="14"/>
  <c r="O2241" i="14" s="1"/>
  <c r="E2240" i="14"/>
  <c r="O2240" i="14" s="1"/>
  <c r="E2239" i="14"/>
  <c r="O2239" i="14" s="1"/>
  <c r="E2238" i="14"/>
  <c r="O2238" i="14" s="1"/>
  <c r="E2237" i="14"/>
  <c r="O2237" i="14" s="1"/>
  <c r="E2236" i="14"/>
  <c r="O2236" i="14" s="1"/>
  <c r="E2235" i="14"/>
  <c r="O2235" i="14" s="1"/>
  <c r="E2234" i="14"/>
  <c r="O2234" i="14" s="1"/>
  <c r="E2233" i="14"/>
  <c r="O2233" i="14" s="1"/>
  <c r="E2232" i="14"/>
  <c r="O2232" i="14" s="1"/>
  <c r="E2231" i="14"/>
  <c r="O2231" i="14" s="1"/>
  <c r="E2230" i="14"/>
  <c r="O2230" i="14" s="1"/>
  <c r="E2229" i="14"/>
  <c r="O2229" i="14" s="1"/>
  <c r="E2228" i="14"/>
  <c r="O2228" i="14" s="1"/>
  <c r="E2227" i="14"/>
  <c r="O2227" i="14" s="1"/>
  <c r="E2226" i="14"/>
  <c r="O2226" i="14" s="1"/>
  <c r="E2225" i="14"/>
  <c r="O2225" i="14" s="1"/>
  <c r="E2224" i="14"/>
  <c r="O2224" i="14" s="1"/>
  <c r="E2223" i="14"/>
  <c r="O2223" i="14" s="1"/>
  <c r="E2222" i="14"/>
  <c r="O2222" i="14" s="1"/>
  <c r="E2221" i="14"/>
  <c r="O2221" i="14" s="1"/>
  <c r="E2220" i="14"/>
  <c r="O2220" i="14" s="1"/>
  <c r="E2219" i="14"/>
  <c r="O2219" i="14" s="1"/>
  <c r="E2218" i="14"/>
  <c r="O2218" i="14" s="1"/>
  <c r="E2217" i="14"/>
  <c r="O2217" i="14" s="1"/>
  <c r="E2216" i="14"/>
  <c r="O2216" i="14" s="1"/>
  <c r="E2215" i="14"/>
  <c r="O2215" i="14" s="1"/>
  <c r="E2214" i="14"/>
  <c r="O2214" i="14" s="1"/>
  <c r="E2213" i="14"/>
  <c r="O2213" i="14" s="1"/>
  <c r="E2212" i="14"/>
  <c r="O2212" i="14" s="1"/>
  <c r="E2211" i="14"/>
  <c r="O2211" i="14" s="1"/>
  <c r="E2210" i="14"/>
  <c r="O2210" i="14" s="1"/>
  <c r="E2209" i="14"/>
  <c r="O2209" i="14" s="1"/>
  <c r="E2208" i="14"/>
  <c r="O2208" i="14" s="1"/>
  <c r="E2207" i="14"/>
  <c r="O2207" i="14" s="1"/>
  <c r="E2206" i="14"/>
  <c r="O2206" i="14" s="1"/>
  <c r="E2205" i="14"/>
  <c r="O2205" i="14" s="1"/>
  <c r="E2204" i="14"/>
  <c r="O2204" i="14" s="1"/>
  <c r="E2203" i="14"/>
  <c r="O2203" i="14" s="1"/>
  <c r="E2202" i="14"/>
  <c r="O2202" i="14" s="1"/>
  <c r="E2201" i="14"/>
  <c r="O2201" i="14" s="1"/>
  <c r="E2200" i="14"/>
  <c r="O2200" i="14" s="1"/>
  <c r="E2199" i="14"/>
  <c r="O2199" i="14" s="1"/>
  <c r="E2198" i="14"/>
  <c r="O2198" i="14" s="1"/>
  <c r="E2197" i="14"/>
  <c r="O2197" i="14" s="1"/>
  <c r="E2196" i="14"/>
  <c r="O2196" i="14" s="1"/>
  <c r="E2195" i="14"/>
  <c r="O2195" i="14" s="1"/>
  <c r="E2194" i="14"/>
  <c r="O2194" i="14" s="1"/>
  <c r="E2193" i="14"/>
  <c r="O2193" i="14" s="1"/>
  <c r="E2192" i="14"/>
  <c r="O2192" i="14" s="1"/>
  <c r="E2191" i="14"/>
  <c r="O2191" i="14" s="1"/>
  <c r="E2190" i="14"/>
  <c r="O2190" i="14" s="1"/>
  <c r="E2189" i="14"/>
  <c r="O2189" i="14" s="1"/>
  <c r="E2188" i="14"/>
  <c r="O2188" i="14" s="1"/>
  <c r="E2187" i="14"/>
  <c r="O2187" i="14" s="1"/>
  <c r="E2186" i="14"/>
  <c r="O2186" i="14" s="1"/>
  <c r="E2185" i="14"/>
  <c r="O2185" i="14" s="1"/>
  <c r="E2184" i="14"/>
  <c r="O2184" i="14" s="1"/>
  <c r="E2183" i="14"/>
  <c r="O2183" i="14" s="1"/>
  <c r="E2182" i="14"/>
  <c r="O2182" i="14" s="1"/>
  <c r="E2181" i="14"/>
  <c r="O2181" i="14" s="1"/>
  <c r="E2180" i="14"/>
  <c r="O2180" i="14" s="1"/>
  <c r="E2179" i="14"/>
  <c r="O2179" i="14" s="1"/>
  <c r="E2178" i="14"/>
  <c r="O2178" i="14" s="1"/>
  <c r="E2177" i="14"/>
  <c r="O2177" i="14" s="1"/>
  <c r="E2176" i="14"/>
  <c r="O2176" i="14" s="1"/>
  <c r="E2175" i="14"/>
  <c r="O2175" i="14" s="1"/>
  <c r="E2174" i="14"/>
  <c r="O2174" i="14" s="1"/>
  <c r="E2173" i="14"/>
  <c r="O2173" i="14" s="1"/>
  <c r="E2172" i="14"/>
  <c r="O2172" i="14" s="1"/>
  <c r="E2171" i="14"/>
  <c r="O2171" i="14" s="1"/>
  <c r="E2170" i="14"/>
  <c r="O2170" i="14" s="1"/>
  <c r="E2169" i="14"/>
  <c r="O2169" i="14" s="1"/>
  <c r="E2168" i="14"/>
  <c r="O2168" i="14" s="1"/>
  <c r="E2167" i="14"/>
  <c r="O2167" i="14" s="1"/>
  <c r="E2166" i="14"/>
  <c r="O2166" i="14" s="1"/>
  <c r="E2165" i="14"/>
  <c r="O2165" i="14" s="1"/>
  <c r="E2164" i="14"/>
  <c r="O2164" i="14" s="1"/>
  <c r="E2163" i="14"/>
  <c r="O2163" i="14" s="1"/>
  <c r="E2162" i="14"/>
  <c r="O2162" i="14" s="1"/>
  <c r="E2161" i="14"/>
  <c r="O2161" i="14" s="1"/>
  <c r="E2160" i="14"/>
  <c r="O2160" i="14" s="1"/>
  <c r="E2159" i="14"/>
  <c r="O2159" i="14" s="1"/>
  <c r="E2158" i="14"/>
  <c r="O2158" i="14" s="1"/>
  <c r="E2157" i="14"/>
  <c r="O2157" i="14" s="1"/>
  <c r="E2156" i="14"/>
  <c r="O2156" i="14" s="1"/>
  <c r="E2155" i="14"/>
  <c r="O2155" i="14" s="1"/>
  <c r="E2154" i="14"/>
  <c r="O2154" i="14" s="1"/>
  <c r="E2153" i="14"/>
  <c r="O2153" i="14" s="1"/>
  <c r="E2152" i="14"/>
  <c r="O2152" i="14" s="1"/>
  <c r="E2151" i="14"/>
  <c r="O2151" i="14" s="1"/>
  <c r="E2150" i="14"/>
  <c r="O2150" i="14" s="1"/>
  <c r="E2149" i="14"/>
  <c r="O2149" i="14" s="1"/>
  <c r="E2148" i="14"/>
  <c r="O2148" i="14" s="1"/>
  <c r="E2147" i="14"/>
  <c r="O2147" i="14" s="1"/>
  <c r="E2146" i="14"/>
  <c r="O2146" i="14" s="1"/>
  <c r="E2145" i="14"/>
  <c r="O2145" i="14" s="1"/>
  <c r="E2144" i="14"/>
  <c r="O2144" i="14" s="1"/>
  <c r="E2143" i="14"/>
  <c r="O2143" i="14" s="1"/>
  <c r="E2142" i="14"/>
  <c r="O2142" i="14" s="1"/>
  <c r="E2141" i="14"/>
  <c r="O2141" i="14" s="1"/>
  <c r="E2140" i="14"/>
  <c r="O2140" i="14" s="1"/>
  <c r="E2139" i="14"/>
  <c r="O2139" i="14" s="1"/>
  <c r="E2138" i="14"/>
  <c r="O2138" i="14" s="1"/>
  <c r="E2137" i="14"/>
  <c r="O2137" i="14" s="1"/>
  <c r="E2136" i="14"/>
  <c r="O2136" i="14" s="1"/>
  <c r="E2135" i="14"/>
  <c r="O2135" i="14" s="1"/>
  <c r="E2134" i="14"/>
  <c r="O2134" i="14" s="1"/>
  <c r="E2133" i="14"/>
  <c r="O2133" i="14" s="1"/>
  <c r="E2132" i="14"/>
  <c r="O2132" i="14" s="1"/>
  <c r="E2131" i="14"/>
  <c r="O2131" i="14" s="1"/>
  <c r="E2130" i="14"/>
  <c r="O2130" i="14" s="1"/>
  <c r="E2129" i="14"/>
  <c r="O2129" i="14" s="1"/>
  <c r="E2128" i="14"/>
  <c r="O2128" i="14" s="1"/>
  <c r="E2127" i="14"/>
  <c r="O2127" i="14" s="1"/>
  <c r="E2126" i="14"/>
  <c r="O2126" i="14" s="1"/>
  <c r="E2125" i="14"/>
  <c r="O2125" i="14" s="1"/>
  <c r="E2124" i="14"/>
  <c r="O2124" i="14" s="1"/>
  <c r="E2123" i="14"/>
  <c r="O2123" i="14" s="1"/>
  <c r="E2122" i="14"/>
  <c r="O2122" i="14" s="1"/>
  <c r="E2121" i="14"/>
  <c r="O2121" i="14" s="1"/>
  <c r="E2120" i="14"/>
  <c r="O2120" i="14" s="1"/>
  <c r="E2119" i="14"/>
  <c r="O2119" i="14" s="1"/>
  <c r="E2118" i="14"/>
  <c r="O2118" i="14" s="1"/>
  <c r="E2117" i="14"/>
  <c r="O2117" i="14" s="1"/>
  <c r="E2116" i="14"/>
  <c r="O2116" i="14" s="1"/>
  <c r="E2115" i="14"/>
  <c r="O2115" i="14" s="1"/>
  <c r="E2114" i="14"/>
  <c r="O2114" i="14" s="1"/>
  <c r="E2113" i="14"/>
  <c r="O2113" i="14" s="1"/>
  <c r="E2112" i="14"/>
  <c r="O2112" i="14" s="1"/>
  <c r="E2111" i="14"/>
  <c r="O2111" i="14" s="1"/>
  <c r="E2110" i="14"/>
  <c r="O2110" i="14" s="1"/>
  <c r="E2109" i="14"/>
  <c r="O2109" i="14" s="1"/>
  <c r="E2108" i="14"/>
  <c r="O2108" i="14" s="1"/>
  <c r="E2107" i="14"/>
  <c r="O2107" i="14" s="1"/>
  <c r="E2106" i="14"/>
  <c r="O2106" i="14" s="1"/>
  <c r="E2105" i="14"/>
  <c r="O2105" i="14" s="1"/>
  <c r="E2104" i="14"/>
  <c r="O2104" i="14" s="1"/>
  <c r="E2103" i="14"/>
  <c r="O2103" i="14" s="1"/>
  <c r="E2102" i="14"/>
  <c r="O2102" i="14" s="1"/>
  <c r="E2101" i="14"/>
  <c r="O2101" i="14" s="1"/>
  <c r="E2100" i="14"/>
  <c r="O2100" i="14" s="1"/>
  <c r="E2099" i="14"/>
  <c r="O2099" i="14" s="1"/>
  <c r="E2098" i="14"/>
  <c r="O2098" i="14" s="1"/>
  <c r="E2097" i="14"/>
  <c r="O2097" i="14" s="1"/>
  <c r="E2096" i="14"/>
  <c r="O2096" i="14" s="1"/>
  <c r="E2095" i="14"/>
  <c r="O2095" i="14" s="1"/>
  <c r="E2094" i="14"/>
  <c r="O2094" i="14" s="1"/>
  <c r="E2093" i="14"/>
  <c r="O2093" i="14" s="1"/>
  <c r="E2092" i="14"/>
  <c r="O2092" i="14" s="1"/>
  <c r="E2091" i="14"/>
  <c r="O2091" i="14" s="1"/>
  <c r="E2090" i="14"/>
  <c r="O2090" i="14" s="1"/>
  <c r="E2089" i="14"/>
  <c r="O2089" i="14" s="1"/>
  <c r="E2088" i="14"/>
  <c r="O2088" i="14" s="1"/>
  <c r="E2087" i="14"/>
  <c r="O2087" i="14" s="1"/>
  <c r="E2086" i="14"/>
  <c r="O2086" i="14" s="1"/>
  <c r="E2085" i="14"/>
  <c r="O2085" i="14" s="1"/>
  <c r="E2084" i="14"/>
  <c r="O2084" i="14" s="1"/>
  <c r="E2083" i="14"/>
  <c r="O2083" i="14" s="1"/>
  <c r="E2082" i="14"/>
  <c r="O2082" i="14" s="1"/>
  <c r="E2081" i="14"/>
  <c r="O2081" i="14" s="1"/>
  <c r="E2080" i="14"/>
  <c r="O2080" i="14" s="1"/>
  <c r="E2079" i="14"/>
  <c r="O2079" i="14" s="1"/>
  <c r="E2078" i="14"/>
  <c r="O2078" i="14" s="1"/>
  <c r="E2077" i="14"/>
  <c r="O2077" i="14" s="1"/>
  <c r="E2076" i="14"/>
  <c r="O2076" i="14" s="1"/>
  <c r="E2075" i="14"/>
  <c r="O2075" i="14" s="1"/>
  <c r="E2074" i="14"/>
  <c r="O2074" i="14" s="1"/>
  <c r="E2073" i="14"/>
  <c r="O2073" i="14" s="1"/>
  <c r="E2072" i="14"/>
  <c r="O2072" i="14" s="1"/>
  <c r="E2071" i="14"/>
  <c r="O2071" i="14" s="1"/>
  <c r="E2070" i="14"/>
  <c r="O2070" i="14" s="1"/>
  <c r="E2069" i="14"/>
  <c r="O2069" i="14" s="1"/>
  <c r="E2068" i="14"/>
  <c r="O2068" i="14" s="1"/>
  <c r="E2067" i="14"/>
  <c r="O2067" i="14" s="1"/>
  <c r="E2066" i="14"/>
  <c r="O2066" i="14" s="1"/>
  <c r="E2065" i="14"/>
  <c r="O2065" i="14" s="1"/>
  <c r="E2064" i="14"/>
  <c r="O2064" i="14" s="1"/>
  <c r="E2063" i="14"/>
  <c r="O2063" i="14" s="1"/>
  <c r="E2062" i="14"/>
  <c r="O2062" i="14" s="1"/>
  <c r="E2061" i="14"/>
  <c r="O2061" i="14" s="1"/>
  <c r="E2060" i="14"/>
  <c r="O2060" i="14" s="1"/>
  <c r="E2059" i="14"/>
  <c r="O2059" i="14" s="1"/>
  <c r="E2058" i="14"/>
  <c r="O2058" i="14" s="1"/>
  <c r="E2057" i="14"/>
  <c r="O2057" i="14" s="1"/>
  <c r="E2056" i="14"/>
  <c r="O2056" i="14" s="1"/>
  <c r="E2055" i="14"/>
  <c r="O2055" i="14" s="1"/>
  <c r="E2054" i="14"/>
  <c r="O2054" i="14" s="1"/>
  <c r="E2053" i="14"/>
  <c r="O2053" i="14" s="1"/>
  <c r="E2052" i="14"/>
  <c r="O2052" i="14" s="1"/>
  <c r="E2051" i="14"/>
  <c r="O2051" i="14" s="1"/>
  <c r="E2050" i="14"/>
  <c r="O2050" i="14" s="1"/>
  <c r="E2049" i="14"/>
  <c r="O2049" i="14" s="1"/>
  <c r="E2048" i="14"/>
  <c r="O2048" i="14" s="1"/>
  <c r="E2047" i="14"/>
  <c r="O2047" i="14" s="1"/>
  <c r="E2046" i="14"/>
  <c r="O2046" i="14" s="1"/>
  <c r="E2045" i="14"/>
  <c r="O2045" i="14" s="1"/>
  <c r="E2044" i="14"/>
  <c r="O2044" i="14" s="1"/>
  <c r="E2043" i="14"/>
  <c r="O2043" i="14" s="1"/>
  <c r="E2042" i="14"/>
  <c r="O2042" i="14" s="1"/>
  <c r="E2041" i="14"/>
  <c r="O2041" i="14" s="1"/>
  <c r="E2040" i="14"/>
  <c r="O2040" i="14" s="1"/>
  <c r="E2039" i="14"/>
  <c r="O2039" i="14" s="1"/>
  <c r="E2038" i="14"/>
  <c r="O2038" i="14" s="1"/>
  <c r="E2037" i="14"/>
  <c r="O2037" i="14" s="1"/>
  <c r="E2036" i="14"/>
  <c r="O2036" i="14" s="1"/>
  <c r="E2035" i="14"/>
  <c r="O2035" i="14" s="1"/>
  <c r="E2034" i="14"/>
  <c r="O2034" i="14" s="1"/>
  <c r="E2033" i="14"/>
  <c r="O2033" i="14" s="1"/>
  <c r="E2032" i="14"/>
  <c r="O2032" i="14" s="1"/>
  <c r="E2031" i="14"/>
  <c r="O2031" i="14" s="1"/>
  <c r="E2030" i="14"/>
  <c r="O2030" i="14" s="1"/>
  <c r="E2029" i="14"/>
  <c r="O2029" i="14" s="1"/>
  <c r="E2028" i="14"/>
  <c r="O2028" i="14" s="1"/>
  <c r="E2027" i="14"/>
  <c r="O2027" i="14" s="1"/>
  <c r="E2026" i="14"/>
  <c r="O2026" i="14" s="1"/>
  <c r="E2025" i="14"/>
  <c r="O2025" i="14" s="1"/>
  <c r="E2024" i="14"/>
  <c r="O2024" i="14" s="1"/>
  <c r="E2023" i="14"/>
  <c r="O2023" i="14" s="1"/>
  <c r="E2022" i="14"/>
  <c r="O2022" i="14" s="1"/>
  <c r="E2021" i="14"/>
  <c r="O2021" i="14" s="1"/>
  <c r="E2020" i="14"/>
  <c r="O2020" i="14" s="1"/>
  <c r="E2019" i="14"/>
  <c r="O2019" i="14" s="1"/>
  <c r="E2018" i="14"/>
  <c r="O2018" i="14" s="1"/>
  <c r="E2017" i="14"/>
  <c r="O2017" i="14" s="1"/>
  <c r="E2016" i="14"/>
  <c r="O2016" i="14" s="1"/>
  <c r="E2015" i="14"/>
  <c r="O2015" i="14" s="1"/>
  <c r="E2014" i="14"/>
  <c r="O2014" i="14" s="1"/>
  <c r="E2013" i="14"/>
  <c r="O2013" i="14" s="1"/>
  <c r="E2012" i="14"/>
  <c r="O2012" i="14" s="1"/>
  <c r="E2011" i="14"/>
  <c r="O2011" i="14" s="1"/>
  <c r="E2010" i="14"/>
  <c r="O2010" i="14" s="1"/>
  <c r="E2009" i="14"/>
  <c r="O2009" i="14" s="1"/>
  <c r="E2008" i="14"/>
  <c r="O2008" i="14" s="1"/>
  <c r="E2007" i="14"/>
  <c r="O2007" i="14" s="1"/>
  <c r="E2006" i="14"/>
  <c r="O2006" i="14" s="1"/>
  <c r="E2005" i="14"/>
  <c r="O2005" i="14" s="1"/>
  <c r="E2004" i="14"/>
  <c r="O2004" i="14" s="1"/>
  <c r="E2003" i="14"/>
  <c r="O2003" i="14" s="1"/>
  <c r="E2002" i="14"/>
  <c r="O2002" i="14" s="1"/>
  <c r="E2001" i="14"/>
  <c r="O2001" i="14" s="1"/>
  <c r="E2000" i="14"/>
  <c r="O2000" i="14" s="1"/>
  <c r="E1999" i="14"/>
  <c r="O1999" i="14" s="1"/>
  <c r="E1998" i="14"/>
  <c r="O1998" i="14" s="1"/>
  <c r="E1997" i="14"/>
  <c r="O1997" i="14" s="1"/>
  <c r="E1996" i="14"/>
  <c r="O1996" i="14" s="1"/>
  <c r="E1995" i="14"/>
  <c r="O1995" i="14" s="1"/>
  <c r="E1994" i="14"/>
  <c r="O1994" i="14" s="1"/>
  <c r="E1993" i="14"/>
  <c r="O1993" i="14" s="1"/>
  <c r="E1992" i="14"/>
  <c r="O1992" i="14" s="1"/>
  <c r="E1991" i="14"/>
  <c r="O1991" i="14" s="1"/>
  <c r="E1990" i="14"/>
  <c r="O1990" i="14" s="1"/>
  <c r="E1989" i="14"/>
  <c r="O1989" i="14" s="1"/>
  <c r="E1988" i="14"/>
  <c r="O1988" i="14" s="1"/>
  <c r="E1987" i="14"/>
  <c r="O1987" i="14" s="1"/>
  <c r="E1986" i="14"/>
  <c r="O1986" i="14" s="1"/>
  <c r="E1985" i="14"/>
  <c r="O1985" i="14" s="1"/>
  <c r="E1984" i="14"/>
  <c r="O1984" i="14" s="1"/>
  <c r="E1983" i="14"/>
  <c r="O1983" i="14" s="1"/>
  <c r="E1982" i="14"/>
  <c r="O1982" i="14" s="1"/>
  <c r="E1981" i="14"/>
  <c r="O1981" i="14" s="1"/>
  <c r="E1980" i="14"/>
  <c r="O1980" i="14" s="1"/>
  <c r="E1979" i="14"/>
  <c r="O1979" i="14" s="1"/>
  <c r="E1978" i="14"/>
  <c r="O1978" i="14" s="1"/>
  <c r="E1977" i="14"/>
  <c r="O1977" i="14" s="1"/>
  <c r="E1976" i="14"/>
  <c r="O1976" i="14" s="1"/>
  <c r="E1975" i="14"/>
  <c r="O1975" i="14" s="1"/>
  <c r="E1974" i="14"/>
  <c r="O1974" i="14" s="1"/>
  <c r="E1973" i="14"/>
  <c r="O1973" i="14" s="1"/>
  <c r="E1972" i="14"/>
  <c r="O1972" i="14" s="1"/>
  <c r="E1971" i="14"/>
  <c r="O1971" i="14" s="1"/>
  <c r="E1970" i="14"/>
  <c r="O1970" i="14" s="1"/>
  <c r="E1969" i="14"/>
  <c r="O1969" i="14" s="1"/>
  <c r="E1968" i="14"/>
  <c r="O1968" i="14" s="1"/>
  <c r="E1967" i="14"/>
  <c r="O1967" i="14" s="1"/>
  <c r="E1966" i="14"/>
  <c r="O1966" i="14" s="1"/>
  <c r="E1965" i="14"/>
  <c r="O1965" i="14" s="1"/>
  <c r="E1964" i="14"/>
  <c r="O1964" i="14" s="1"/>
  <c r="E1963" i="14"/>
  <c r="O1963" i="14" s="1"/>
  <c r="E1962" i="14"/>
  <c r="O1962" i="14" s="1"/>
  <c r="E1961" i="14"/>
  <c r="O1961" i="14" s="1"/>
  <c r="E1960" i="14"/>
  <c r="O1960" i="14" s="1"/>
  <c r="E1959" i="14"/>
  <c r="O1959" i="14" s="1"/>
  <c r="E1958" i="14"/>
  <c r="O1958" i="14" s="1"/>
  <c r="E1957" i="14"/>
  <c r="O1957" i="14" s="1"/>
  <c r="E1956" i="14"/>
  <c r="O1956" i="14" s="1"/>
  <c r="E1955" i="14"/>
  <c r="O1955" i="14" s="1"/>
  <c r="E1954" i="14"/>
  <c r="O1954" i="14" s="1"/>
  <c r="E1953" i="14"/>
  <c r="O1953" i="14" s="1"/>
  <c r="E1952" i="14"/>
  <c r="O1952" i="14" s="1"/>
  <c r="E1951" i="14"/>
  <c r="O1951" i="14" s="1"/>
  <c r="E1950" i="14"/>
  <c r="O1950" i="14" s="1"/>
  <c r="E1949" i="14"/>
  <c r="O1949" i="14" s="1"/>
  <c r="E1948" i="14"/>
  <c r="O1948" i="14" s="1"/>
  <c r="E1947" i="14"/>
  <c r="O1947" i="14" s="1"/>
  <c r="E1946" i="14"/>
  <c r="O1946" i="14" s="1"/>
  <c r="E1945" i="14"/>
  <c r="O1945" i="14" s="1"/>
  <c r="E1944" i="14"/>
  <c r="O1944" i="14" s="1"/>
  <c r="E1943" i="14"/>
  <c r="O1943" i="14" s="1"/>
  <c r="E1942" i="14"/>
  <c r="O1942" i="14" s="1"/>
  <c r="E1941" i="14"/>
  <c r="O1941" i="14" s="1"/>
  <c r="E1940" i="14"/>
  <c r="O1940" i="14" s="1"/>
  <c r="E1939" i="14"/>
  <c r="O1939" i="14" s="1"/>
  <c r="E1938" i="14"/>
  <c r="O1938" i="14" s="1"/>
  <c r="E1937" i="14"/>
  <c r="O1937" i="14" s="1"/>
  <c r="E1936" i="14"/>
  <c r="O1936" i="14" s="1"/>
  <c r="E1935" i="14"/>
  <c r="O1935" i="14" s="1"/>
  <c r="E1934" i="14"/>
  <c r="O1934" i="14" s="1"/>
  <c r="E1933" i="14"/>
  <c r="O1933" i="14" s="1"/>
  <c r="E1932" i="14"/>
  <c r="O1932" i="14" s="1"/>
  <c r="E1931" i="14"/>
  <c r="O1931" i="14" s="1"/>
  <c r="E1930" i="14"/>
  <c r="O1930" i="14" s="1"/>
  <c r="E1929" i="14"/>
  <c r="O1929" i="14" s="1"/>
  <c r="E1928" i="14"/>
  <c r="O1928" i="14" s="1"/>
  <c r="E1927" i="14"/>
  <c r="O1927" i="14" s="1"/>
  <c r="E1926" i="14"/>
  <c r="O1926" i="14" s="1"/>
  <c r="E1925" i="14"/>
  <c r="O1925" i="14" s="1"/>
  <c r="E1924" i="14"/>
  <c r="O1924" i="14" s="1"/>
  <c r="E1923" i="14"/>
  <c r="O1923" i="14" s="1"/>
  <c r="E1922" i="14"/>
  <c r="O1922" i="14" s="1"/>
  <c r="E1921" i="14"/>
  <c r="O1921" i="14" s="1"/>
  <c r="E1920" i="14"/>
  <c r="O1920" i="14" s="1"/>
  <c r="E1919" i="14"/>
  <c r="O1919" i="14" s="1"/>
  <c r="E1918" i="14"/>
  <c r="O1918" i="14" s="1"/>
  <c r="E1917" i="14"/>
  <c r="O1917" i="14" s="1"/>
  <c r="E1916" i="14"/>
  <c r="O1916" i="14" s="1"/>
  <c r="E1915" i="14"/>
  <c r="O1915" i="14" s="1"/>
  <c r="E1914" i="14"/>
  <c r="O1914" i="14" s="1"/>
  <c r="E1913" i="14"/>
  <c r="O1913" i="14" s="1"/>
  <c r="E1912" i="14"/>
  <c r="O1912" i="14" s="1"/>
  <c r="E1911" i="14"/>
  <c r="O1911" i="14" s="1"/>
  <c r="E1910" i="14"/>
  <c r="O1910" i="14" s="1"/>
  <c r="E1909" i="14"/>
  <c r="O1909" i="14" s="1"/>
  <c r="E1908" i="14"/>
  <c r="O1908" i="14" s="1"/>
  <c r="E1907" i="14"/>
  <c r="O1907" i="14" s="1"/>
  <c r="E1906" i="14"/>
  <c r="O1906" i="14" s="1"/>
  <c r="E1905" i="14"/>
  <c r="O1905" i="14" s="1"/>
  <c r="E1904" i="14"/>
  <c r="O1904" i="14" s="1"/>
  <c r="E1903" i="14"/>
  <c r="O1903" i="14" s="1"/>
  <c r="E1902" i="14"/>
  <c r="O1902" i="14" s="1"/>
  <c r="E1901" i="14"/>
  <c r="O1901" i="14" s="1"/>
  <c r="E1900" i="14"/>
  <c r="O1900" i="14" s="1"/>
  <c r="E1899" i="14"/>
  <c r="O1899" i="14" s="1"/>
  <c r="E1898" i="14"/>
  <c r="O1898" i="14" s="1"/>
  <c r="E1897" i="14"/>
  <c r="O1897" i="14" s="1"/>
  <c r="E1896" i="14"/>
  <c r="O1896" i="14" s="1"/>
  <c r="E1895" i="14"/>
  <c r="O1895" i="14" s="1"/>
  <c r="E1894" i="14"/>
  <c r="O1894" i="14" s="1"/>
  <c r="E1893" i="14"/>
  <c r="O1893" i="14" s="1"/>
  <c r="E1892" i="14"/>
  <c r="O1892" i="14" s="1"/>
  <c r="E1891" i="14"/>
  <c r="O1891" i="14" s="1"/>
  <c r="E1890" i="14"/>
  <c r="O1890" i="14" s="1"/>
  <c r="E1889" i="14"/>
  <c r="O1889" i="14" s="1"/>
  <c r="E1888" i="14"/>
  <c r="O1888" i="14" s="1"/>
  <c r="E1887" i="14"/>
  <c r="O1887" i="14" s="1"/>
  <c r="E1886" i="14"/>
  <c r="O1886" i="14" s="1"/>
  <c r="E1885" i="14"/>
  <c r="O1885" i="14" s="1"/>
  <c r="E1884" i="14"/>
  <c r="O1884" i="14" s="1"/>
  <c r="E1883" i="14"/>
  <c r="O1883" i="14" s="1"/>
  <c r="E1882" i="14"/>
  <c r="O1882" i="14" s="1"/>
  <c r="E1881" i="14"/>
  <c r="O1881" i="14" s="1"/>
  <c r="E1880" i="14"/>
  <c r="O1880" i="14" s="1"/>
  <c r="E1879" i="14"/>
  <c r="O1879" i="14" s="1"/>
  <c r="E1878" i="14"/>
  <c r="O1878" i="14" s="1"/>
  <c r="E1877" i="14"/>
  <c r="O1877" i="14" s="1"/>
  <c r="E1876" i="14"/>
  <c r="O1876" i="14" s="1"/>
  <c r="E1875" i="14"/>
  <c r="O1875" i="14" s="1"/>
  <c r="E1874" i="14"/>
  <c r="O1874" i="14" s="1"/>
  <c r="E1873" i="14"/>
  <c r="O1873" i="14" s="1"/>
  <c r="E1872" i="14"/>
  <c r="O1872" i="14" s="1"/>
  <c r="E1871" i="14"/>
  <c r="O1871" i="14" s="1"/>
  <c r="E1870" i="14"/>
  <c r="O1870" i="14" s="1"/>
  <c r="E1869" i="14"/>
  <c r="O1869" i="14" s="1"/>
  <c r="E1868" i="14"/>
  <c r="O1868" i="14" s="1"/>
  <c r="E1867" i="14"/>
  <c r="O1867" i="14" s="1"/>
  <c r="E1866" i="14"/>
  <c r="O1866" i="14" s="1"/>
  <c r="E1865" i="14"/>
  <c r="O1865" i="14" s="1"/>
  <c r="E1864" i="14"/>
  <c r="O1864" i="14" s="1"/>
  <c r="E1863" i="14"/>
  <c r="O1863" i="14" s="1"/>
  <c r="E1862" i="14"/>
  <c r="O1862" i="14" s="1"/>
  <c r="E1861" i="14"/>
  <c r="O1861" i="14" s="1"/>
  <c r="E1860" i="14"/>
  <c r="O1860" i="14" s="1"/>
  <c r="E1859" i="14"/>
  <c r="O1859" i="14" s="1"/>
  <c r="E1858" i="14"/>
  <c r="O1858" i="14" s="1"/>
  <c r="E1857" i="14"/>
  <c r="O1857" i="14" s="1"/>
  <c r="E1856" i="14"/>
  <c r="O1856" i="14" s="1"/>
  <c r="E1855" i="14"/>
  <c r="O1855" i="14" s="1"/>
  <c r="E1854" i="14"/>
  <c r="O1854" i="14" s="1"/>
  <c r="E1853" i="14"/>
  <c r="O1853" i="14" s="1"/>
  <c r="E1852" i="14"/>
  <c r="O1852" i="14" s="1"/>
  <c r="E1851" i="14"/>
  <c r="O1851" i="14" s="1"/>
  <c r="E1850" i="14"/>
  <c r="O1850" i="14" s="1"/>
  <c r="E1849" i="14"/>
  <c r="O1849" i="14" s="1"/>
  <c r="E1848" i="14"/>
  <c r="O1848" i="14" s="1"/>
  <c r="E1847" i="14"/>
  <c r="O1847" i="14" s="1"/>
  <c r="E1846" i="14"/>
  <c r="O1846" i="14" s="1"/>
  <c r="E1845" i="14"/>
  <c r="O1845" i="14" s="1"/>
  <c r="E1844" i="14"/>
  <c r="O1844" i="14" s="1"/>
  <c r="E1843" i="14"/>
  <c r="O1843" i="14" s="1"/>
  <c r="E1842" i="14"/>
  <c r="O1842" i="14" s="1"/>
  <c r="E1841" i="14"/>
  <c r="O1841" i="14" s="1"/>
  <c r="E1840" i="14"/>
  <c r="O1840" i="14" s="1"/>
  <c r="E1839" i="14"/>
  <c r="O1839" i="14" s="1"/>
  <c r="E1838" i="14"/>
  <c r="O1838" i="14" s="1"/>
  <c r="E1837" i="14"/>
  <c r="O1837" i="14" s="1"/>
  <c r="E1836" i="14"/>
  <c r="O1836" i="14" s="1"/>
  <c r="E1835" i="14"/>
  <c r="O1835" i="14" s="1"/>
  <c r="E1834" i="14"/>
  <c r="O1834" i="14" s="1"/>
  <c r="E1833" i="14"/>
  <c r="O1833" i="14" s="1"/>
  <c r="E1832" i="14"/>
  <c r="O1832" i="14" s="1"/>
  <c r="E1831" i="14"/>
  <c r="O1831" i="14" s="1"/>
  <c r="E1830" i="14"/>
  <c r="O1830" i="14" s="1"/>
  <c r="E1829" i="14"/>
  <c r="O1829" i="14" s="1"/>
  <c r="E1828" i="14"/>
  <c r="O1828" i="14" s="1"/>
  <c r="E1827" i="14"/>
  <c r="O1827" i="14" s="1"/>
  <c r="E1826" i="14"/>
  <c r="O1826" i="14" s="1"/>
  <c r="E1825" i="14"/>
  <c r="O1825" i="14" s="1"/>
  <c r="E1824" i="14"/>
  <c r="O1824" i="14" s="1"/>
  <c r="E1823" i="14"/>
  <c r="O1823" i="14" s="1"/>
  <c r="E1822" i="14"/>
  <c r="O1822" i="14" s="1"/>
  <c r="E1821" i="14"/>
  <c r="O1821" i="14" s="1"/>
  <c r="E1820" i="14"/>
  <c r="O1820" i="14" s="1"/>
  <c r="E1819" i="14"/>
  <c r="O1819" i="14" s="1"/>
  <c r="E1818" i="14"/>
  <c r="O1818" i="14" s="1"/>
  <c r="E1817" i="14"/>
  <c r="O1817" i="14" s="1"/>
  <c r="E1816" i="14"/>
  <c r="O1816" i="14" s="1"/>
  <c r="E1815" i="14"/>
  <c r="O1815" i="14" s="1"/>
  <c r="E1814" i="14"/>
  <c r="O1814" i="14" s="1"/>
  <c r="E1813" i="14"/>
  <c r="O1813" i="14" s="1"/>
  <c r="E1812" i="14"/>
  <c r="O1812" i="14" s="1"/>
  <c r="E1811" i="14"/>
  <c r="O1811" i="14" s="1"/>
  <c r="E1810" i="14"/>
  <c r="O1810" i="14" s="1"/>
  <c r="E1809" i="14"/>
  <c r="O1809" i="14" s="1"/>
  <c r="E1808" i="14"/>
  <c r="O1808" i="14" s="1"/>
  <c r="E1807" i="14"/>
  <c r="O1807" i="14" s="1"/>
  <c r="E1806" i="14"/>
  <c r="O1806" i="14" s="1"/>
  <c r="E1805" i="14"/>
  <c r="O1805" i="14" s="1"/>
  <c r="E1804" i="14"/>
  <c r="O1804" i="14" s="1"/>
  <c r="E1803" i="14"/>
  <c r="O1803" i="14" s="1"/>
  <c r="E1802" i="14"/>
  <c r="O1802" i="14" s="1"/>
  <c r="E1801" i="14"/>
  <c r="O1801" i="14" s="1"/>
  <c r="E1800" i="14"/>
  <c r="O1800" i="14" s="1"/>
  <c r="E1799" i="14"/>
  <c r="O1799" i="14" s="1"/>
  <c r="E1798" i="14"/>
  <c r="O1798" i="14" s="1"/>
  <c r="E1797" i="14"/>
  <c r="O1797" i="14" s="1"/>
  <c r="E1796" i="14"/>
  <c r="O1796" i="14" s="1"/>
  <c r="E1795" i="14"/>
  <c r="O1795" i="14" s="1"/>
  <c r="E1794" i="14"/>
  <c r="O1794" i="14" s="1"/>
  <c r="E1793" i="14"/>
  <c r="O1793" i="14" s="1"/>
  <c r="E1792" i="14"/>
  <c r="O1792" i="14" s="1"/>
  <c r="E1791" i="14"/>
  <c r="O1791" i="14" s="1"/>
  <c r="E1790" i="14"/>
  <c r="O1790" i="14" s="1"/>
  <c r="E1789" i="14"/>
  <c r="O1789" i="14" s="1"/>
  <c r="E1788" i="14"/>
  <c r="O1788" i="14" s="1"/>
  <c r="E1787" i="14"/>
  <c r="O1787" i="14" s="1"/>
  <c r="E1786" i="14"/>
  <c r="O1786" i="14" s="1"/>
  <c r="E1785" i="14"/>
  <c r="O1785" i="14" s="1"/>
  <c r="E1784" i="14"/>
  <c r="O1784" i="14" s="1"/>
  <c r="E1783" i="14"/>
  <c r="O1783" i="14" s="1"/>
  <c r="E1782" i="14"/>
  <c r="O1782" i="14" s="1"/>
  <c r="E1781" i="14"/>
  <c r="O1781" i="14" s="1"/>
  <c r="E1780" i="14"/>
  <c r="O1780" i="14" s="1"/>
  <c r="E1779" i="14"/>
  <c r="O1779" i="14" s="1"/>
  <c r="E1778" i="14"/>
  <c r="O1778" i="14" s="1"/>
  <c r="E1777" i="14"/>
  <c r="O1777" i="14" s="1"/>
  <c r="E1776" i="14"/>
  <c r="O1776" i="14" s="1"/>
  <c r="E1775" i="14"/>
  <c r="O1775" i="14" s="1"/>
  <c r="E1774" i="14"/>
  <c r="O1774" i="14" s="1"/>
  <c r="E1773" i="14"/>
  <c r="O1773" i="14" s="1"/>
  <c r="E1772" i="14"/>
  <c r="O1772" i="14" s="1"/>
  <c r="E1771" i="14"/>
  <c r="O1771" i="14" s="1"/>
  <c r="E1770" i="14"/>
  <c r="O1770" i="14" s="1"/>
  <c r="E1769" i="14"/>
  <c r="O1769" i="14" s="1"/>
  <c r="E1768" i="14"/>
  <c r="O1768" i="14" s="1"/>
  <c r="E1767" i="14"/>
  <c r="O1767" i="14" s="1"/>
  <c r="E1766" i="14"/>
  <c r="O1766" i="14" s="1"/>
  <c r="E1765" i="14"/>
  <c r="O1765" i="14" s="1"/>
  <c r="E1764" i="14"/>
  <c r="O1764" i="14" s="1"/>
  <c r="E1763" i="14"/>
  <c r="O1763" i="14" s="1"/>
  <c r="E1762" i="14"/>
  <c r="O1762" i="14" s="1"/>
  <c r="E1761" i="14"/>
  <c r="O1761" i="14" s="1"/>
  <c r="E1760" i="14"/>
  <c r="O1760" i="14" s="1"/>
  <c r="E1759" i="14"/>
  <c r="O1759" i="14" s="1"/>
  <c r="E1758" i="14"/>
  <c r="O1758" i="14" s="1"/>
  <c r="E1757" i="14"/>
  <c r="O1757" i="14" s="1"/>
  <c r="E1756" i="14"/>
  <c r="O1756" i="14" s="1"/>
  <c r="E1755" i="14"/>
  <c r="O1755" i="14" s="1"/>
  <c r="E1754" i="14"/>
  <c r="O1754" i="14" s="1"/>
  <c r="E1753" i="14"/>
  <c r="O1753" i="14" s="1"/>
  <c r="E1752" i="14"/>
  <c r="O1752" i="14" s="1"/>
  <c r="E1751" i="14"/>
  <c r="O1751" i="14" s="1"/>
  <c r="E1750" i="14"/>
  <c r="O1750" i="14" s="1"/>
  <c r="E1749" i="14"/>
  <c r="O1749" i="14" s="1"/>
  <c r="E1748" i="14"/>
  <c r="O1748" i="14" s="1"/>
  <c r="E1747" i="14"/>
  <c r="O1747" i="14" s="1"/>
  <c r="E1746" i="14"/>
  <c r="O1746" i="14" s="1"/>
  <c r="E1745" i="14"/>
  <c r="O1745" i="14" s="1"/>
  <c r="E1744" i="14"/>
  <c r="O1744" i="14" s="1"/>
  <c r="E1743" i="14"/>
  <c r="O1743" i="14" s="1"/>
  <c r="E1742" i="14"/>
  <c r="O1742" i="14" s="1"/>
  <c r="E1741" i="14"/>
  <c r="O1741" i="14" s="1"/>
  <c r="E1740" i="14"/>
  <c r="O1740" i="14" s="1"/>
  <c r="E1739" i="14"/>
  <c r="O1739" i="14" s="1"/>
  <c r="E1738" i="14"/>
  <c r="O1738" i="14" s="1"/>
  <c r="E1737" i="14"/>
  <c r="O1737" i="14" s="1"/>
  <c r="E1736" i="14"/>
  <c r="O1736" i="14" s="1"/>
  <c r="E1735" i="14"/>
  <c r="O1735" i="14" s="1"/>
  <c r="E1734" i="14"/>
  <c r="O1734" i="14" s="1"/>
  <c r="E1733" i="14"/>
  <c r="O1733" i="14" s="1"/>
  <c r="E1732" i="14"/>
  <c r="O1732" i="14" s="1"/>
  <c r="E1731" i="14"/>
  <c r="O1731" i="14" s="1"/>
  <c r="E1730" i="14"/>
  <c r="O1730" i="14" s="1"/>
  <c r="E1729" i="14"/>
  <c r="O1729" i="14" s="1"/>
  <c r="E1728" i="14"/>
  <c r="O1728" i="14" s="1"/>
  <c r="E1727" i="14"/>
  <c r="O1727" i="14" s="1"/>
  <c r="E1726" i="14"/>
  <c r="O1726" i="14" s="1"/>
  <c r="E1725" i="14"/>
  <c r="O1725" i="14" s="1"/>
  <c r="E1724" i="14"/>
  <c r="O1724" i="14" s="1"/>
  <c r="E1723" i="14"/>
  <c r="O1723" i="14" s="1"/>
  <c r="E1722" i="14"/>
  <c r="O1722" i="14" s="1"/>
  <c r="E1721" i="14"/>
  <c r="O1721" i="14" s="1"/>
  <c r="E1720" i="14"/>
  <c r="O1720" i="14" s="1"/>
  <c r="E1719" i="14"/>
  <c r="O1719" i="14" s="1"/>
  <c r="E1718" i="14"/>
  <c r="O1718" i="14" s="1"/>
  <c r="E1717" i="14"/>
  <c r="O1717" i="14" s="1"/>
  <c r="E1716" i="14"/>
  <c r="O1716" i="14" s="1"/>
  <c r="E1715" i="14"/>
  <c r="O1715" i="14" s="1"/>
  <c r="E1714" i="14"/>
  <c r="O1714" i="14" s="1"/>
  <c r="E1713" i="14"/>
  <c r="O1713" i="14" s="1"/>
  <c r="E1712" i="14"/>
  <c r="O1712" i="14" s="1"/>
  <c r="E1711" i="14"/>
  <c r="O1711" i="14" s="1"/>
  <c r="E1710" i="14"/>
  <c r="O1710" i="14" s="1"/>
  <c r="E1709" i="14"/>
  <c r="O1709" i="14" s="1"/>
  <c r="E1708" i="14"/>
  <c r="O1708" i="14" s="1"/>
  <c r="E1707" i="14"/>
  <c r="O1707" i="14" s="1"/>
  <c r="E1706" i="14"/>
  <c r="O1706" i="14" s="1"/>
  <c r="E1705" i="14"/>
  <c r="O1705" i="14" s="1"/>
  <c r="E1704" i="14"/>
  <c r="O1704" i="14" s="1"/>
  <c r="E1703" i="14"/>
  <c r="O1703" i="14" s="1"/>
  <c r="E1702" i="14"/>
  <c r="O1702" i="14" s="1"/>
  <c r="E1701" i="14"/>
  <c r="O1701" i="14" s="1"/>
  <c r="E1700" i="14"/>
  <c r="O1700" i="14" s="1"/>
  <c r="E1699" i="14"/>
  <c r="O1699" i="14" s="1"/>
  <c r="E1698" i="14"/>
  <c r="O1698" i="14" s="1"/>
  <c r="E1697" i="14"/>
  <c r="O1697" i="14" s="1"/>
  <c r="E1696" i="14"/>
  <c r="O1696" i="14" s="1"/>
  <c r="E1695" i="14"/>
  <c r="O1695" i="14" s="1"/>
  <c r="E1694" i="14"/>
  <c r="O1694" i="14" s="1"/>
  <c r="E1693" i="14"/>
  <c r="O1693" i="14" s="1"/>
  <c r="E1692" i="14"/>
  <c r="O1692" i="14" s="1"/>
  <c r="E1691" i="14"/>
  <c r="O1691" i="14" s="1"/>
  <c r="E1690" i="14"/>
  <c r="O1690" i="14" s="1"/>
  <c r="E1689" i="14"/>
  <c r="O1689" i="14" s="1"/>
  <c r="E1688" i="14"/>
  <c r="O1688" i="14" s="1"/>
  <c r="E1687" i="14"/>
  <c r="O1687" i="14" s="1"/>
  <c r="E1686" i="14"/>
  <c r="O1686" i="14" s="1"/>
  <c r="E1685" i="14"/>
  <c r="O1685" i="14" s="1"/>
  <c r="E1684" i="14"/>
  <c r="O1684" i="14" s="1"/>
  <c r="E1683" i="14"/>
  <c r="O1683" i="14" s="1"/>
  <c r="E1682" i="14"/>
  <c r="O1682" i="14" s="1"/>
  <c r="E1681" i="14"/>
  <c r="O1681" i="14" s="1"/>
  <c r="E1680" i="14"/>
  <c r="O1680" i="14" s="1"/>
  <c r="E1679" i="14"/>
  <c r="O1679" i="14" s="1"/>
  <c r="E1678" i="14"/>
  <c r="O1678" i="14" s="1"/>
  <c r="E1677" i="14"/>
  <c r="O1677" i="14" s="1"/>
  <c r="E1676" i="14"/>
  <c r="O1676" i="14" s="1"/>
  <c r="E1675" i="14"/>
  <c r="O1675" i="14" s="1"/>
  <c r="E1674" i="14"/>
  <c r="O1674" i="14" s="1"/>
  <c r="E1673" i="14"/>
  <c r="O1673" i="14" s="1"/>
  <c r="E1672" i="14"/>
  <c r="O1672" i="14" s="1"/>
  <c r="E1671" i="14"/>
  <c r="O1671" i="14" s="1"/>
  <c r="E1670" i="14"/>
  <c r="O1670" i="14" s="1"/>
  <c r="E1669" i="14"/>
  <c r="O1669" i="14" s="1"/>
  <c r="E1668" i="14"/>
  <c r="O1668" i="14" s="1"/>
  <c r="E1667" i="14"/>
  <c r="O1667" i="14" s="1"/>
  <c r="E1666" i="14"/>
  <c r="O1666" i="14" s="1"/>
  <c r="E1665" i="14"/>
  <c r="O1665" i="14" s="1"/>
  <c r="E1664" i="14"/>
  <c r="O1664" i="14" s="1"/>
  <c r="E1663" i="14"/>
  <c r="O1663" i="14" s="1"/>
  <c r="E1662" i="14"/>
  <c r="O1662" i="14" s="1"/>
  <c r="E1661" i="14"/>
  <c r="O1661" i="14" s="1"/>
  <c r="E1660" i="14"/>
  <c r="O1660" i="14" s="1"/>
  <c r="E1659" i="14"/>
  <c r="O1659" i="14" s="1"/>
  <c r="E1658" i="14"/>
  <c r="O1658" i="14" s="1"/>
  <c r="E1657" i="14"/>
  <c r="O1657" i="14" s="1"/>
  <c r="E1656" i="14"/>
  <c r="O1656" i="14" s="1"/>
  <c r="E1655" i="14"/>
  <c r="O1655" i="14" s="1"/>
  <c r="E1654" i="14"/>
  <c r="O1654" i="14" s="1"/>
  <c r="E1653" i="14"/>
  <c r="O1653" i="14" s="1"/>
  <c r="E1652" i="14"/>
  <c r="O1652" i="14" s="1"/>
  <c r="E1651" i="14"/>
  <c r="O1651" i="14" s="1"/>
  <c r="E1650" i="14"/>
  <c r="O1650" i="14" s="1"/>
  <c r="E1649" i="14"/>
  <c r="O1649" i="14" s="1"/>
  <c r="E1648" i="14"/>
  <c r="O1648" i="14" s="1"/>
  <c r="E1647" i="14"/>
  <c r="O1647" i="14" s="1"/>
  <c r="E1646" i="14"/>
  <c r="O1646" i="14" s="1"/>
  <c r="E1645" i="14"/>
  <c r="O1645" i="14" s="1"/>
  <c r="E1644" i="14"/>
  <c r="O1644" i="14" s="1"/>
  <c r="E1643" i="14"/>
  <c r="O1643" i="14" s="1"/>
  <c r="E1642" i="14"/>
  <c r="O1642" i="14" s="1"/>
  <c r="E1641" i="14"/>
  <c r="O1641" i="14" s="1"/>
  <c r="E1640" i="14"/>
  <c r="O1640" i="14" s="1"/>
  <c r="E1639" i="14"/>
  <c r="O1639" i="14" s="1"/>
  <c r="E1638" i="14"/>
  <c r="O1638" i="14" s="1"/>
  <c r="E1637" i="14"/>
  <c r="O1637" i="14" s="1"/>
  <c r="E1636" i="14"/>
  <c r="O1636" i="14" s="1"/>
  <c r="E1635" i="14"/>
  <c r="O1635" i="14" s="1"/>
  <c r="E1634" i="14"/>
  <c r="O1634" i="14" s="1"/>
  <c r="E1633" i="14"/>
  <c r="O1633" i="14" s="1"/>
  <c r="E1632" i="14"/>
  <c r="O1632" i="14" s="1"/>
  <c r="E1631" i="14"/>
  <c r="O1631" i="14" s="1"/>
  <c r="E1630" i="14"/>
  <c r="O1630" i="14" s="1"/>
  <c r="E1629" i="14"/>
  <c r="O1629" i="14" s="1"/>
  <c r="E1628" i="14"/>
  <c r="O1628" i="14" s="1"/>
  <c r="E1627" i="14"/>
  <c r="O1627" i="14" s="1"/>
  <c r="E1626" i="14"/>
  <c r="O1626" i="14" s="1"/>
  <c r="E1625" i="14"/>
  <c r="O1625" i="14" s="1"/>
  <c r="E1624" i="14"/>
  <c r="O1624" i="14" s="1"/>
  <c r="E1623" i="14"/>
  <c r="O1623" i="14" s="1"/>
  <c r="E1622" i="14"/>
  <c r="O1622" i="14" s="1"/>
  <c r="E1621" i="14"/>
  <c r="O1621" i="14" s="1"/>
  <c r="E1620" i="14"/>
  <c r="O1620" i="14" s="1"/>
  <c r="E1619" i="14"/>
  <c r="O1619" i="14" s="1"/>
  <c r="E1618" i="14"/>
  <c r="O1618" i="14" s="1"/>
  <c r="E1617" i="14"/>
  <c r="O1617" i="14" s="1"/>
  <c r="E1616" i="14"/>
  <c r="O1616" i="14" s="1"/>
  <c r="E1615" i="14"/>
  <c r="O1615" i="14" s="1"/>
  <c r="E1614" i="14"/>
  <c r="O1614" i="14" s="1"/>
  <c r="E1613" i="14"/>
  <c r="O1613" i="14" s="1"/>
  <c r="E1612" i="14"/>
  <c r="O1612" i="14" s="1"/>
  <c r="E1611" i="14"/>
  <c r="O1611" i="14" s="1"/>
  <c r="E1610" i="14"/>
  <c r="O1610" i="14" s="1"/>
  <c r="E1609" i="14"/>
  <c r="O1609" i="14" s="1"/>
  <c r="E1608" i="14"/>
  <c r="O1608" i="14" s="1"/>
  <c r="E1607" i="14"/>
  <c r="O1607" i="14" s="1"/>
  <c r="E1606" i="14"/>
  <c r="O1606" i="14" s="1"/>
  <c r="E1605" i="14"/>
  <c r="O1605" i="14" s="1"/>
  <c r="E1604" i="14"/>
  <c r="O1604" i="14" s="1"/>
  <c r="E1603" i="14"/>
  <c r="O1603" i="14" s="1"/>
  <c r="E1602" i="14"/>
  <c r="O1602" i="14" s="1"/>
  <c r="E1601" i="14"/>
  <c r="O1601" i="14" s="1"/>
  <c r="E1600" i="14"/>
  <c r="O1600" i="14" s="1"/>
  <c r="E1599" i="14"/>
  <c r="O1599" i="14" s="1"/>
  <c r="E1598" i="14"/>
  <c r="O1598" i="14" s="1"/>
  <c r="E1597" i="14"/>
  <c r="O1597" i="14" s="1"/>
  <c r="E1596" i="14"/>
  <c r="O1596" i="14" s="1"/>
  <c r="E1595" i="14"/>
  <c r="O1595" i="14" s="1"/>
  <c r="E1594" i="14"/>
  <c r="O1594" i="14" s="1"/>
  <c r="E1593" i="14"/>
  <c r="O1593" i="14" s="1"/>
  <c r="E1592" i="14"/>
  <c r="O1592" i="14" s="1"/>
  <c r="E1591" i="14"/>
  <c r="O1591" i="14" s="1"/>
  <c r="E1590" i="14"/>
  <c r="O1590" i="14" s="1"/>
  <c r="E1589" i="14"/>
  <c r="O1589" i="14" s="1"/>
  <c r="E1588" i="14"/>
  <c r="O1588" i="14" s="1"/>
  <c r="E1587" i="14"/>
  <c r="O1587" i="14" s="1"/>
  <c r="E1586" i="14"/>
  <c r="O1586" i="14" s="1"/>
  <c r="E1585" i="14"/>
  <c r="O1585" i="14" s="1"/>
  <c r="E1584" i="14"/>
  <c r="O1584" i="14" s="1"/>
  <c r="E1583" i="14"/>
  <c r="O1583" i="14" s="1"/>
  <c r="E1582" i="14"/>
  <c r="O1582" i="14" s="1"/>
  <c r="E1581" i="14"/>
  <c r="O1581" i="14" s="1"/>
  <c r="E1580" i="14"/>
  <c r="O1580" i="14" s="1"/>
  <c r="E1579" i="14"/>
  <c r="O1579" i="14" s="1"/>
  <c r="E1578" i="14"/>
  <c r="O1578" i="14" s="1"/>
  <c r="E1577" i="14"/>
  <c r="O1577" i="14" s="1"/>
  <c r="E1576" i="14"/>
  <c r="O1576" i="14" s="1"/>
  <c r="E1575" i="14"/>
  <c r="O1575" i="14" s="1"/>
  <c r="E1574" i="14"/>
  <c r="O1574" i="14" s="1"/>
  <c r="E1573" i="14"/>
  <c r="O1573" i="14" s="1"/>
  <c r="E1572" i="14"/>
  <c r="O1572" i="14" s="1"/>
  <c r="E1571" i="14"/>
  <c r="O1571" i="14" s="1"/>
  <c r="E1570" i="14"/>
  <c r="O1570" i="14" s="1"/>
  <c r="E1569" i="14"/>
  <c r="O1569" i="14" s="1"/>
  <c r="E1568" i="14"/>
  <c r="O1568" i="14" s="1"/>
  <c r="E1567" i="14"/>
  <c r="O1567" i="14" s="1"/>
  <c r="E1566" i="14"/>
  <c r="O1566" i="14" s="1"/>
  <c r="E1565" i="14"/>
  <c r="O1565" i="14" s="1"/>
  <c r="E1564" i="14"/>
  <c r="O1564" i="14" s="1"/>
  <c r="E1563" i="14"/>
  <c r="O1563" i="14" s="1"/>
  <c r="E1562" i="14"/>
  <c r="O1562" i="14" s="1"/>
  <c r="E1561" i="14"/>
  <c r="O1561" i="14" s="1"/>
  <c r="E1560" i="14"/>
  <c r="O1560" i="14" s="1"/>
  <c r="E1559" i="14"/>
  <c r="O1559" i="14" s="1"/>
  <c r="E1558" i="14"/>
  <c r="O1558" i="14" s="1"/>
  <c r="E1557" i="14"/>
  <c r="O1557" i="14" s="1"/>
  <c r="E1556" i="14"/>
  <c r="O1556" i="14" s="1"/>
  <c r="E1555" i="14"/>
  <c r="O1555" i="14" s="1"/>
  <c r="E1554" i="14"/>
  <c r="O1554" i="14" s="1"/>
  <c r="E1553" i="14"/>
  <c r="O1553" i="14" s="1"/>
  <c r="E1552" i="14"/>
  <c r="O1552" i="14" s="1"/>
  <c r="E1551" i="14"/>
  <c r="O1551" i="14" s="1"/>
  <c r="E1550" i="14"/>
  <c r="O1550" i="14" s="1"/>
  <c r="E1549" i="14"/>
  <c r="O1549" i="14" s="1"/>
  <c r="E1548" i="14"/>
  <c r="O1548" i="14" s="1"/>
  <c r="E1547" i="14"/>
  <c r="O1547" i="14" s="1"/>
  <c r="E1546" i="14"/>
  <c r="O1546" i="14" s="1"/>
  <c r="E1545" i="14"/>
  <c r="O1545" i="14" s="1"/>
  <c r="E1544" i="14"/>
  <c r="O1544" i="14" s="1"/>
  <c r="E1543" i="14"/>
  <c r="O1543" i="14" s="1"/>
  <c r="E1542" i="14"/>
  <c r="O1542" i="14" s="1"/>
  <c r="E1541" i="14"/>
  <c r="O1541" i="14" s="1"/>
  <c r="E1540" i="14"/>
  <c r="O1540" i="14" s="1"/>
  <c r="E1539" i="14"/>
  <c r="O1539" i="14" s="1"/>
  <c r="E1538" i="14"/>
  <c r="O1538" i="14" s="1"/>
  <c r="E1537" i="14"/>
  <c r="O1537" i="14" s="1"/>
  <c r="E1536" i="14"/>
  <c r="O1536" i="14" s="1"/>
  <c r="E1535" i="14"/>
  <c r="O1535" i="14" s="1"/>
  <c r="E1534" i="14"/>
  <c r="O1534" i="14" s="1"/>
  <c r="E1533" i="14"/>
  <c r="O1533" i="14" s="1"/>
  <c r="E1532" i="14"/>
  <c r="O1532" i="14" s="1"/>
  <c r="E1531" i="14"/>
  <c r="O1531" i="14" s="1"/>
  <c r="E1530" i="14"/>
  <c r="O1530" i="14" s="1"/>
  <c r="E1529" i="14"/>
  <c r="O1529" i="14" s="1"/>
  <c r="E1528" i="14"/>
  <c r="O1528" i="14" s="1"/>
  <c r="E1527" i="14"/>
  <c r="O1527" i="14" s="1"/>
  <c r="E1526" i="14"/>
  <c r="O1526" i="14" s="1"/>
  <c r="E1525" i="14"/>
  <c r="O1525" i="14" s="1"/>
  <c r="E1524" i="14"/>
  <c r="O1524" i="14" s="1"/>
  <c r="E1523" i="14"/>
  <c r="O1523" i="14" s="1"/>
  <c r="E1522" i="14"/>
  <c r="O1522" i="14" s="1"/>
  <c r="E1521" i="14"/>
  <c r="O1521" i="14" s="1"/>
  <c r="E1520" i="14"/>
  <c r="O1520" i="14" s="1"/>
  <c r="E1519" i="14"/>
  <c r="O1519" i="14" s="1"/>
  <c r="E1518" i="14"/>
  <c r="O1518" i="14" s="1"/>
  <c r="E1517" i="14"/>
  <c r="O1517" i="14" s="1"/>
  <c r="E1516" i="14"/>
  <c r="O1516" i="14" s="1"/>
  <c r="E1515" i="14"/>
  <c r="O1515" i="14" s="1"/>
  <c r="E1514" i="14"/>
  <c r="O1514" i="14" s="1"/>
  <c r="E1513" i="14"/>
  <c r="O1513" i="14" s="1"/>
  <c r="E1512" i="14"/>
  <c r="O1512" i="14" s="1"/>
  <c r="E1511" i="14"/>
  <c r="O1511" i="14" s="1"/>
  <c r="E1510" i="14"/>
  <c r="O1510" i="14" s="1"/>
  <c r="E1509" i="14"/>
  <c r="O1509" i="14" s="1"/>
  <c r="E1508" i="14"/>
  <c r="O1508" i="14" s="1"/>
  <c r="E1507" i="14"/>
  <c r="O1507" i="14" s="1"/>
  <c r="E1506" i="14"/>
  <c r="O1506" i="14" s="1"/>
  <c r="E1505" i="14"/>
  <c r="O1505" i="14" s="1"/>
  <c r="E1504" i="14"/>
  <c r="O1504" i="14" s="1"/>
  <c r="E1503" i="14"/>
  <c r="O1503" i="14" s="1"/>
  <c r="E1502" i="14"/>
  <c r="O1502" i="14" s="1"/>
  <c r="E1501" i="14"/>
  <c r="O1501" i="14" s="1"/>
  <c r="E1500" i="14"/>
  <c r="O1500" i="14" s="1"/>
  <c r="E1499" i="14"/>
  <c r="O1499" i="14" s="1"/>
  <c r="E1498" i="14"/>
  <c r="O1498" i="14" s="1"/>
  <c r="E1497" i="14"/>
  <c r="O1497" i="14" s="1"/>
  <c r="E1496" i="14"/>
  <c r="O1496" i="14" s="1"/>
  <c r="E1495" i="14"/>
  <c r="O1495" i="14" s="1"/>
  <c r="E1494" i="14"/>
  <c r="O1494" i="14" s="1"/>
  <c r="E1493" i="14"/>
  <c r="O1493" i="14" s="1"/>
  <c r="E1492" i="14"/>
  <c r="O1492" i="14" s="1"/>
  <c r="E1491" i="14"/>
  <c r="O1491" i="14" s="1"/>
  <c r="E1490" i="14"/>
  <c r="O1490" i="14" s="1"/>
  <c r="E1489" i="14"/>
  <c r="O1489" i="14" s="1"/>
  <c r="E1488" i="14"/>
  <c r="O1488" i="14" s="1"/>
  <c r="E1487" i="14"/>
  <c r="O1487" i="14" s="1"/>
  <c r="E1486" i="14"/>
  <c r="O1486" i="14" s="1"/>
  <c r="E1485" i="14"/>
  <c r="O1485" i="14" s="1"/>
  <c r="E1484" i="14"/>
  <c r="O1484" i="14" s="1"/>
  <c r="E1483" i="14"/>
  <c r="O1483" i="14" s="1"/>
  <c r="E1482" i="14"/>
  <c r="O1482" i="14" s="1"/>
  <c r="E1481" i="14"/>
  <c r="O1481" i="14" s="1"/>
  <c r="E1480" i="14"/>
  <c r="O1480" i="14" s="1"/>
  <c r="E1479" i="14"/>
  <c r="O1479" i="14" s="1"/>
  <c r="E1478" i="14"/>
  <c r="O1478" i="14" s="1"/>
  <c r="E1477" i="14"/>
  <c r="O1477" i="14" s="1"/>
  <c r="E1476" i="14"/>
  <c r="O1476" i="14" s="1"/>
  <c r="E1475" i="14"/>
  <c r="O1475" i="14" s="1"/>
  <c r="E1474" i="14"/>
  <c r="O1474" i="14" s="1"/>
  <c r="E1473" i="14"/>
  <c r="O1473" i="14" s="1"/>
  <c r="E1472" i="14"/>
  <c r="O1472" i="14" s="1"/>
  <c r="E1471" i="14"/>
  <c r="O1471" i="14" s="1"/>
  <c r="E1470" i="14"/>
  <c r="O1470" i="14" s="1"/>
  <c r="E1469" i="14"/>
  <c r="O1469" i="14" s="1"/>
  <c r="E1468" i="14"/>
  <c r="O1468" i="14" s="1"/>
  <c r="E1467" i="14"/>
  <c r="O1467" i="14" s="1"/>
  <c r="E1466" i="14"/>
  <c r="O1466" i="14" s="1"/>
  <c r="E1465" i="14"/>
  <c r="O1465" i="14" s="1"/>
  <c r="E1464" i="14"/>
  <c r="O1464" i="14" s="1"/>
  <c r="E1463" i="14"/>
  <c r="O1463" i="14" s="1"/>
  <c r="E1462" i="14"/>
  <c r="O1462" i="14" s="1"/>
  <c r="E1461" i="14"/>
  <c r="O1461" i="14" s="1"/>
  <c r="E1460" i="14"/>
  <c r="O1460" i="14" s="1"/>
  <c r="E1459" i="14"/>
  <c r="O1459" i="14" s="1"/>
  <c r="E1458" i="14"/>
  <c r="O1458" i="14" s="1"/>
  <c r="E1457" i="14"/>
  <c r="O1457" i="14" s="1"/>
  <c r="E1456" i="14"/>
  <c r="O1456" i="14" s="1"/>
  <c r="E1455" i="14"/>
  <c r="O1455" i="14" s="1"/>
  <c r="E1454" i="14"/>
  <c r="O1454" i="14" s="1"/>
  <c r="E1453" i="14"/>
  <c r="O1453" i="14" s="1"/>
  <c r="E1452" i="14"/>
  <c r="O1452" i="14" s="1"/>
  <c r="E1451" i="14"/>
  <c r="O1451" i="14" s="1"/>
  <c r="E1450" i="14"/>
  <c r="O1450" i="14" s="1"/>
  <c r="E1449" i="14"/>
  <c r="O1449" i="14" s="1"/>
  <c r="E1448" i="14"/>
  <c r="O1448" i="14" s="1"/>
  <c r="E1447" i="14"/>
  <c r="O1447" i="14" s="1"/>
  <c r="E1446" i="14"/>
  <c r="O1446" i="14" s="1"/>
  <c r="E1445" i="14"/>
  <c r="O1445" i="14" s="1"/>
  <c r="E1444" i="14"/>
  <c r="O1444" i="14" s="1"/>
  <c r="E1443" i="14"/>
  <c r="O1443" i="14" s="1"/>
  <c r="E1442" i="14"/>
  <c r="O1442" i="14" s="1"/>
  <c r="E1441" i="14"/>
  <c r="O1441" i="14" s="1"/>
  <c r="E1440" i="14"/>
  <c r="O1440" i="14" s="1"/>
  <c r="E1439" i="14"/>
  <c r="O1439" i="14" s="1"/>
  <c r="E1438" i="14"/>
  <c r="O1438" i="14" s="1"/>
  <c r="E1437" i="14"/>
  <c r="O1437" i="14" s="1"/>
  <c r="E1436" i="14"/>
  <c r="O1436" i="14" s="1"/>
  <c r="E1435" i="14"/>
  <c r="O1435" i="14" s="1"/>
  <c r="E1434" i="14"/>
  <c r="O1434" i="14" s="1"/>
  <c r="E1433" i="14"/>
  <c r="O1433" i="14" s="1"/>
  <c r="E1432" i="14"/>
  <c r="O1432" i="14" s="1"/>
  <c r="E1431" i="14"/>
  <c r="O1431" i="14" s="1"/>
  <c r="E1430" i="14"/>
  <c r="O1430" i="14" s="1"/>
  <c r="E1429" i="14"/>
  <c r="O1429" i="14" s="1"/>
  <c r="E1428" i="14"/>
  <c r="O1428" i="14" s="1"/>
  <c r="E1427" i="14"/>
  <c r="O1427" i="14" s="1"/>
  <c r="E1426" i="14"/>
  <c r="O1426" i="14" s="1"/>
  <c r="E1425" i="14"/>
  <c r="O1425" i="14" s="1"/>
  <c r="E1424" i="14"/>
  <c r="O1424" i="14" s="1"/>
  <c r="E1423" i="14"/>
  <c r="O1423" i="14" s="1"/>
  <c r="E1422" i="14"/>
  <c r="O1422" i="14" s="1"/>
  <c r="E1421" i="14"/>
  <c r="O1421" i="14" s="1"/>
  <c r="E1420" i="14"/>
  <c r="O1420" i="14" s="1"/>
  <c r="E1419" i="14"/>
  <c r="O1419" i="14" s="1"/>
  <c r="E1418" i="14"/>
  <c r="O1418" i="14" s="1"/>
  <c r="E1417" i="14"/>
  <c r="O1417" i="14" s="1"/>
  <c r="E1416" i="14"/>
  <c r="O1416" i="14" s="1"/>
  <c r="E1415" i="14"/>
  <c r="O1415" i="14" s="1"/>
  <c r="E1414" i="14"/>
  <c r="O1414" i="14" s="1"/>
  <c r="E1413" i="14"/>
  <c r="O1413" i="14" s="1"/>
  <c r="E1412" i="14"/>
  <c r="O1412" i="14" s="1"/>
  <c r="E1411" i="14"/>
  <c r="O1411" i="14" s="1"/>
  <c r="E1410" i="14"/>
  <c r="O1410" i="14" s="1"/>
  <c r="E1409" i="14"/>
  <c r="O1409" i="14" s="1"/>
  <c r="E1408" i="14"/>
  <c r="O1408" i="14" s="1"/>
  <c r="E1407" i="14"/>
  <c r="O1407" i="14" s="1"/>
  <c r="E1406" i="14"/>
  <c r="O1406" i="14" s="1"/>
  <c r="E1405" i="14"/>
  <c r="O1405" i="14" s="1"/>
  <c r="E1404" i="14"/>
  <c r="O1404" i="14" s="1"/>
  <c r="E1403" i="14"/>
  <c r="O1403" i="14" s="1"/>
  <c r="E1402" i="14"/>
  <c r="O1402" i="14" s="1"/>
  <c r="E1401" i="14"/>
  <c r="O1401" i="14" s="1"/>
  <c r="E1400" i="14"/>
  <c r="O1400" i="14" s="1"/>
  <c r="E1399" i="14"/>
  <c r="O1399" i="14" s="1"/>
  <c r="E1398" i="14"/>
  <c r="O1398" i="14" s="1"/>
  <c r="E1397" i="14"/>
  <c r="O1397" i="14" s="1"/>
  <c r="E1396" i="14"/>
  <c r="O1396" i="14" s="1"/>
  <c r="E1395" i="14"/>
  <c r="O1395" i="14" s="1"/>
  <c r="E1394" i="14"/>
  <c r="O1394" i="14" s="1"/>
  <c r="E1393" i="14"/>
  <c r="O1393" i="14" s="1"/>
  <c r="E1392" i="14"/>
  <c r="O1392" i="14" s="1"/>
  <c r="E1391" i="14"/>
  <c r="O1391" i="14" s="1"/>
  <c r="E1390" i="14"/>
  <c r="O1390" i="14" s="1"/>
  <c r="E1389" i="14"/>
  <c r="O1389" i="14" s="1"/>
  <c r="E1388" i="14"/>
  <c r="O1388" i="14" s="1"/>
  <c r="E1387" i="14"/>
  <c r="O1387" i="14" s="1"/>
  <c r="E1386" i="14"/>
  <c r="O1386" i="14" s="1"/>
  <c r="E1385" i="14"/>
  <c r="O1385" i="14" s="1"/>
  <c r="E1384" i="14"/>
  <c r="O1384" i="14" s="1"/>
  <c r="E1383" i="14"/>
  <c r="O1383" i="14" s="1"/>
  <c r="E1382" i="14"/>
  <c r="O1382" i="14" s="1"/>
  <c r="E1381" i="14"/>
  <c r="O1381" i="14" s="1"/>
  <c r="E1380" i="14"/>
  <c r="O1380" i="14" s="1"/>
  <c r="E1379" i="14"/>
  <c r="O1379" i="14" s="1"/>
  <c r="E1378" i="14"/>
  <c r="O1378" i="14" s="1"/>
  <c r="E1377" i="14"/>
  <c r="O1377" i="14" s="1"/>
  <c r="E1376" i="14"/>
  <c r="O1376" i="14" s="1"/>
  <c r="E1375" i="14"/>
  <c r="O1375" i="14" s="1"/>
  <c r="E1374" i="14"/>
  <c r="O1374" i="14" s="1"/>
  <c r="E1373" i="14"/>
  <c r="O1373" i="14" s="1"/>
  <c r="E1372" i="14"/>
  <c r="O1372" i="14" s="1"/>
  <c r="E1371" i="14"/>
  <c r="O1371" i="14" s="1"/>
  <c r="E1370" i="14"/>
  <c r="O1370" i="14" s="1"/>
  <c r="E1369" i="14"/>
  <c r="O1369" i="14" s="1"/>
  <c r="E1368" i="14"/>
  <c r="O1368" i="14" s="1"/>
  <c r="E1367" i="14"/>
  <c r="O1367" i="14" s="1"/>
  <c r="E1366" i="14"/>
  <c r="O1366" i="14" s="1"/>
  <c r="E1365" i="14"/>
  <c r="O1365" i="14" s="1"/>
  <c r="E1364" i="14"/>
  <c r="O1364" i="14" s="1"/>
  <c r="E1363" i="14"/>
  <c r="O1363" i="14" s="1"/>
  <c r="E1362" i="14"/>
  <c r="O1362" i="14" s="1"/>
  <c r="E1361" i="14"/>
  <c r="O1361" i="14" s="1"/>
  <c r="E1360" i="14"/>
  <c r="O1360" i="14" s="1"/>
  <c r="E1359" i="14"/>
  <c r="O1359" i="14" s="1"/>
  <c r="E1358" i="14"/>
  <c r="O1358" i="14" s="1"/>
  <c r="E1357" i="14"/>
  <c r="O1357" i="14" s="1"/>
  <c r="E1356" i="14"/>
  <c r="O1356" i="14" s="1"/>
  <c r="E1355" i="14"/>
  <c r="O1355" i="14" s="1"/>
  <c r="E1354" i="14"/>
  <c r="O1354" i="14" s="1"/>
  <c r="E1353" i="14"/>
  <c r="O1353" i="14" s="1"/>
  <c r="E1352" i="14"/>
  <c r="O1352" i="14" s="1"/>
  <c r="E1351" i="14"/>
  <c r="O1351" i="14" s="1"/>
  <c r="E1350" i="14"/>
  <c r="O1350" i="14" s="1"/>
  <c r="E1349" i="14"/>
  <c r="O1349" i="14" s="1"/>
  <c r="E1348" i="14"/>
  <c r="O1348" i="14" s="1"/>
  <c r="E1347" i="14"/>
  <c r="O1347" i="14" s="1"/>
  <c r="E1346" i="14"/>
  <c r="O1346" i="14" s="1"/>
  <c r="E1345" i="14"/>
  <c r="O1345" i="14" s="1"/>
  <c r="E1344" i="14"/>
  <c r="O1344" i="14" s="1"/>
  <c r="E1343" i="14"/>
  <c r="O1343" i="14" s="1"/>
  <c r="E1342" i="14"/>
  <c r="O1342" i="14" s="1"/>
  <c r="E1341" i="14"/>
  <c r="O1341" i="14" s="1"/>
  <c r="E1340" i="14"/>
  <c r="O1340" i="14" s="1"/>
  <c r="E1339" i="14"/>
  <c r="O1339" i="14" s="1"/>
  <c r="E1338" i="14"/>
  <c r="O1338" i="14" s="1"/>
  <c r="E1337" i="14"/>
  <c r="O1337" i="14" s="1"/>
  <c r="E1336" i="14"/>
  <c r="O1336" i="14" s="1"/>
  <c r="E1335" i="14"/>
  <c r="O1335" i="14" s="1"/>
  <c r="E1334" i="14"/>
  <c r="O1334" i="14" s="1"/>
  <c r="E1333" i="14"/>
  <c r="O1333" i="14" s="1"/>
  <c r="E1332" i="14"/>
  <c r="O1332" i="14" s="1"/>
  <c r="E1331" i="14"/>
  <c r="O1331" i="14" s="1"/>
  <c r="E1330" i="14"/>
  <c r="O1330" i="14" s="1"/>
  <c r="E1329" i="14"/>
  <c r="O1329" i="14" s="1"/>
  <c r="E1328" i="14"/>
  <c r="O1328" i="14" s="1"/>
  <c r="E1327" i="14"/>
  <c r="O1327" i="14" s="1"/>
  <c r="E1326" i="14"/>
  <c r="O1326" i="14" s="1"/>
  <c r="E1325" i="14"/>
  <c r="O1325" i="14" s="1"/>
  <c r="E1324" i="14"/>
  <c r="O1324" i="14" s="1"/>
  <c r="E1323" i="14"/>
  <c r="O1323" i="14" s="1"/>
  <c r="E1322" i="14"/>
  <c r="O1322" i="14" s="1"/>
  <c r="E1321" i="14"/>
  <c r="O1321" i="14" s="1"/>
  <c r="E1320" i="14"/>
  <c r="O1320" i="14" s="1"/>
  <c r="E1319" i="14"/>
  <c r="O1319" i="14" s="1"/>
  <c r="E1318" i="14"/>
  <c r="O1318" i="14" s="1"/>
  <c r="E1317" i="14"/>
  <c r="O1317" i="14" s="1"/>
  <c r="E1316" i="14"/>
  <c r="O1316" i="14" s="1"/>
  <c r="E1315" i="14"/>
  <c r="O1315" i="14" s="1"/>
  <c r="E1314" i="14"/>
  <c r="O1314" i="14" s="1"/>
  <c r="E1313" i="14"/>
  <c r="O1313" i="14" s="1"/>
  <c r="E1312" i="14"/>
  <c r="O1312" i="14" s="1"/>
  <c r="E1311" i="14"/>
  <c r="O1311" i="14" s="1"/>
  <c r="E1310" i="14"/>
  <c r="O1310" i="14" s="1"/>
  <c r="E1309" i="14"/>
  <c r="O1309" i="14" s="1"/>
  <c r="E1308" i="14"/>
  <c r="O1308" i="14" s="1"/>
  <c r="E1307" i="14"/>
  <c r="O1307" i="14" s="1"/>
  <c r="E1306" i="14"/>
  <c r="O1306" i="14" s="1"/>
  <c r="E1305" i="14"/>
  <c r="O1305" i="14" s="1"/>
  <c r="E1304" i="14"/>
  <c r="O1304" i="14" s="1"/>
  <c r="E1303" i="14"/>
  <c r="O1303" i="14" s="1"/>
  <c r="E1302" i="14"/>
  <c r="O1302" i="14" s="1"/>
  <c r="E1301" i="14"/>
  <c r="O1301" i="14" s="1"/>
  <c r="E1300" i="14"/>
  <c r="O1300" i="14" s="1"/>
  <c r="E1299" i="14"/>
  <c r="O1299" i="14" s="1"/>
  <c r="E1298" i="14"/>
  <c r="O1298" i="14" s="1"/>
  <c r="E1297" i="14"/>
  <c r="O1297" i="14" s="1"/>
  <c r="E1296" i="14"/>
  <c r="O1296" i="14" s="1"/>
  <c r="E1295" i="14"/>
  <c r="O1295" i="14" s="1"/>
  <c r="E1294" i="14"/>
  <c r="O1294" i="14" s="1"/>
  <c r="E1293" i="14"/>
  <c r="O1293" i="14" s="1"/>
  <c r="E1292" i="14"/>
  <c r="O1292" i="14" s="1"/>
  <c r="E1291" i="14"/>
  <c r="O1291" i="14" s="1"/>
  <c r="E1290" i="14"/>
  <c r="O1290" i="14" s="1"/>
  <c r="E1289" i="14"/>
  <c r="O1289" i="14" s="1"/>
  <c r="E1288" i="14"/>
  <c r="O1288" i="14" s="1"/>
  <c r="E1287" i="14"/>
  <c r="O1287" i="14" s="1"/>
  <c r="E1286" i="14"/>
  <c r="O1286" i="14" s="1"/>
  <c r="E1285" i="14"/>
  <c r="O1285" i="14" s="1"/>
  <c r="E1284" i="14"/>
  <c r="O1284" i="14" s="1"/>
  <c r="E1283" i="14"/>
  <c r="O1283" i="14" s="1"/>
  <c r="E1282" i="14"/>
  <c r="O1282" i="14" s="1"/>
  <c r="E1281" i="14"/>
  <c r="O1281" i="14" s="1"/>
  <c r="E1280" i="14"/>
  <c r="O1280" i="14" s="1"/>
  <c r="E1279" i="14"/>
  <c r="O1279" i="14" s="1"/>
  <c r="E1278" i="14"/>
  <c r="O1278" i="14" s="1"/>
  <c r="E1277" i="14"/>
  <c r="O1277" i="14" s="1"/>
  <c r="E1276" i="14"/>
  <c r="O1276" i="14" s="1"/>
  <c r="E1275" i="14"/>
  <c r="O1275" i="14" s="1"/>
  <c r="E1274" i="14"/>
  <c r="O1274" i="14" s="1"/>
  <c r="E1273" i="14"/>
  <c r="O1273" i="14" s="1"/>
  <c r="E1272" i="14"/>
  <c r="O1272" i="14" s="1"/>
  <c r="E1271" i="14"/>
  <c r="O1271" i="14" s="1"/>
  <c r="E1270" i="14"/>
  <c r="O1270" i="14" s="1"/>
  <c r="E1269" i="14"/>
  <c r="O1269" i="14" s="1"/>
  <c r="E1268" i="14"/>
  <c r="O1268" i="14" s="1"/>
  <c r="E1267" i="14"/>
  <c r="O1267" i="14" s="1"/>
  <c r="E1266" i="14"/>
  <c r="O1266" i="14" s="1"/>
  <c r="E1265" i="14"/>
  <c r="O1265" i="14" s="1"/>
  <c r="E1264" i="14"/>
  <c r="O1264" i="14" s="1"/>
  <c r="E1263" i="14"/>
  <c r="O1263" i="14" s="1"/>
  <c r="E1262" i="14"/>
  <c r="O1262" i="14" s="1"/>
  <c r="E1261" i="14"/>
  <c r="O1261" i="14" s="1"/>
  <c r="E1260" i="14"/>
  <c r="O1260" i="14" s="1"/>
  <c r="E1259" i="14"/>
  <c r="O1259" i="14" s="1"/>
  <c r="E1258" i="14"/>
  <c r="O1258" i="14" s="1"/>
  <c r="E1257" i="14"/>
  <c r="O1257" i="14" s="1"/>
  <c r="E1256" i="14"/>
  <c r="O1256" i="14" s="1"/>
  <c r="E1255" i="14"/>
  <c r="O1255" i="14" s="1"/>
  <c r="E1254" i="14"/>
  <c r="O1254" i="14" s="1"/>
  <c r="E1253" i="14"/>
  <c r="O1253" i="14" s="1"/>
  <c r="E1252" i="14"/>
  <c r="O1252" i="14" s="1"/>
  <c r="E1251" i="14"/>
  <c r="O1251" i="14" s="1"/>
  <c r="E1250" i="14"/>
  <c r="O1250" i="14" s="1"/>
  <c r="E1249" i="14"/>
  <c r="O1249" i="14" s="1"/>
  <c r="E1248" i="14"/>
  <c r="O1248" i="14" s="1"/>
  <c r="E1247" i="14"/>
  <c r="O1247" i="14" s="1"/>
  <c r="E1246" i="14"/>
  <c r="O1246" i="14" s="1"/>
  <c r="E1245" i="14"/>
  <c r="O1245" i="14" s="1"/>
  <c r="E1244" i="14"/>
  <c r="O1244" i="14" s="1"/>
  <c r="E1243" i="14"/>
  <c r="O1243" i="14" s="1"/>
  <c r="E1242" i="14"/>
  <c r="O1242" i="14" s="1"/>
  <c r="E1241" i="14"/>
  <c r="O1241" i="14" s="1"/>
  <c r="E1240" i="14"/>
  <c r="O1240" i="14" s="1"/>
  <c r="E1239" i="14"/>
  <c r="O1239" i="14" s="1"/>
  <c r="E1238" i="14"/>
  <c r="O1238" i="14" s="1"/>
  <c r="E1237" i="14"/>
  <c r="O1237" i="14" s="1"/>
  <c r="E1236" i="14"/>
  <c r="O1236" i="14" s="1"/>
  <c r="E1235" i="14"/>
  <c r="O1235" i="14" s="1"/>
  <c r="E1234" i="14"/>
  <c r="O1234" i="14" s="1"/>
  <c r="E1233" i="14"/>
  <c r="O1233" i="14" s="1"/>
  <c r="E1232" i="14"/>
  <c r="O1232" i="14" s="1"/>
  <c r="E1231" i="14"/>
  <c r="O1231" i="14" s="1"/>
  <c r="E1230" i="14"/>
  <c r="O1230" i="14" s="1"/>
  <c r="E1229" i="14"/>
  <c r="O1229" i="14" s="1"/>
  <c r="E1228" i="14"/>
  <c r="O1228" i="14" s="1"/>
  <c r="E1227" i="14"/>
  <c r="O1227" i="14" s="1"/>
  <c r="E1226" i="14"/>
  <c r="O1226" i="14" s="1"/>
  <c r="E1225" i="14"/>
  <c r="O1225" i="14" s="1"/>
  <c r="E1224" i="14"/>
  <c r="O1224" i="14" s="1"/>
  <c r="E1223" i="14"/>
  <c r="O1223" i="14" s="1"/>
  <c r="E1222" i="14"/>
  <c r="O1222" i="14" s="1"/>
  <c r="E1221" i="14"/>
  <c r="O1221" i="14" s="1"/>
  <c r="E1220" i="14"/>
  <c r="O1220" i="14" s="1"/>
  <c r="E1219" i="14"/>
  <c r="O1219" i="14" s="1"/>
  <c r="E1218" i="14"/>
  <c r="O1218" i="14" s="1"/>
  <c r="E1217" i="14"/>
  <c r="O1217" i="14" s="1"/>
  <c r="E1216" i="14"/>
  <c r="O1216" i="14" s="1"/>
  <c r="E1215" i="14"/>
  <c r="O1215" i="14" s="1"/>
  <c r="E1214" i="14"/>
  <c r="O1214" i="14" s="1"/>
  <c r="E1213" i="14"/>
  <c r="O1213" i="14" s="1"/>
  <c r="E1212" i="14"/>
  <c r="O1212" i="14" s="1"/>
  <c r="E1211" i="14"/>
  <c r="O1211" i="14" s="1"/>
  <c r="E1210" i="14"/>
  <c r="O1210" i="14" s="1"/>
  <c r="E1209" i="14"/>
  <c r="O1209" i="14" s="1"/>
  <c r="E1208" i="14"/>
  <c r="O1208" i="14" s="1"/>
  <c r="E1207" i="14"/>
  <c r="O1207" i="14" s="1"/>
  <c r="E1206" i="14"/>
  <c r="O1206" i="14" s="1"/>
  <c r="E1205" i="14"/>
  <c r="O1205" i="14" s="1"/>
  <c r="E1204" i="14"/>
  <c r="O1204" i="14" s="1"/>
  <c r="E1203" i="14"/>
  <c r="O1203" i="14" s="1"/>
  <c r="E1202" i="14"/>
  <c r="O1202" i="14" s="1"/>
  <c r="E1201" i="14"/>
  <c r="O1201" i="14" s="1"/>
  <c r="E1200" i="14"/>
  <c r="O1200" i="14" s="1"/>
  <c r="E1199" i="14"/>
  <c r="O1199" i="14" s="1"/>
  <c r="E1198" i="14"/>
  <c r="O1198" i="14" s="1"/>
  <c r="E1197" i="14"/>
  <c r="O1197" i="14" s="1"/>
  <c r="E1196" i="14"/>
  <c r="O1196" i="14" s="1"/>
  <c r="E1195" i="14"/>
  <c r="O1195" i="14" s="1"/>
  <c r="E1194" i="14"/>
  <c r="O1194" i="14" s="1"/>
  <c r="E1193" i="14"/>
  <c r="O1193" i="14" s="1"/>
  <c r="E1192" i="14"/>
  <c r="O1192" i="14" s="1"/>
  <c r="E1191" i="14"/>
  <c r="O1191" i="14" s="1"/>
  <c r="E1190" i="14"/>
  <c r="O1190" i="14" s="1"/>
  <c r="E1189" i="14"/>
  <c r="O1189" i="14" s="1"/>
  <c r="E1188" i="14"/>
  <c r="O1188" i="14" s="1"/>
  <c r="E1187" i="14"/>
  <c r="O1187" i="14" s="1"/>
  <c r="E1186" i="14"/>
  <c r="O1186" i="14" s="1"/>
  <c r="E1185" i="14"/>
  <c r="O1185" i="14" s="1"/>
  <c r="E1184" i="14"/>
  <c r="O1184" i="14" s="1"/>
  <c r="E1183" i="14"/>
  <c r="O1183" i="14" s="1"/>
  <c r="E1182" i="14"/>
  <c r="O1182" i="14" s="1"/>
  <c r="E1181" i="14"/>
  <c r="O1181" i="14" s="1"/>
  <c r="E1180" i="14"/>
  <c r="O1180" i="14" s="1"/>
  <c r="E1179" i="14"/>
  <c r="O1179" i="14" s="1"/>
  <c r="E1178" i="14"/>
  <c r="O1178" i="14" s="1"/>
  <c r="E1177" i="14"/>
  <c r="O1177" i="14" s="1"/>
  <c r="E1176" i="14"/>
  <c r="O1176" i="14" s="1"/>
  <c r="E1175" i="14"/>
  <c r="O1175" i="14" s="1"/>
  <c r="E1174" i="14"/>
  <c r="O1174" i="14" s="1"/>
  <c r="E1173" i="14"/>
  <c r="O1173" i="14" s="1"/>
  <c r="E1172" i="14"/>
  <c r="O1172" i="14" s="1"/>
  <c r="E1171" i="14"/>
  <c r="O1171" i="14" s="1"/>
  <c r="E1170" i="14"/>
  <c r="O1170" i="14" s="1"/>
  <c r="E1169" i="14"/>
  <c r="O1169" i="14" s="1"/>
  <c r="E1168" i="14"/>
  <c r="O1168" i="14" s="1"/>
  <c r="E1167" i="14"/>
  <c r="O1167" i="14" s="1"/>
  <c r="E1166" i="14"/>
  <c r="O1166" i="14" s="1"/>
  <c r="E1165" i="14"/>
  <c r="O1165" i="14" s="1"/>
  <c r="E1164" i="14"/>
  <c r="O1164" i="14" s="1"/>
  <c r="E1163" i="14"/>
  <c r="O1163" i="14" s="1"/>
  <c r="E1162" i="14"/>
  <c r="O1162" i="14" s="1"/>
  <c r="E1161" i="14"/>
  <c r="O1161" i="14" s="1"/>
  <c r="E1160" i="14"/>
  <c r="O1160" i="14" s="1"/>
  <c r="E1159" i="14"/>
  <c r="O1159" i="14" s="1"/>
  <c r="E1158" i="14"/>
  <c r="O1158" i="14" s="1"/>
  <c r="E1157" i="14"/>
  <c r="O1157" i="14" s="1"/>
  <c r="E1156" i="14"/>
  <c r="O1156" i="14" s="1"/>
  <c r="E1155" i="14"/>
  <c r="O1155" i="14" s="1"/>
  <c r="E1154" i="14"/>
  <c r="O1154" i="14" s="1"/>
  <c r="E1153" i="14"/>
  <c r="O1153" i="14" s="1"/>
  <c r="E1152" i="14"/>
  <c r="O1152" i="14" s="1"/>
  <c r="E1151" i="14"/>
  <c r="O1151" i="14" s="1"/>
  <c r="E1150" i="14"/>
  <c r="O1150" i="14" s="1"/>
  <c r="E1149" i="14"/>
  <c r="O1149" i="14" s="1"/>
  <c r="E1148" i="14"/>
  <c r="O1148" i="14" s="1"/>
  <c r="E1147" i="14"/>
  <c r="O1147" i="14" s="1"/>
  <c r="E1146" i="14"/>
  <c r="O1146" i="14" s="1"/>
  <c r="E1145" i="14"/>
  <c r="O1145" i="14" s="1"/>
  <c r="E1144" i="14"/>
  <c r="O1144" i="14" s="1"/>
  <c r="E1143" i="14"/>
  <c r="O1143" i="14" s="1"/>
  <c r="E1142" i="14"/>
  <c r="O1142" i="14" s="1"/>
  <c r="E1141" i="14"/>
  <c r="O1141" i="14" s="1"/>
  <c r="E1140" i="14"/>
  <c r="O1140" i="14" s="1"/>
  <c r="E1139" i="14"/>
  <c r="O1139" i="14" s="1"/>
  <c r="E1138" i="14"/>
  <c r="O1138" i="14" s="1"/>
  <c r="E1137" i="14"/>
  <c r="O1137" i="14" s="1"/>
  <c r="E1136" i="14"/>
  <c r="O1136" i="14" s="1"/>
  <c r="E1135" i="14"/>
  <c r="O1135" i="14" s="1"/>
  <c r="E1134" i="14"/>
  <c r="O1134" i="14" s="1"/>
  <c r="E1133" i="14"/>
  <c r="O1133" i="14" s="1"/>
  <c r="E1132" i="14"/>
  <c r="O1132" i="14" s="1"/>
  <c r="E1131" i="14"/>
  <c r="O1131" i="14" s="1"/>
  <c r="E1130" i="14"/>
  <c r="O1130" i="14" s="1"/>
  <c r="E1129" i="14"/>
  <c r="O1129" i="14" s="1"/>
  <c r="E1128" i="14"/>
  <c r="O1128" i="14" s="1"/>
  <c r="E1127" i="14"/>
  <c r="O1127" i="14" s="1"/>
  <c r="E1126" i="14"/>
  <c r="O1126" i="14" s="1"/>
  <c r="E1125" i="14"/>
  <c r="O1125" i="14" s="1"/>
  <c r="E1124" i="14"/>
  <c r="O1124" i="14" s="1"/>
  <c r="E1123" i="14"/>
  <c r="O1123" i="14" s="1"/>
  <c r="E1122" i="14"/>
  <c r="O1122" i="14" s="1"/>
  <c r="E1121" i="14"/>
  <c r="O1121" i="14" s="1"/>
  <c r="E1120" i="14"/>
  <c r="O1120" i="14" s="1"/>
  <c r="E1119" i="14"/>
  <c r="O1119" i="14" s="1"/>
  <c r="E1118" i="14"/>
  <c r="O1118" i="14" s="1"/>
  <c r="E1117" i="14"/>
  <c r="O1117" i="14" s="1"/>
  <c r="E1116" i="14"/>
  <c r="O1116" i="14" s="1"/>
  <c r="E1115" i="14"/>
  <c r="O1115" i="14" s="1"/>
  <c r="E1114" i="14"/>
  <c r="O1114" i="14" s="1"/>
  <c r="E1113" i="14"/>
  <c r="O1113" i="14" s="1"/>
  <c r="E1112" i="14"/>
  <c r="O1112" i="14" s="1"/>
  <c r="E1111" i="14"/>
  <c r="O1111" i="14" s="1"/>
  <c r="E1110" i="14"/>
  <c r="O1110" i="14" s="1"/>
  <c r="E1109" i="14"/>
  <c r="O1109" i="14" s="1"/>
  <c r="E1108" i="14"/>
  <c r="O1108" i="14" s="1"/>
  <c r="E1107" i="14"/>
  <c r="O1107" i="14" s="1"/>
  <c r="E1106" i="14"/>
  <c r="O1106" i="14" s="1"/>
  <c r="E1105" i="14"/>
  <c r="O1105" i="14" s="1"/>
  <c r="E1104" i="14"/>
  <c r="O1104" i="14" s="1"/>
  <c r="E1103" i="14"/>
  <c r="O1103" i="14" s="1"/>
  <c r="E1102" i="14"/>
  <c r="O1102" i="14" s="1"/>
  <c r="E1101" i="14"/>
  <c r="O1101" i="14" s="1"/>
  <c r="E1100" i="14"/>
  <c r="O1100" i="14" s="1"/>
  <c r="E1099" i="14"/>
  <c r="O1099" i="14" s="1"/>
  <c r="E1098" i="14"/>
  <c r="O1098" i="14" s="1"/>
  <c r="E1097" i="14"/>
  <c r="O1097" i="14" s="1"/>
  <c r="E1096" i="14"/>
  <c r="O1096" i="14" s="1"/>
  <c r="E1095" i="14"/>
  <c r="O1095" i="14" s="1"/>
  <c r="E1094" i="14"/>
  <c r="O1094" i="14" s="1"/>
  <c r="E1093" i="14"/>
  <c r="O1093" i="14" s="1"/>
  <c r="E1092" i="14"/>
  <c r="O1092" i="14" s="1"/>
  <c r="E1091" i="14"/>
  <c r="O1091" i="14" s="1"/>
  <c r="E1090" i="14"/>
  <c r="O1090" i="14" s="1"/>
  <c r="E1089" i="14"/>
  <c r="O1089" i="14" s="1"/>
  <c r="E1088" i="14"/>
  <c r="O1088" i="14" s="1"/>
  <c r="E1087" i="14"/>
  <c r="O1087" i="14" s="1"/>
  <c r="E1086" i="14"/>
  <c r="O1086" i="14" s="1"/>
  <c r="E1085" i="14"/>
  <c r="O1085" i="14" s="1"/>
  <c r="E1084" i="14"/>
  <c r="O1084" i="14" s="1"/>
  <c r="E1083" i="14"/>
  <c r="O1083" i="14" s="1"/>
  <c r="E1082" i="14"/>
  <c r="O1082" i="14" s="1"/>
  <c r="E1081" i="14"/>
  <c r="O1081" i="14" s="1"/>
  <c r="E1080" i="14"/>
  <c r="O1080" i="14" s="1"/>
  <c r="E1079" i="14"/>
  <c r="O1079" i="14" s="1"/>
  <c r="E1078" i="14"/>
  <c r="O1078" i="14" s="1"/>
  <c r="E1077" i="14"/>
  <c r="O1077" i="14" s="1"/>
  <c r="E1076" i="14"/>
  <c r="O1076" i="14" s="1"/>
  <c r="E1075" i="14"/>
  <c r="O1075" i="14" s="1"/>
  <c r="E1074" i="14"/>
  <c r="O1074" i="14" s="1"/>
  <c r="E1073" i="14"/>
  <c r="O1073" i="14" s="1"/>
  <c r="E1072" i="14"/>
  <c r="O1072" i="14" s="1"/>
  <c r="E1071" i="14"/>
  <c r="O1071" i="14" s="1"/>
  <c r="E1070" i="14"/>
  <c r="O1070" i="14" s="1"/>
  <c r="E1069" i="14"/>
  <c r="O1069" i="14" s="1"/>
  <c r="E1068" i="14"/>
  <c r="O1068" i="14" s="1"/>
  <c r="E1067" i="14"/>
  <c r="O1067" i="14" s="1"/>
  <c r="E1066" i="14"/>
  <c r="O1066" i="14" s="1"/>
  <c r="E1065" i="14"/>
  <c r="O1065" i="14" s="1"/>
  <c r="E1064" i="14"/>
  <c r="O1064" i="14" s="1"/>
  <c r="E1063" i="14"/>
  <c r="O1063" i="14" s="1"/>
  <c r="E1062" i="14"/>
  <c r="O1062" i="14" s="1"/>
  <c r="E1061" i="14"/>
  <c r="O1061" i="14" s="1"/>
  <c r="E1060" i="14"/>
  <c r="O1060" i="14" s="1"/>
  <c r="E1059" i="14"/>
  <c r="O1059" i="14" s="1"/>
  <c r="E1058" i="14"/>
  <c r="O1058" i="14" s="1"/>
  <c r="E1057" i="14"/>
  <c r="O1057" i="14" s="1"/>
  <c r="E1056" i="14"/>
  <c r="O1056" i="14" s="1"/>
  <c r="E1055" i="14"/>
  <c r="O1055" i="14" s="1"/>
  <c r="E1054" i="14"/>
  <c r="O1054" i="14" s="1"/>
  <c r="E1053" i="14"/>
  <c r="O1053" i="14" s="1"/>
  <c r="E1052" i="14"/>
  <c r="O1052" i="14" s="1"/>
  <c r="E1051" i="14"/>
  <c r="O1051" i="14" s="1"/>
  <c r="E1050" i="14"/>
  <c r="O1050" i="14" s="1"/>
  <c r="E1049" i="14"/>
  <c r="O1049" i="14" s="1"/>
  <c r="E1048" i="14"/>
  <c r="O1048" i="14" s="1"/>
  <c r="E1047" i="14"/>
  <c r="O1047" i="14" s="1"/>
  <c r="E1046" i="14"/>
  <c r="O1046" i="14" s="1"/>
  <c r="E1045" i="14"/>
  <c r="O1045" i="14" s="1"/>
  <c r="E1044" i="14"/>
  <c r="O1044" i="14" s="1"/>
  <c r="E1043" i="14"/>
  <c r="O1043" i="14" s="1"/>
  <c r="E1042" i="14"/>
  <c r="O1042" i="14" s="1"/>
  <c r="E1041" i="14"/>
  <c r="O1041" i="14" s="1"/>
  <c r="E1040" i="14"/>
  <c r="O1040" i="14" s="1"/>
  <c r="E1039" i="14"/>
  <c r="O1039" i="14" s="1"/>
  <c r="E1038" i="14"/>
  <c r="O1038" i="14" s="1"/>
  <c r="E1037" i="14"/>
  <c r="O1037" i="14" s="1"/>
  <c r="E1036" i="14"/>
  <c r="O1036" i="14" s="1"/>
  <c r="E1035" i="14"/>
  <c r="O1035" i="14" s="1"/>
  <c r="E1034" i="14"/>
  <c r="O1034" i="14" s="1"/>
  <c r="E1033" i="14"/>
  <c r="O1033" i="14" s="1"/>
  <c r="E1032" i="14"/>
  <c r="O1032" i="14" s="1"/>
  <c r="E1031" i="14"/>
  <c r="O1031" i="14" s="1"/>
  <c r="E1030" i="14"/>
  <c r="O1030" i="14" s="1"/>
  <c r="E1029" i="14"/>
  <c r="O1029" i="14" s="1"/>
  <c r="E1028" i="14"/>
  <c r="O1028" i="14" s="1"/>
  <c r="E1027" i="14"/>
  <c r="O1027" i="14" s="1"/>
  <c r="E1026" i="14"/>
  <c r="O1026" i="14" s="1"/>
  <c r="E1025" i="14"/>
  <c r="O1025" i="14" s="1"/>
  <c r="E1024" i="14"/>
  <c r="O1024" i="14" s="1"/>
  <c r="E1023" i="14"/>
  <c r="O1023" i="14" s="1"/>
  <c r="E1022" i="14"/>
  <c r="O1022" i="14" s="1"/>
  <c r="E1021" i="14"/>
  <c r="O1021" i="14" s="1"/>
  <c r="E1020" i="14"/>
  <c r="O1020" i="14" s="1"/>
  <c r="E1019" i="14"/>
  <c r="O1019" i="14" s="1"/>
  <c r="E1018" i="14"/>
  <c r="O1018" i="14" s="1"/>
  <c r="E1017" i="14"/>
  <c r="O1017" i="14" s="1"/>
  <c r="E1016" i="14"/>
  <c r="O1016" i="14" s="1"/>
  <c r="E1015" i="14"/>
  <c r="O1015" i="14" s="1"/>
  <c r="E1014" i="14"/>
  <c r="O1014" i="14" s="1"/>
  <c r="E1013" i="14"/>
  <c r="O1013" i="14" s="1"/>
  <c r="E1012" i="14"/>
  <c r="O1012" i="14" s="1"/>
  <c r="E1011" i="14"/>
  <c r="O1011" i="14" s="1"/>
  <c r="E1010" i="14"/>
  <c r="O1010" i="14" s="1"/>
  <c r="E1009" i="14"/>
  <c r="O1009" i="14" s="1"/>
  <c r="E1008" i="14"/>
  <c r="O1008" i="14" s="1"/>
  <c r="E1007" i="14"/>
  <c r="O1007" i="14" s="1"/>
  <c r="E1006" i="14"/>
  <c r="O1006" i="14" s="1"/>
  <c r="E1005" i="14"/>
  <c r="O1005" i="14" s="1"/>
  <c r="E1004" i="14"/>
  <c r="O1004" i="14" s="1"/>
  <c r="E1003" i="14"/>
  <c r="O1003" i="14" s="1"/>
  <c r="E1002" i="14"/>
  <c r="O1002" i="14" s="1"/>
  <c r="E1001" i="14"/>
  <c r="O1001" i="14" s="1"/>
  <c r="E1000" i="14"/>
  <c r="O1000" i="14" s="1"/>
  <c r="E999" i="14"/>
  <c r="O999" i="14" s="1"/>
  <c r="E998" i="14"/>
  <c r="O998" i="14" s="1"/>
  <c r="E997" i="14"/>
  <c r="O997" i="14" s="1"/>
  <c r="E996" i="14"/>
  <c r="O996" i="14" s="1"/>
  <c r="E995" i="14"/>
  <c r="O995" i="14" s="1"/>
  <c r="E994" i="14"/>
  <c r="O994" i="14" s="1"/>
  <c r="E993" i="14"/>
  <c r="O993" i="14" s="1"/>
  <c r="E992" i="14"/>
  <c r="O992" i="14" s="1"/>
  <c r="E991" i="14"/>
  <c r="O991" i="14" s="1"/>
  <c r="E990" i="14"/>
  <c r="O990" i="14" s="1"/>
  <c r="E989" i="14"/>
  <c r="O989" i="14" s="1"/>
  <c r="E988" i="14"/>
  <c r="O988" i="14" s="1"/>
  <c r="E987" i="14"/>
  <c r="O987" i="14" s="1"/>
  <c r="E986" i="14"/>
  <c r="O986" i="14" s="1"/>
  <c r="E985" i="14"/>
  <c r="O985" i="14" s="1"/>
  <c r="E984" i="14"/>
  <c r="O984" i="14" s="1"/>
  <c r="E983" i="14"/>
  <c r="O983" i="14" s="1"/>
  <c r="E982" i="14"/>
  <c r="O982" i="14" s="1"/>
  <c r="E981" i="14"/>
  <c r="O981" i="14" s="1"/>
  <c r="E980" i="14"/>
  <c r="O980" i="14" s="1"/>
  <c r="E979" i="14"/>
  <c r="O979" i="14" s="1"/>
  <c r="E978" i="14"/>
  <c r="O978" i="14" s="1"/>
  <c r="E977" i="14"/>
  <c r="O977" i="14" s="1"/>
  <c r="E976" i="14"/>
  <c r="O976" i="14" s="1"/>
  <c r="E975" i="14"/>
  <c r="O975" i="14" s="1"/>
  <c r="E974" i="14"/>
  <c r="O974" i="14" s="1"/>
  <c r="E973" i="14"/>
  <c r="O973" i="14" s="1"/>
  <c r="E972" i="14"/>
  <c r="O972" i="14" s="1"/>
  <c r="E971" i="14"/>
  <c r="O971" i="14" s="1"/>
  <c r="E970" i="14"/>
  <c r="O970" i="14" s="1"/>
  <c r="E969" i="14"/>
  <c r="O969" i="14" s="1"/>
  <c r="E968" i="14"/>
  <c r="O968" i="14" s="1"/>
  <c r="E967" i="14"/>
  <c r="O967" i="14" s="1"/>
  <c r="E966" i="14"/>
  <c r="O966" i="14" s="1"/>
  <c r="E965" i="14"/>
  <c r="O965" i="14" s="1"/>
  <c r="E964" i="14"/>
  <c r="O964" i="14" s="1"/>
  <c r="E963" i="14"/>
  <c r="O963" i="14" s="1"/>
  <c r="E962" i="14"/>
  <c r="O962" i="14" s="1"/>
  <c r="E961" i="14"/>
  <c r="O961" i="14" s="1"/>
  <c r="E960" i="14"/>
  <c r="O960" i="14" s="1"/>
  <c r="E959" i="14"/>
  <c r="O959" i="14" s="1"/>
  <c r="E958" i="14"/>
  <c r="O958" i="14" s="1"/>
  <c r="E957" i="14"/>
  <c r="O957" i="14" s="1"/>
  <c r="E956" i="14"/>
  <c r="O956" i="14" s="1"/>
  <c r="E955" i="14"/>
  <c r="O955" i="14" s="1"/>
  <c r="E954" i="14"/>
  <c r="O954" i="14" s="1"/>
  <c r="E953" i="14"/>
  <c r="O953" i="14" s="1"/>
  <c r="E952" i="14"/>
  <c r="O952" i="14" s="1"/>
  <c r="E951" i="14"/>
  <c r="O951" i="14" s="1"/>
  <c r="E950" i="14"/>
  <c r="O950" i="14" s="1"/>
  <c r="E949" i="14"/>
  <c r="O949" i="14" s="1"/>
  <c r="E948" i="14"/>
  <c r="O948" i="14" s="1"/>
  <c r="E947" i="14"/>
  <c r="O947" i="14" s="1"/>
  <c r="E946" i="14"/>
  <c r="O946" i="14" s="1"/>
  <c r="E945" i="14"/>
  <c r="O945" i="14" s="1"/>
  <c r="E944" i="14"/>
  <c r="O944" i="14" s="1"/>
  <c r="E943" i="14"/>
  <c r="O943" i="14" s="1"/>
  <c r="E942" i="14"/>
  <c r="O942" i="14" s="1"/>
  <c r="E941" i="14"/>
  <c r="O941" i="14" s="1"/>
  <c r="E940" i="14"/>
  <c r="O940" i="14" s="1"/>
  <c r="E939" i="14"/>
  <c r="O939" i="14" s="1"/>
  <c r="E938" i="14"/>
  <c r="O938" i="14" s="1"/>
  <c r="E937" i="14"/>
  <c r="O937" i="14" s="1"/>
  <c r="E936" i="14"/>
  <c r="O936" i="14" s="1"/>
  <c r="E935" i="14"/>
  <c r="O935" i="14" s="1"/>
  <c r="E934" i="14"/>
  <c r="O934" i="14" s="1"/>
  <c r="E933" i="14"/>
  <c r="O933" i="14" s="1"/>
  <c r="E932" i="14"/>
  <c r="O932" i="14" s="1"/>
  <c r="E931" i="14"/>
  <c r="O931" i="14" s="1"/>
  <c r="E930" i="14"/>
  <c r="O930" i="14" s="1"/>
  <c r="E929" i="14"/>
  <c r="O929" i="14" s="1"/>
  <c r="E928" i="14"/>
  <c r="O928" i="14" s="1"/>
  <c r="E927" i="14"/>
  <c r="O927" i="14" s="1"/>
  <c r="E926" i="14"/>
  <c r="O926" i="14" s="1"/>
  <c r="E925" i="14"/>
  <c r="O925" i="14" s="1"/>
  <c r="E924" i="14"/>
  <c r="O924" i="14" s="1"/>
  <c r="E923" i="14"/>
  <c r="O923" i="14" s="1"/>
  <c r="E922" i="14"/>
  <c r="O922" i="14" s="1"/>
  <c r="E921" i="14"/>
  <c r="O921" i="14" s="1"/>
  <c r="E920" i="14"/>
  <c r="O920" i="14" s="1"/>
  <c r="E919" i="14"/>
  <c r="O919" i="14" s="1"/>
  <c r="E918" i="14"/>
  <c r="O918" i="14" s="1"/>
  <c r="E917" i="14"/>
  <c r="O917" i="14" s="1"/>
  <c r="E916" i="14"/>
  <c r="O916" i="14" s="1"/>
  <c r="E915" i="14"/>
  <c r="O915" i="14" s="1"/>
  <c r="E914" i="14"/>
  <c r="O914" i="14" s="1"/>
  <c r="E913" i="14"/>
  <c r="O913" i="14" s="1"/>
  <c r="E912" i="14"/>
  <c r="O912" i="14" s="1"/>
  <c r="E911" i="14"/>
  <c r="O911" i="14" s="1"/>
  <c r="E910" i="14"/>
  <c r="O910" i="14" s="1"/>
  <c r="E909" i="14"/>
  <c r="O909" i="14" s="1"/>
  <c r="E908" i="14"/>
  <c r="O908" i="14" s="1"/>
  <c r="E907" i="14"/>
  <c r="O907" i="14" s="1"/>
  <c r="E906" i="14"/>
  <c r="O906" i="14" s="1"/>
  <c r="E905" i="14"/>
  <c r="O905" i="14" s="1"/>
  <c r="E904" i="14"/>
  <c r="O904" i="14" s="1"/>
  <c r="E903" i="14"/>
  <c r="O903" i="14" s="1"/>
  <c r="E902" i="14"/>
  <c r="O902" i="14" s="1"/>
  <c r="E901" i="14"/>
  <c r="O901" i="14" s="1"/>
  <c r="E900" i="14"/>
  <c r="O900" i="14" s="1"/>
  <c r="E899" i="14"/>
  <c r="O899" i="14" s="1"/>
  <c r="E898" i="14"/>
  <c r="O898" i="14" s="1"/>
  <c r="E897" i="14"/>
  <c r="O897" i="14" s="1"/>
  <c r="E896" i="14"/>
  <c r="O896" i="14" s="1"/>
  <c r="E895" i="14"/>
  <c r="O895" i="14" s="1"/>
  <c r="E894" i="14"/>
  <c r="O894" i="14" s="1"/>
  <c r="E893" i="14"/>
  <c r="O893" i="14" s="1"/>
  <c r="E892" i="14"/>
  <c r="O892" i="14" s="1"/>
  <c r="E891" i="14"/>
  <c r="O891" i="14" s="1"/>
  <c r="E890" i="14"/>
  <c r="O890" i="14" s="1"/>
  <c r="E889" i="14"/>
  <c r="O889" i="14" s="1"/>
  <c r="E888" i="14"/>
  <c r="O888" i="14" s="1"/>
  <c r="E887" i="14"/>
  <c r="O887" i="14" s="1"/>
  <c r="E886" i="14"/>
  <c r="O886" i="14" s="1"/>
  <c r="E885" i="14"/>
  <c r="O885" i="14" s="1"/>
  <c r="E884" i="14"/>
  <c r="O884" i="14" s="1"/>
  <c r="E883" i="14"/>
  <c r="O883" i="14" s="1"/>
  <c r="E882" i="14"/>
  <c r="O882" i="14" s="1"/>
  <c r="E881" i="14"/>
  <c r="O881" i="14" s="1"/>
  <c r="E880" i="14"/>
  <c r="O880" i="14" s="1"/>
  <c r="E879" i="14"/>
  <c r="O879" i="14" s="1"/>
  <c r="E878" i="14"/>
  <c r="O878" i="14" s="1"/>
  <c r="E877" i="14"/>
  <c r="O877" i="14" s="1"/>
  <c r="E876" i="14"/>
  <c r="O876" i="14" s="1"/>
  <c r="E875" i="14"/>
  <c r="O875" i="14" s="1"/>
  <c r="E874" i="14"/>
  <c r="O874" i="14" s="1"/>
  <c r="E873" i="14"/>
  <c r="O873" i="14" s="1"/>
  <c r="E872" i="14"/>
  <c r="O872" i="14" s="1"/>
  <c r="E871" i="14"/>
  <c r="O871" i="14" s="1"/>
  <c r="E870" i="14"/>
  <c r="O870" i="14" s="1"/>
  <c r="E869" i="14"/>
  <c r="O869" i="14" s="1"/>
  <c r="E868" i="14"/>
  <c r="O868" i="14" s="1"/>
  <c r="E867" i="14"/>
  <c r="O867" i="14" s="1"/>
  <c r="E866" i="14"/>
  <c r="O866" i="14" s="1"/>
  <c r="E865" i="14"/>
  <c r="O865" i="14" s="1"/>
  <c r="E864" i="14"/>
  <c r="O864" i="14" s="1"/>
  <c r="E863" i="14"/>
  <c r="O863" i="14" s="1"/>
  <c r="E862" i="14"/>
  <c r="O862" i="14" s="1"/>
  <c r="E861" i="14"/>
  <c r="O861" i="14" s="1"/>
  <c r="E860" i="14"/>
  <c r="O860" i="14" s="1"/>
  <c r="E859" i="14"/>
  <c r="O859" i="14" s="1"/>
  <c r="E858" i="14"/>
  <c r="O858" i="14" s="1"/>
  <c r="E857" i="14"/>
  <c r="O857" i="14" s="1"/>
  <c r="E856" i="14"/>
  <c r="O856" i="14" s="1"/>
  <c r="E855" i="14"/>
  <c r="O855" i="14" s="1"/>
  <c r="E854" i="14"/>
  <c r="O854" i="14" s="1"/>
  <c r="E853" i="14"/>
  <c r="O853" i="14" s="1"/>
  <c r="E852" i="14"/>
  <c r="O852" i="14" s="1"/>
  <c r="E851" i="14"/>
  <c r="O851" i="14" s="1"/>
  <c r="E850" i="14"/>
  <c r="O850" i="14" s="1"/>
  <c r="E849" i="14"/>
  <c r="O849" i="14" s="1"/>
  <c r="E848" i="14"/>
  <c r="O848" i="14" s="1"/>
  <c r="E847" i="14"/>
  <c r="O847" i="14" s="1"/>
  <c r="E846" i="14"/>
  <c r="O846" i="14" s="1"/>
  <c r="E845" i="14"/>
  <c r="O845" i="14" s="1"/>
  <c r="E844" i="14"/>
  <c r="O844" i="14" s="1"/>
  <c r="E843" i="14"/>
  <c r="O843" i="14" s="1"/>
  <c r="E842" i="14"/>
  <c r="O842" i="14" s="1"/>
  <c r="E841" i="14"/>
  <c r="O841" i="14" s="1"/>
  <c r="E840" i="14"/>
  <c r="O840" i="14" s="1"/>
  <c r="E839" i="14"/>
  <c r="O839" i="14" s="1"/>
  <c r="E838" i="14"/>
  <c r="O838" i="14" s="1"/>
  <c r="E837" i="14"/>
  <c r="O837" i="14" s="1"/>
  <c r="E836" i="14"/>
  <c r="O836" i="14" s="1"/>
  <c r="E835" i="14"/>
  <c r="O835" i="14" s="1"/>
  <c r="E834" i="14"/>
  <c r="O834" i="14" s="1"/>
  <c r="E833" i="14"/>
  <c r="O833" i="14" s="1"/>
  <c r="E832" i="14"/>
  <c r="O832" i="14" s="1"/>
  <c r="E831" i="14"/>
  <c r="O831" i="14" s="1"/>
  <c r="E830" i="14"/>
  <c r="O830" i="14" s="1"/>
  <c r="E829" i="14"/>
  <c r="O829" i="14" s="1"/>
  <c r="E828" i="14"/>
  <c r="O828" i="14" s="1"/>
  <c r="E827" i="14"/>
  <c r="O827" i="14" s="1"/>
  <c r="E826" i="14"/>
  <c r="O826" i="14" s="1"/>
  <c r="E825" i="14"/>
  <c r="O825" i="14" s="1"/>
  <c r="E824" i="14"/>
  <c r="O824" i="14" s="1"/>
  <c r="E823" i="14"/>
  <c r="O823" i="14" s="1"/>
  <c r="E822" i="14"/>
  <c r="O822" i="14" s="1"/>
  <c r="E821" i="14"/>
  <c r="O821" i="14" s="1"/>
  <c r="E820" i="14"/>
  <c r="O820" i="14" s="1"/>
  <c r="E819" i="14"/>
  <c r="O819" i="14" s="1"/>
  <c r="E818" i="14"/>
  <c r="O818" i="14" s="1"/>
  <c r="E817" i="14"/>
  <c r="O817" i="14" s="1"/>
  <c r="E816" i="14"/>
  <c r="O816" i="14" s="1"/>
  <c r="E815" i="14"/>
  <c r="O815" i="14" s="1"/>
  <c r="E814" i="14"/>
  <c r="O814" i="14" s="1"/>
  <c r="E813" i="14"/>
  <c r="O813" i="14" s="1"/>
  <c r="E812" i="14"/>
  <c r="O812" i="14" s="1"/>
  <c r="E811" i="14"/>
  <c r="O811" i="14" s="1"/>
  <c r="E810" i="14"/>
  <c r="O810" i="14" s="1"/>
  <c r="E809" i="14"/>
  <c r="O809" i="14" s="1"/>
  <c r="E808" i="14"/>
  <c r="O808" i="14" s="1"/>
  <c r="E807" i="14"/>
  <c r="O807" i="14" s="1"/>
  <c r="E806" i="14"/>
  <c r="O806" i="14" s="1"/>
  <c r="E805" i="14"/>
  <c r="O805" i="14" s="1"/>
  <c r="E804" i="14"/>
  <c r="O804" i="14" s="1"/>
  <c r="E803" i="14"/>
  <c r="O803" i="14" s="1"/>
  <c r="E802" i="14"/>
  <c r="O802" i="14" s="1"/>
  <c r="E801" i="14"/>
  <c r="O801" i="14" s="1"/>
  <c r="E800" i="14"/>
  <c r="O800" i="14" s="1"/>
  <c r="E799" i="14"/>
  <c r="O799" i="14" s="1"/>
  <c r="E798" i="14"/>
  <c r="O798" i="14" s="1"/>
  <c r="E797" i="14"/>
  <c r="O797" i="14" s="1"/>
  <c r="E796" i="14"/>
  <c r="O796" i="14" s="1"/>
  <c r="E795" i="14"/>
  <c r="O795" i="14" s="1"/>
  <c r="E794" i="14"/>
  <c r="O794" i="14" s="1"/>
  <c r="E793" i="14"/>
  <c r="O793" i="14" s="1"/>
  <c r="E792" i="14"/>
  <c r="O792" i="14" s="1"/>
  <c r="E791" i="14"/>
  <c r="O791" i="14" s="1"/>
  <c r="E790" i="14"/>
  <c r="O790" i="14" s="1"/>
  <c r="E789" i="14"/>
  <c r="O789" i="14" s="1"/>
  <c r="E788" i="14"/>
  <c r="O788" i="14" s="1"/>
  <c r="E787" i="14"/>
  <c r="O787" i="14" s="1"/>
  <c r="E786" i="14"/>
  <c r="O786" i="14" s="1"/>
  <c r="E785" i="14"/>
  <c r="O785" i="14" s="1"/>
  <c r="E784" i="14"/>
  <c r="O784" i="14" s="1"/>
  <c r="E783" i="14"/>
  <c r="O783" i="14" s="1"/>
  <c r="E782" i="14"/>
  <c r="O782" i="14" s="1"/>
  <c r="E781" i="14"/>
  <c r="O781" i="14" s="1"/>
  <c r="E780" i="14"/>
  <c r="O780" i="14" s="1"/>
  <c r="E779" i="14"/>
  <c r="O779" i="14" s="1"/>
  <c r="E778" i="14"/>
  <c r="O778" i="14" s="1"/>
  <c r="E777" i="14"/>
  <c r="O777" i="14" s="1"/>
  <c r="E776" i="14"/>
  <c r="O776" i="14" s="1"/>
  <c r="E775" i="14"/>
  <c r="O775" i="14" s="1"/>
  <c r="E774" i="14"/>
  <c r="O774" i="14" s="1"/>
  <c r="E773" i="14"/>
  <c r="O773" i="14" s="1"/>
  <c r="E772" i="14"/>
  <c r="O772" i="14" s="1"/>
  <c r="E771" i="14"/>
  <c r="O771" i="14" s="1"/>
  <c r="E770" i="14"/>
  <c r="O770" i="14" s="1"/>
  <c r="E769" i="14"/>
  <c r="O769" i="14" s="1"/>
  <c r="E768" i="14"/>
  <c r="O768" i="14" s="1"/>
  <c r="E767" i="14"/>
  <c r="O767" i="14" s="1"/>
  <c r="E766" i="14"/>
  <c r="O766" i="14" s="1"/>
  <c r="E765" i="14"/>
  <c r="O765" i="14" s="1"/>
  <c r="E764" i="14"/>
  <c r="O764" i="14" s="1"/>
  <c r="E763" i="14"/>
  <c r="O763" i="14" s="1"/>
  <c r="E762" i="14"/>
  <c r="O762" i="14" s="1"/>
  <c r="E761" i="14"/>
  <c r="O761" i="14" s="1"/>
  <c r="E760" i="14"/>
  <c r="O760" i="14" s="1"/>
  <c r="E759" i="14"/>
  <c r="O759" i="14" s="1"/>
  <c r="E758" i="14"/>
  <c r="O758" i="14" s="1"/>
  <c r="E757" i="14"/>
  <c r="O757" i="14" s="1"/>
  <c r="E756" i="14"/>
  <c r="O756" i="14" s="1"/>
  <c r="E755" i="14"/>
  <c r="O755" i="14" s="1"/>
  <c r="E754" i="14"/>
  <c r="O754" i="14" s="1"/>
  <c r="E753" i="14"/>
  <c r="O753" i="14" s="1"/>
  <c r="E752" i="14"/>
  <c r="O752" i="14" s="1"/>
  <c r="E751" i="14"/>
  <c r="O751" i="14" s="1"/>
  <c r="E750" i="14"/>
  <c r="O750" i="14" s="1"/>
  <c r="E749" i="14"/>
  <c r="O749" i="14" s="1"/>
  <c r="E748" i="14"/>
  <c r="O748" i="14" s="1"/>
  <c r="E747" i="14"/>
  <c r="O747" i="14" s="1"/>
  <c r="E746" i="14"/>
  <c r="O746" i="14" s="1"/>
  <c r="E745" i="14"/>
  <c r="O745" i="14" s="1"/>
  <c r="E744" i="14"/>
  <c r="O744" i="14" s="1"/>
  <c r="E743" i="14"/>
  <c r="O743" i="14" s="1"/>
  <c r="E742" i="14"/>
  <c r="O742" i="14" s="1"/>
  <c r="E741" i="14"/>
  <c r="O741" i="14" s="1"/>
  <c r="E740" i="14"/>
  <c r="O740" i="14" s="1"/>
  <c r="E739" i="14"/>
  <c r="O739" i="14" s="1"/>
  <c r="E738" i="14"/>
  <c r="O738" i="14" s="1"/>
  <c r="E737" i="14"/>
  <c r="O737" i="14" s="1"/>
  <c r="E736" i="14"/>
  <c r="O736" i="14" s="1"/>
  <c r="E735" i="14"/>
  <c r="O735" i="14" s="1"/>
  <c r="E734" i="14"/>
  <c r="O734" i="14" s="1"/>
  <c r="E733" i="14"/>
  <c r="O733" i="14" s="1"/>
  <c r="E732" i="14"/>
  <c r="O732" i="14" s="1"/>
  <c r="E731" i="14"/>
  <c r="O731" i="14" s="1"/>
  <c r="E730" i="14"/>
  <c r="O730" i="14" s="1"/>
  <c r="E729" i="14"/>
  <c r="O729" i="14" s="1"/>
  <c r="E728" i="14"/>
  <c r="O728" i="14" s="1"/>
  <c r="E727" i="14"/>
  <c r="O727" i="14" s="1"/>
  <c r="E726" i="14"/>
  <c r="O726" i="14" s="1"/>
  <c r="E725" i="14"/>
  <c r="O725" i="14" s="1"/>
  <c r="E724" i="14"/>
  <c r="O724" i="14" s="1"/>
  <c r="E723" i="14"/>
  <c r="O723" i="14" s="1"/>
  <c r="E722" i="14"/>
  <c r="O722" i="14" s="1"/>
  <c r="E721" i="14"/>
  <c r="O721" i="14" s="1"/>
  <c r="E720" i="14"/>
  <c r="O720" i="14" s="1"/>
  <c r="E719" i="14"/>
  <c r="O719" i="14" s="1"/>
  <c r="E718" i="14"/>
  <c r="O718" i="14" s="1"/>
  <c r="E717" i="14"/>
  <c r="O717" i="14" s="1"/>
  <c r="E716" i="14"/>
  <c r="O716" i="14" s="1"/>
  <c r="E715" i="14"/>
  <c r="O715" i="14" s="1"/>
  <c r="E714" i="14"/>
  <c r="O714" i="14" s="1"/>
  <c r="E713" i="14"/>
  <c r="O713" i="14" s="1"/>
  <c r="E712" i="14"/>
  <c r="O712" i="14" s="1"/>
  <c r="E711" i="14"/>
  <c r="O711" i="14" s="1"/>
  <c r="E710" i="14"/>
  <c r="O710" i="14" s="1"/>
  <c r="E709" i="14"/>
  <c r="O709" i="14" s="1"/>
  <c r="E708" i="14"/>
  <c r="O708" i="14" s="1"/>
  <c r="E707" i="14"/>
  <c r="O707" i="14" s="1"/>
  <c r="E706" i="14"/>
  <c r="O706" i="14" s="1"/>
  <c r="E705" i="14"/>
  <c r="O705" i="14" s="1"/>
  <c r="E704" i="14"/>
  <c r="O704" i="14" s="1"/>
  <c r="E703" i="14"/>
  <c r="O703" i="14" s="1"/>
  <c r="E702" i="14"/>
  <c r="O702" i="14" s="1"/>
  <c r="E701" i="14"/>
  <c r="O701" i="14" s="1"/>
  <c r="E700" i="14"/>
  <c r="O700" i="14" s="1"/>
  <c r="E699" i="14"/>
  <c r="O699" i="14" s="1"/>
  <c r="E698" i="14"/>
  <c r="O698" i="14" s="1"/>
  <c r="E697" i="14"/>
  <c r="O697" i="14" s="1"/>
  <c r="E696" i="14"/>
  <c r="O696" i="14" s="1"/>
  <c r="E695" i="14"/>
  <c r="O695" i="14" s="1"/>
  <c r="E694" i="14"/>
  <c r="O694" i="14" s="1"/>
  <c r="E693" i="14"/>
  <c r="O693" i="14" s="1"/>
  <c r="E692" i="14"/>
  <c r="O692" i="14" s="1"/>
  <c r="E691" i="14"/>
  <c r="O691" i="14" s="1"/>
  <c r="E690" i="14"/>
  <c r="O690" i="14" s="1"/>
  <c r="E689" i="14"/>
  <c r="O689" i="14" s="1"/>
  <c r="E688" i="14"/>
  <c r="O688" i="14" s="1"/>
  <c r="E687" i="14"/>
  <c r="O687" i="14" s="1"/>
  <c r="E686" i="14"/>
  <c r="O686" i="14" s="1"/>
  <c r="E685" i="14"/>
  <c r="O685" i="14" s="1"/>
  <c r="E684" i="14"/>
  <c r="O684" i="14" s="1"/>
  <c r="E683" i="14"/>
  <c r="O683" i="14" s="1"/>
  <c r="E682" i="14"/>
  <c r="O682" i="14" s="1"/>
  <c r="E681" i="14"/>
  <c r="O681" i="14" s="1"/>
  <c r="E680" i="14"/>
  <c r="O680" i="14" s="1"/>
  <c r="E679" i="14"/>
  <c r="O679" i="14" s="1"/>
  <c r="E678" i="14"/>
  <c r="O678" i="14" s="1"/>
  <c r="E677" i="14"/>
  <c r="O677" i="14" s="1"/>
  <c r="E676" i="14"/>
  <c r="O676" i="14" s="1"/>
  <c r="E675" i="14"/>
  <c r="O675" i="14" s="1"/>
  <c r="E674" i="14"/>
  <c r="O674" i="14" s="1"/>
  <c r="E673" i="14"/>
  <c r="O673" i="14" s="1"/>
  <c r="E672" i="14"/>
  <c r="O672" i="14" s="1"/>
  <c r="E671" i="14"/>
  <c r="O671" i="14" s="1"/>
  <c r="E670" i="14"/>
  <c r="O670" i="14" s="1"/>
  <c r="E669" i="14"/>
  <c r="O669" i="14" s="1"/>
  <c r="E668" i="14"/>
  <c r="O668" i="14" s="1"/>
  <c r="E667" i="14"/>
  <c r="O667" i="14" s="1"/>
  <c r="E666" i="14"/>
  <c r="O666" i="14" s="1"/>
  <c r="E665" i="14"/>
  <c r="O665" i="14" s="1"/>
  <c r="E664" i="14"/>
  <c r="O664" i="14" s="1"/>
  <c r="E663" i="14"/>
  <c r="O663" i="14" s="1"/>
  <c r="E662" i="14"/>
  <c r="O662" i="14" s="1"/>
  <c r="E661" i="14"/>
  <c r="O661" i="14" s="1"/>
  <c r="E660" i="14"/>
  <c r="O660" i="14" s="1"/>
  <c r="E659" i="14"/>
  <c r="O659" i="14" s="1"/>
  <c r="E658" i="14"/>
  <c r="O658" i="14" s="1"/>
  <c r="E657" i="14"/>
  <c r="O657" i="14" s="1"/>
  <c r="E656" i="14"/>
  <c r="O656" i="14" s="1"/>
  <c r="E655" i="14"/>
  <c r="O655" i="14" s="1"/>
  <c r="E654" i="14"/>
  <c r="O654" i="14" s="1"/>
  <c r="E653" i="14"/>
  <c r="O653" i="14" s="1"/>
  <c r="E652" i="14"/>
  <c r="O652" i="14" s="1"/>
  <c r="E651" i="14"/>
  <c r="O651" i="14" s="1"/>
  <c r="E650" i="14"/>
  <c r="O650" i="14" s="1"/>
  <c r="E649" i="14"/>
  <c r="O649" i="14" s="1"/>
  <c r="E648" i="14"/>
  <c r="O648" i="14" s="1"/>
  <c r="E647" i="14"/>
  <c r="O647" i="14" s="1"/>
  <c r="E646" i="14"/>
  <c r="O646" i="14" s="1"/>
  <c r="E645" i="14"/>
  <c r="O645" i="14" s="1"/>
  <c r="E644" i="14"/>
  <c r="O644" i="14" s="1"/>
  <c r="E643" i="14"/>
  <c r="O643" i="14" s="1"/>
  <c r="E642" i="14"/>
  <c r="O642" i="14" s="1"/>
  <c r="E641" i="14"/>
  <c r="O641" i="14" s="1"/>
  <c r="E640" i="14"/>
  <c r="O640" i="14" s="1"/>
  <c r="E639" i="14"/>
  <c r="O639" i="14" s="1"/>
  <c r="E638" i="14"/>
  <c r="O638" i="14" s="1"/>
  <c r="E637" i="14"/>
  <c r="O637" i="14" s="1"/>
  <c r="E636" i="14"/>
  <c r="O636" i="14" s="1"/>
  <c r="E635" i="14"/>
  <c r="O635" i="14" s="1"/>
  <c r="E634" i="14"/>
  <c r="O634" i="14" s="1"/>
  <c r="E633" i="14"/>
  <c r="O633" i="14" s="1"/>
  <c r="E632" i="14"/>
  <c r="O632" i="14" s="1"/>
  <c r="E631" i="14"/>
  <c r="O631" i="14" s="1"/>
  <c r="E630" i="14"/>
  <c r="O630" i="14" s="1"/>
  <c r="E629" i="14"/>
  <c r="O629" i="14" s="1"/>
  <c r="E628" i="14"/>
  <c r="O628" i="14" s="1"/>
  <c r="E627" i="14"/>
  <c r="O627" i="14" s="1"/>
  <c r="E626" i="14"/>
  <c r="O626" i="14" s="1"/>
  <c r="E625" i="14"/>
  <c r="O625" i="14" s="1"/>
  <c r="E624" i="14"/>
  <c r="O624" i="14" s="1"/>
  <c r="E623" i="14"/>
  <c r="O623" i="14" s="1"/>
  <c r="E622" i="14"/>
  <c r="O622" i="14" s="1"/>
  <c r="E621" i="14"/>
  <c r="O621" i="14" s="1"/>
  <c r="E620" i="14"/>
  <c r="O620" i="14" s="1"/>
  <c r="E619" i="14"/>
  <c r="O619" i="14" s="1"/>
  <c r="E618" i="14"/>
  <c r="O618" i="14" s="1"/>
  <c r="E617" i="14"/>
  <c r="O617" i="14" s="1"/>
  <c r="E616" i="14"/>
  <c r="O616" i="14" s="1"/>
  <c r="E615" i="14"/>
  <c r="O615" i="14" s="1"/>
  <c r="E614" i="14"/>
  <c r="O614" i="14" s="1"/>
  <c r="E613" i="14"/>
  <c r="O613" i="14" s="1"/>
  <c r="E612" i="14"/>
  <c r="O612" i="14" s="1"/>
  <c r="E611" i="14"/>
  <c r="O611" i="14" s="1"/>
  <c r="E610" i="14"/>
  <c r="O610" i="14" s="1"/>
  <c r="E609" i="14"/>
  <c r="O609" i="14" s="1"/>
  <c r="E608" i="14"/>
  <c r="O608" i="14" s="1"/>
  <c r="E607" i="14"/>
  <c r="O607" i="14" s="1"/>
  <c r="E606" i="14"/>
  <c r="O606" i="14" s="1"/>
  <c r="E605" i="14"/>
  <c r="O605" i="14" s="1"/>
  <c r="E604" i="14"/>
  <c r="O604" i="14" s="1"/>
  <c r="E603" i="14"/>
  <c r="O603" i="14" s="1"/>
  <c r="E602" i="14"/>
  <c r="O602" i="14" s="1"/>
  <c r="E601" i="14"/>
  <c r="O601" i="14" s="1"/>
  <c r="E600" i="14"/>
  <c r="O600" i="14" s="1"/>
  <c r="E599" i="14"/>
  <c r="O599" i="14" s="1"/>
  <c r="E598" i="14"/>
  <c r="O598" i="14" s="1"/>
  <c r="E597" i="14"/>
  <c r="O597" i="14" s="1"/>
  <c r="E596" i="14"/>
  <c r="O596" i="14" s="1"/>
  <c r="E595" i="14"/>
  <c r="O595" i="14" s="1"/>
  <c r="E594" i="14"/>
  <c r="O594" i="14" s="1"/>
  <c r="E593" i="14"/>
  <c r="O593" i="14" s="1"/>
  <c r="E592" i="14"/>
  <c r="O592" i="14" s="1"/>
  <c r="E591" i="14"/>
  <c r="O591" i="14" s="1"/>
  <c r="E590" i="14"/>
  <c r="O590" i="14" s="1"/>
  <c r="E589" i="14"/>
  <c r="O589" i="14" s="1"/>
  <c r="E588" i="14"/>
  <c r="O588" i="14" s="1"/>
  <c r="E587" i="14"/>
  <c r="O587" i="14" s="1"/>
  <c r="E586" i="14"/>
  <c r="O586" i="14" s="1"/>
  <c r="E585" i="14"/>
  <c r="O585" i="14" s="1"/>
  <c r="E584" i="14"/>
  <c r="O584" i="14" s="1"/>
  <c r="E583" i="14"/>
  <c r="O583" i="14" s="1"/>
  <c r="E582" i="14"/>
  <c r="O582" i="14" s="1"/>
  <c r="E581" i="14"/>
  <c r="O581" i="14" s="1"/>
  <c r="E580" i="14"/>
  <c r="O580" i="14" s="1"/>
  <c r="E579" i="14"/>
  <c r="O579" i="14" s="1"/>
  <c r="E578" i="14"/>
  <c r="O578" i="14" s="1"/>
  <c r="E577" i="14"/>
  <c r="O577" i="14" s="1"/>
  <c r="E576" i="14"/>
  <c r="O576" i="14" s="1"/>
  <c r="E575" i="14"/>
  <c r="O575" i="14" s="1"/>
  <c r="E574" i="14"/>
  <c r="O574" i="14" s="1"/>
  <c r="E573" i="14"/>
  <c r="O573" i="14" s="1"/>
  <c r="E572" i="14"/>
  <c r="O572" i="14" s="1"/>
  <c r="E571" i="14"/>
  <c r="O571" i="14" s="1"/>
  <c r="E570" i="14"/>
  <c r="O570" i="14" s="1"/>
  <c r="E569" i="14"/>
  <c r="O569" i="14" s="1"/>
  <c r="E568" i="14"/>
  <c r="O568" i="14" s="1"/>
  <c r="E567" i="14"/>
  <c r="O567" i="14" s="1"/>
  <c r="E566" i="14"/>
  <c r="O566" i="14" s="1"/>
  <c r="E565" i="14"/>
  <c r="O565" i="14" s="1"/>
  <c r="E564" i="14"/>
  <c r="O564" i="14" s="1"/>
  <c r="E563" i="14"/>
  <c r="O563" i="14" s="1"/>
  <c r="E562" i="14"/>
  <c r="O562" i="14" s="1"/>
  <c r="E561" i="14"/>
  <c r="O561" i="14" s="1"/>
  <c r="E560" i="14"/>
  <c r="O560" i="14" s="1"/>
  <c r="E559" i="14"/>
  <c r="O559" i="14" s="1"/>
  <c r="E558" i="14"/>
  <c r="O558" i="14" s="1"/>
  <c r="E557" i="14"/>
  <c r="O557" i="14" s="1"/>
  <c r="E556" i="14"/>
  <c r="O556" i="14" s="1"/>
  <c r="E555" i="14"/>
  <c r="O555" i="14" s="1"/>
  <c r="E554" i="14"/>
  <c r="O554" i="14" s="1"/>
  <c r="E553" i="14"/>
  <c r="O553" i="14" s="1"/>
  <c r="E552" i="14"/>
  <c r="O552" i="14" s="1"/>
  <c r="E551" i="14"/>
  <c r="O551" i="14" s="1"/>
  <c r="E550" i="14"/>
  <c r="O550" i="14" s="1"/>
  <c r="E549" i="14"/>
  <c r="O549" i="14" s="1"/>
  <c r="E548" i="14"/>
  <c r="O548" i="14" s="1"/>
  <c r="E547" i="14"/>
  <c r="O547" i="14" s="1"/>
  <c r="E546" i="14"/>
  <c r="O546" i="14" s="1"/>
  <c r="E545" i="14"/>
  <c r="O545" i="14" s="1"/>
  <c r="E544" i="14"/>
  <c r="O544" i="14" s="1"/>
  <c r="E543" i="14"/>
  <c r="O543" i="14" s="1"/>
  <c r="E542" i="14"/>
  <c r="O542" i="14" s="1"/>
  <c r="E541" i="14"/>
  <c r="O541" i="14" s="1"/>
  <c r="E540" i="14"/>
  <c r="O540" i="14" s="1"/>
  <c r="E539" i="14"/>
  <c r="O539" i="14" s="1"/>
  <c r="E538" i="14"/>
  <c r="O538" i="14" s="1"/>
  <c r="E537" i="14"/>
  <c r="O537" i="14" s="1"/>
  <c r="E536" i="14"/>
  <c r="O536" i="14" s="1"/>
  <c r="E535" i="14"/>
  <c r="O535" i="14" s="1"/>
  <c r="E534" i="14"/>
  <c r="O534" i="14" s="1"/>
  <c r="E533" i="14"/>
  <c r="O533" i="14" s="1"/>
  <c r="E532" i="14"/>
  <c r="O532" i="14" s="1"/>
  <c r="E531" i="14"/>
  <c r="O531" i="14" s="1"/>
  <c r="E530" i="14"/>
  <c r="O530" i="14" s="1"/>
  <c r="E529" i="14"/>
  <c r="O529" i="14" s="1"/>
  <c r="E528" i="14"/>
  <c r="O528" i="14" s="1"/>
  <c r="E527" i="14"/>
  <c r="O527" i="14" s="1"/>
  <c r="E526" i="14"/>
  <c r="O526" i="14" s="1"/>
  <c r="E525" i="14"/>
  <c r="O525" i="14" s="1"/>
  <c r="E524" i="14"/>
  <c r="O524" i="14" s="1"/>
  <c r="E523" i="14"/>
  <c r="O523" i="14" s="1"/>
  <c r="E522" i="14"/>
  <c r="O522" i="14" s="1"/>
  <c r="E521" i="14"/>
  <c r="O521" i="14" s="1"/>
  <c r="E520" i="14"/>
  <c r="O520" i="14" s="1"/>
  <c r="E519" i="14"/>
  <c r="O519" i="14" s="1"/>
  <c r="E518" i="14"/>
  <c r="O518" i="14" s="1"/>
  <c r="E517" i="14"/>
  <c r="O517" i="14" s="1"/>
  <c r="E516" i="14"/>
  <c r="O516" i="14" s="1"/>
  <c r="E515" i="14"/>
  <c r="O515" i="14" s="1"/>
  <c r="E514" i="14"/>
  <c r="O514" i="14" s="1"/>
  <c r="E513" i="14"/>
  <c r="O513" i="14" s="1"/>
  <c r="E512" i="14"/>
  <c r="O512" i="14" s="1"/>
  <c r="E511" i="14"/>
  <c r="O511" i="14" s="1"/>
  <c r="E510" i="14"/>
  <c r="O510" i="14" s="1"/>
  <c r="E509" i="14"/>
  <c r="O509" i="14" s="1"/>
  <c r="E508" i="14"/>
  <c r="O508" i="14" s="1"/>
  <c r="E507" i="14"/>
  <c r="O507" i="14" s="1"/>
  <c r="E506" i="14"/>
  <c r="O506" i="14" s="1"/>
  <c r="E505" i="14"/>
  <c r="O505" i="14" s="1"/>
  <c r="E504" i="14"/>
  <c r="O504" i="14" s="1"/>
  <c r="E503" i="14"/>
  <c r="O503" i="14" s="1"/>
  <c r="E502" i="14"/>
  <c r="O502" i="14" s="1"/>
  <c r="E501" i="14"/>
  <c r="O501" i="14" s="1"/>
  <c r="E500" i="14"/>
  <c r="O500" i="14" s="1"/>
  <c r="E499" i="14"/>
  <c r="O499" i="14" s="1"/>
  <c r="E498" i="14"/>
  <c r="O498" i="14" s="1"/>
  <c r="E497" i="14"/>
  <c r="O497" i="14" s="1"/>
  <c r="E496" i="14"/>
  <c r="O496" i="14" s="1"/>
  <c r="E495" i="14"/>
  <c r="O495" i="14" s="1"/>
  <c r="E494" i="14"/>
  <c r="O494" i="14" s="1"/>
  <c r="E493" i="14"/>
  <c r="O493" i="14" s="1"/>
  <c r="E492" i="14"/>
  <c r="O492" i="14" s="1"/>
  <c r="E491" i="14"/>
  <c r="O491" i="14" s="1"/>
  <c r="E490" i="14"/>
  <c r="O490" i="14" s="1"/>
  <c r="E489" i="14"/>
  <c r="O489" i="14" s="1"/>
  <c r="E488" i="14"/>
  <c r="O488" i="14" s="1"/>
  <c r="E487" i="14"/>
  <c r="O487" i="14" s="1"/>
  <c r="E486" i="14"/>
  <c r="O486" i="14" s="1"/>
  <c r="E485" i="14"/>
  <c r="O485" i="14" s="1"/>
  <c r="E484" i="14"/>
  <c r="O484" i="14" s="1"/>
  <c r="E483" i="14"/>
  <c r="O483" i="14" s="1"/>
  <c r="E482" i="14"/>
  <c r="O482" i="14" s="1"/>
  <c r="E481" i="14"/>
  <c r="O481" i="14" s="1"/>
  <c r="E480" i="14"/>
  <c r="O480" i="14" s="1"/>
  <c r="E479" i="14"/>
  <c r="O479" i="14" s="1"/>
  <c r="E478" i="14"/>
  <c r="O478" i="14" s="1"/>
  <c r="E477" i="14"/>
  <c r="O477" i="14" s="1"/>
  <c r="E476" i="14"/>
  <c r="O476" i="14" s="1"/>
  <c r="E475" i="14"/>
  <c r="O475" i="14" s="1"/>
  <c r="E474" i="14"/>
  <c r="O474" i="14" s="1"/>
  <c r="E473" i="14"/>
  <c r="O473" i="14" s="1"/>
  <c r="E472" i="14"/>
  <c r="O472" i="14" s="1"/>
  <c r="E471" i="14"/>
  <c r="O471" i="14" s="1"/>
  <c r="E470" i="14"/>
  <c r="O470" i="14" s="1"/>
  <c r="E469" i="14"/>
  <c r="O469" i="14" s="1"/>
  <c r="E468" i="14"/>
  <c r="O468" i="14" s="1"/>
  <c r="E467" i="14"/>
  <c r="O467" i="14" s="1"/>
  <c r="E466" i="14"/>
  <c r="O466" i="14" s="1"/>
  <c r="E465" i="14"/>
  <c r="O465" i="14" s="1"/>
  <c r="E464" i="14"/>
  <c r="O464" i="14" s="1"/>
  <c r="E463" i="14"/>
  <c r="O463" i="14" s="1"/>
  <c r="E462" i="14"/>
  <c r="O462" i="14" s="1"/>
  <c r="E461" i="14"/>
  <c r="O461" i="14" s="1"/>
  <c r="E460" i="14"/>
  <c r="O460" i="14" s="1"/>
  <c r="E459" i="14"/>
  <c r="O459" i="14" s="1"/>
  <c r="E458" i="14"/>
  <c r="O458" i="14" s="1"/>
  <c r="E457" i="14"/>
  <c r="O457" i="14" s="1"/>
  <c r="E456" i="14"/>
  <c r="O456" i="14" s="1"/>
  <c r="E455" i="14"/>
  <c r="O455" i="14" s="1"/>
  <c r="E454" i="14"/>
  <c r="O454" i="14" s="1"/>
  <c r="E453" i="14"/>
  <c r="O453" i="14" s="1"/>
  <c r="E452" i="14"/>
  <c r="O452" i="14" s="1"/>
  <c r="E451" i="14"/>
  <c r="O451" i="14" s="1"/>
  <c r="E450" i="14"/>
  <c r="O450" i="14" s="1"/>
  <c r="E449" i="14"/>
  <c r="O449" i="14" s="1"/>
  <c r="E448" i="14"/>
  <c r="O448" i="14" s="1"/>
  <c r="E447" i="14"/>
  <c r="O447" i="14" s="1"/>
  <c r="E446" i="14"/>
  <c r="O446" i="14" s="1"/>
  <c r="E445" i="14"/>
  <c r="O445" i="14" s="1"/>
  <c r="E444" i="14"/>
  <c r="O444" i="14" s="1"/>
  <c r="E443" i="14"/>
  <c r="O443" i="14" s="1"/>
  <c r="E442" i="14"/>
  <c r="O442" i="14" s="1"/>
  <c r="E441" i="14"/>
  <c r="O441" i="14" s="1"/>
  <c r="E440" i="14"/>
  <c r="O440" i="14" s="1"/>
  <c r="E439" i="14"/>
  <c r="O439" i="14" s="1"/>
  <c r="E438" i="14"/>
  <c r="O438" i="14" s="1"/>
  <c r="E437" i="14"/>
  <c r="O437" i="14" s="1"/>
  <c r="E436" i="14"/>
  <c r="O436" i="14" s="1"/>
  <c r="E435" i="14"/>
  <c r="O435" i="14" s="1"/>
  <c r="E434" i="14"/>
  <c r="O434" i="14" s="1"/>
  <c r="E433" i="14"/>
  <c r="O433" i="14" s="1"/>
  <c r="E432" i="14"/>
  <c r="O432" i="14" s="1"/>
  <c r="E431" i="14"/>
  <c r="O431" i="14" s="1"/>
  <c r="E430" i="14"/>
  <c r="O430" i="14" s="1"/>
  <c r="E429" i="14"/>
  <c r="O429" i="14" s="1"/>
  <c r="E428" i="14"/>
  <c r="O428" i="14" s="1"/>
  <c r="E427" i="14"/>
  <c r="O427" i="14" s="1"/>
  <c r="E426" i="14"/>
  <c r="O426" i="14" s="1"/>
  <c r="E425" i="14"/>
  <c r="O425" i="14" s="1"/>
  <c r="E424" i="14"/>
  <c r="O424" i="14" s="1"/>
  <c r="E423" i="14"/>
  <c r="O423" i="14" s="1"/>
  <c r="E422" i="14"/>
  <c r="O422" i="14" s="1"/>
  <c r="E421" i="14"/>
  <c r="O421" i="14" s="1"/>
  <c r="E420" i="14"/>
  <c r="O420" i="14" s="1"/>
  <c r="E419" i="14"/>
  <c r="O419" i="14" s="1"/>
  <c r="E418" i="14"/>
  <c r="O418" i="14" s="1"/>
  <c r="E417" i="14"/>
  <c r="O417" i="14" s="1"/>
  <c r="E416" i="14"/>
  <c r="O416" i="14" s="1"/>
  <c r="E415" i="14"/>
  <c r="O415" i="14" s="1"/>
  <c r="E414" i="14"/>
  <c r="O414" i="14" s="1"/>
  <c r="E413" i="14"/>
  <c r="O413" i="14" s="1"/>
  <c r="E412" i="14"/>
  <c r="O412" i="14" s="1"/>
  <c r="E411" i="14"/>
  <c r="O411" i="14" s="1"/>
  <c r="E410" i="14"/>
  <c r="O410" i="14" s="1"/>
  <c r="E409" i="14"/>
  <c r="O409" i="14" s="1"/>
  <c r="E408" i="14"/>
  <c r="O408" i="14" s="1"/>
  <c r="E407" i="14"/>
  <c r="O407" i="14" s="1"/>
  <c r="E406" i="14"/>
  <c r="O406" i="14" s="1"/>
  <c r="E405" i="14"/>
  <c r="O405" i="14" s="1"/>
  <c r="E404" i="14"/>
  <c r="O404" i="14" s="1"/>
  <c r="E403" i="14"/>
  <c r="O403" i="14" s="1"/>
  <c r="E402" i="14"/>
  <c r="O402" i="14" s="1"/>
  <c r="E401" i="14"/>
  <c r="O401" i="14" s="1"/>
  <c r="E400" i="14"/>
  <c r="O400" i="14" s="1"/>
  <c r="E399" i="14"/>
  <c r="O399" i="14" s="1"/>
  <c r="E398" i="14"/>
  <c r="O398" i="14" s="1"/>
  <c r="E397" i="14"/>
  <c r="O397" i="14" s="1"/>
  <c r="E396" i="14"/>
  <c r="O396" i="14" s="1"/>
  <c r="E395" i="14"/>
  <c r="O395" i="14" s="1"/>
  <c r="E394" i="14"/>
  <c r="O394" i="14" s="1"/>
  <c r="E393" i="14"/>
  <c r="O393" i="14" s="1"/>
  <c r="E392" i="14"/>
  <c r="O392" i="14" s="1"/>
  <c r="E391" i="14"/>
  <c r="O391" i="14" s="1"/>
  <c r="E390" i="14"/>
  <c r="O390" i="14" s="1"/>
  <c r="E389" i="14"/>
  <c r="O389" i="14" s="1"/>
  <c r="E388" i="14"/>
  <c r="O388" i="14" s="1"/>
  <c r="E387" i="14"/>
  <c r="O387" i="14" s="1"/>
  <c r="E386" i="14"/>
  <c r="O386" i="14" s="1"/>
  <c r="E385" i="14"/>
  <c r="O385" i="14" s="1"/>
  <c r="E384" i="14"/>
  <c r="O384" i="14" s="1"/>
  <c r="E383" i="14"/>
  <c r="O383" i="14" s="1"/>
  <c r="E382" i="14"/>
  <c r="O382" i="14" s="1"/>
  <c r="E381" i="14"/>
  <c r="O381" i="14" s="1"/>
  <c r="E380" i="14"/>
  <c r="O380" i="14" s="1"/>
  <c r="E379" i="14"/>
  <c r="O379" i="14" s="1"/>
  <c r="E378" i="14"/>
  <c r="O378" i="14" s="1"/>
  <c r="E377" i="14"/>
  <c r="O377" i="14" s="1"/>
  <c r="E376" i="14"/>
  <c r="O376" i="14" s="1"/>
  <c r="E375" i="14"/>
  <c r="O375" i="14" s="1"/>
  <c r="E374" i="14"/>
  <c r="O374" i="14" s="1"/>
  <c r="E373" i="14"/>
  <c r="O373" i="14" s="1"/>
  <c r="E372" i="14"/>
  <c r="O372" i="14" s="1"/>
  <c r="E371" i="14"/>
  <c r="O371" i="14" s="1"/>
  <c r="E370" i="14"/>
  <c r="O370" i="14" s="1"/>
  <c r="E369" i="14"/>
  <c r="O369" i="14" s="1"/>
  <c r="E368" i="14"/>
  <c r="O368" i="14" s="1"/>
  <c r="E367" i="14"/>
  <c r="O367" i="14" s="1"/>
  <c r="E366" i="14"/>
  <c r="O366" i="14" s="1"/>
  <c r="E365" i="14"/>
  <c r="O365" i="14" s="1"/>
  <c r="E364" i="14"/>
  <c r="O364" i="14" s="1"/>
  <c r="E363" i="14"/>
  <c r="O363" i="14" s="1"/>
  <c r="E362" i="14"/>
  <c r="O362" i="14" s="1"/>
  <c r="E361" i="14"/>
  <c r="O361" i="14" s="1"/>
  <c r="E360" i="14"/>
  <c r="O360" i="14" s="1"/>
  <c r="E359" i="14"/>
  <c r="O359" i="14" s="1"/>
  <c r="E358" i="14"/>
  <c r="O358" i="14" s="1"/>
  <c r="E357" i="14"/>
  <c r="O357" i="14" s="1"/>
  <c r="E356" i="14"/>
  <c r="O356" i="14" s="1"/>
  <c r="E355" i="14"/>
  <c r="O355" i="14" s="1"/>
  <c r="E354" i="14"/>
  <c r="O354" i="14" s="1"/>
  <c r="E353" i="14"/>
  <c r="O353" i="14" s="1"/>
  <c r="E352" i="14"/>
  <c r="O352" i="14" s="1"/>
  <c r="E351" i="14"/>
  <c r="O351" i="14" s="1"/>
  <c r="E350" i="14"/>
  <c r="O350" i="14" s="1"/>
  <c r="E349" i="14"/>
  <c r="O349" i="14" s="1"/>
  <c r="E348" i="14"/>
  <c r="O348" i="14" s="1"/>
  <c r="E347" i="14"/>
  <c r="O347" i="14" s="1"/>
  <c r="E346" i="14"/>
  <c r="O346" i="14" s="1"/>
  <c r="E345" i="14"/>
  <c r="O345" i="14" s="1"/>
  <c r="E344" i="14"/>
  <c r="O344" i="14" s="1"/>
  <c r="E343" i="14"/>
  <c r="O343" i="14" s="1"/>
  <c r="E342" i="14"/>
  <c r="O342" i="14" s="1"/>
  <c r="E341" i="14"/>
  <c r="O341" i="14" s="1"/>
  <c r="E340" i="14"/>
  <c r="O340" i="14" s="1"/>
  <c r="E339" i="14"/>
  <c r="O339" i="14" s="1"/>
  <c r="E338" i="14"/>
  <c r="O338" i="14" s="1"/>
  <c r="E337" i="14"/>
  <c r="O337" i="14" s="1"/>
  <c r="E336" i="14"/>
  <c r="O336" i="14" s="1"/>
  <c r="E335" i="14"/>
  <c r="O335" i="14" s="1"/>
  <c r="E334" i="14"/>
  <c r="O334" i="14" s="1"/>
  <c r="E333" i="14"/>
  <c r="O333" i="14" s="1"/>
  <c r="E332" i="14"/>
  <c r="O332" i="14" s="1"/>
  <c r="E331" i="14"/>
  <c r="O331" i="14" s="1"/>
  <c r="E330" i="14"/>
  <c r="O330" i="14" s="1"/>
  <c r="E329" i="14"/>
  <c r="O329" i="14" s="1"/>
  <c r="E328" i="14"/>
  <c r="O328" i="14" s="1"/>
  <c r="E327" i="14"/>
  <c r="O327" i="14" s="1"/>
  <c r="E326" i="14"/>
  <c r="O326" i="14" s="1"/>
  <c r="E325" i="14"/>
  <c r="O325" i="14" s="1"/>
  <c r="E324" i="14"/>
  <c r="O324" i="14" s="1"/>
  <c r="E323" i="14"/>
  <c r="O323" i="14" s="1"/>
  <c r="E322" i="14"/>
  <c r="O322" i="14" s="1"/>
  <c r="E321" i="14"/>
  <c r="O321" i="14" s="1"/>
  <c r="E320" i="14"/>
  <c r="O320" i="14" s="1"/>
  <c r="E319" i="14"/>
  <c r="O319" i="14" s="1"/>
  <c r="E318" i="14"/>
  <c r="O318" i="14" s="1"/>
  <c r="E317" i="14"/>
  <c r="O317" i="14" s="1"/>
  <c r="E316" i="14"/>
  <c r="O316" i="14" s="1"/>
  <c r="E315" i="14"/>
  <c r="O315" i="14" s="1"/>
  <c r="E314" i="14"/>
  <c r="O314" i="14" s="1"/>
  <c r="E313" i="14"/>
  <c r="O313" i="14" s="1"/>
  <c r="E312" i="14"/>
  <c r="O312" i="14" s="1"/>
  <c r="E311" i="14"/>
  <c r="O311" i="14" s="1"/>
  <c r="E310" i="14"/>
  <c r="O310" i="14" s="1"/>
  <c r="E309" i="14"/>
  <c r="O309" i="14" s="1"/>
  <c r="E308" i="14"/>
  <c r="O308" i="14" s="1"/>
  <c r="E307" i="14"/>
  <c r="O307" i="14" s="1"/>
  <c r="E306" i="14"/>
  <c r="O306" i="14" s="1"/>
  <c r="E305" i="14"/>
  <c r="O305" i="14" s="1"/>
  <c r="E304" i="14"/>
  <c r="O304" i="14" s="1"/>
  <c r="E303" i="14"/>
  <c r="O303" i="14" s="1"/>
  <c r="E302" i="14"/>
  <c r="O302" i="14" s="1"/>
  <c r="E301" i="14"/>
  <c r="O301" i="14" s="1"/>
  <c r="E300" i="14"/>
  <c r="O300" i="14" s="1"/>
  <c r="E299" i="14"/>
  <c r="O299" i="14" s="1"/>
  <c r="E298" i="14"/>
  <c r="O298" i="14" s="1"/>
  <c r="E297" i="14"/>
  <c r="O297" i="14" s="1"/>
  <c r="E296" i="14"/>
  <c r="O296" i="14" s="1"/>
  <c r="E295" i="14"/>
  <c r="O295" i="14" s="1"/>
  <c r="E294" i="14"/>
  <c r="O294" i="14" s="1"/>
  <c r="E293" i="14"/>
  <c r="O293" i="14" s="1"/>
  <c r="E292" i="14"/>
  <c r="O292" i="14" s="1"/>
  <c r="E291" i="14"/>
  <c r="O291" i="14" s="1"/>
  <c r="E290" i="14"/>
  <c r="O290" i="14" s="1"/>
  <c r="E289" i="14"/>
  <c r="O289" i="14" s="1"/>
  <c r="E288" i="14"/>
  <c r="O288" i="14" s="1"/>
  <c r="E287" i="14"/>
  <c r="O287" i="14" s="1"/>
  <c r="E286" i="14"/>
  <c r="O286" i="14" s="1"/>
  <c r="E285" i="14"/>
  <c r="O285" i="14" s="1"/>
  <c r="E284" i="14"/>
  <c r="O284" i="14" s="1"/>
  <c r="E283" i="14"/>
  <c r="O283" i="14" s="1"/>
  <c r="E282" i="14"/>
  <c r="O282" i="14" s="1"/>
  <c r="E281" i="14"/>
  <c r="O281" i="14" s="1"/>
  <c r="E280" i="14"/>
  <c r="O280" i="14" s="1"/>
  <c r="E279" i="14"/>
  <c r="O279" i="14" s="1"/>
  <c r="E278" i="14"/>
  <c r="O278" i="14" s="1"/>
  <c r="E277" i="14"/>
  <c r="O277" i="14" s="1"/>
  <c r="E276" i="14"/>
  <c r="O276" i="14" s="1"/>
  <c r="E275" i="14"/>
  <c r="O275" i="14" s="1"/>
  <c r="E274" i="14"/>
  <c r="O274" i="14" s="1"/>
  <c r="E273" i="14"/>
  <c r="O273" i="14" s="1"/>
  <c r="E272" i="14"/>
  <c r="O272" i="14" s="1"/>
  <c r="E271" i="14"/>
  <c r="O271" i="14" s="1"/>
  <c r="E270" i="14"/>
  <c r="O270" i="14" s="1"/>
  <c r="E269" i="14"/>
  <c r="O269" i="14" s="1"/>
  <c r="E268" i="14"/>
  <c r="O268" i="14" s="1"/>
  <c r="E267" i="14"/>
  <c r="O267" i="14" s="1"/>
  <c r="E266" i="14"/>
  <c r="O266" i="14" s="1"/>
  <c r="E265" i="14"/>
  <c r="O265" i="14" s="1"/>
  <c r="E264" i="14"/>
  <c r="O264" i="14" s="1"/>
  <c r="E263" i="14"/>
  <c r="O263" i="14" s="1"/>
  <c r="E262" i="14"/>
  <c r="O262" i="14" s="1"/>
  <c r="E261" i="14"/>
  <c r="O261" i="14" s="1"/>
  <c r="E260" i="14"/>
  <c r="O260" i="14" s="1"/>
  <c r="E259" i="14"/>
  <c r="O259" i="14" s="1"/>
  <c r="E258" i="14"/>
  <c r="O258" i="14" s="1"/>
  <c r="E257" i="14"/>
  <c r="O257" i="14" s="1"/>
  <c r="E256" i="14"/>
  <c r="O256" i="14" s="1"/>
  <c r="E255" i="14"/>
  <c r="O255" i="14" s="1"/>
  <c r="E254" i="14"/>
  <c r="O254" i="14" s="1"/>
  <c r="E253" i="14"/>
  <c r="O253" i="14" s="1"/>
  <c r="E252" i="14"/>
  <c r="O252" i="14" s="1"/>
  <c r="E251" i="14"/>
  <c r="O251" i="14" s="1"/>
  <c r="E250" i="14"/>
  <c r="O250" i="14" s="1"/>
  <c r="E249" i="14"/>
  <c r="O249" i="14" s="1"/>
  <c r="E248" i="14"/>
  <c r="O248" i="14" s="1"/>
  <c r="E247" i="14"/>
  <c r="O247" i="14" s="1"/>
  <c r="E246" i="14"/>
  <c r="O246" i="14" s="1"/>
  <c r="E245" i="14"/>
  <c r="O245" i="14" s="1"/>
  <c r="E244" i="14"/>
  <c r="O244" i="14" s="1"/>
  <c r="E243" i="14"/>
  <c r="O243" i="14" s="1"/>
  <c r="E242" i="14"/>
  <c r="O242" i="14" s="1"/>
  <c r="E241" i="14"/>
  <c r="O241" i="14" s="1"/>
  <c r="E240" i="14"/>
  <c r="O240" i="14" s="1"/>
  <c r="E239" i="14"/>
  <c r="O239" i="14" s="1"/>
  <c r="E238" i="14"/>
  <c r="O238" i="14" s="1"/>
  <c r="E237" i="14"/>
  <c r="O237" i="14" s="1"/>
  <c r="E236" i="14"/>
  <c r="O236" i="14" s="1"/>
  <c r="E235" i="14"/>
  <c r="O235" i="14" s="1"/>
  <c r="E234" i="14"/>
  <c r="O234" i="14" s="1"/>
  <c r="E233" i="14"/>
  <c r="O233" i="14" s="1"/>
  <c r="E232" i="14"/>
  <c r="O232" i="14" s="1"/>
  <c r="E231" i="14"/>
  <c r="O231" i="14" s="1"/>
  <c r="E230" i="14"/>
  <c r="O230" i="14" s="1"/>
  <c r="E229" i="14"/>
  <c r="O229" i="14" s="1"/>
  <c r="E228" i="14"/>
  <c r="O228" i="14" s="1"/>
  <c r="E227" i="14"/>
  <c r="O227" i="14" s="1"/>
  <c r="E226" i="14"/>
  <c r="O226" i="14" s="1"/>
  <c r="E225" i="14"/>
  <c r="O225" i="14" s="1"/>
  <c r="E224" i="14"/>
  <c r="O224" i="14" s="1"/>
  <c r="E223" i="14"/>
  <c r="O223" i="14" s="1"/>
  <c r="E222" i="14"/>
  <c r="O222" i="14" s="1"/>
  <c r="E221" i="14"/>
  <c r="O221" i="14" s="1"/>
  <c r="E220" i="14"/>
  <c r="O220" i="14" s="1"/>
  <c r="E219" i="14"/>
  <c r="O219" i="14" s="1"/>
  <c r="E218" i="14"/>
  <c r="O218" i="14" s="1"/>
  <c r="E217" i="14"/>
  <c r="O217" i="14" s="1"/>
  <c r="E216" i="14"/>
  <c r="O216" i="14" s="1"/>
  <c r="E215" i="14"/>
  <c r="O215" i="14" s="1"/>
  <c r="E214" i="14"/>
  <c r="O214" i="14" s="1"/>
  <c r="E213" i="14"/>
  <c r="O213" i="14" s="1"/>
  <c r="E212" i="14"/>
  <c r="O212" i="14" s="1"/>
  <c r="E211" i="14"/>
  <c r="O211" i="14" s="1"/>
  <c r="E210" i="14"/>
  <c r="O210" i="14" s="1"/>
  <c r="E209" i="14"/>
  <c r="O209" i="14" s="1"/>
  <c r="E208" i="14"/>
  <c r="O208" i="14" s="1"/>
  <c r="E207" i="14"/>
  <c r="O207" i="14" s="1"/>
  <c r="E206" i="14"/>
  <c r="O206" i="14" s="1"/>
  <c r="E205" i="14"/>
  <c r="O205" i="14" s="1"/>
  <c r="E204" i="14"/>
  <c r="O204" i="14" s="1"/>
  <c r="E203" i="14"/>
  <c r="O203" i="14" s="1"/>
  <c r="E202" i="14"/>
  <c r="O202" i="14" s="1"/>
  <c r="E201" i="14"/>
  <c r="O201" i="14" s="1"/>
  <c r="E200" i="14"/>
  <c r="O200" i="14" s="1"/>
  <c r="E199" i="14"/>
  <c r="O199" i="14" s="1"/>
  <c r="E198" i="14"/>
  <c r="O198" i="14" s="1"/>
  <c r="E197" i="14"/>
  <c r="O197" i="14" s="1"/>
  <c r="E196" i="14"/>
  <c r="O196" i="14" s="1"/>
  <c r="E195" i="14"/>
  <c r="O195" i="14" s="1"/>
  <c r="E194" i="14"/>
  <c r="O194" i="14" s="1"/>
  <c r="E193" i="14"/>
  <c r="O193" i="14" s="1"/>
  <c r="E192" i="14"/>
  <c r="O192" i="14" s="1"/>
  <c r="E191" i="14"/>
  <c r="O191" i="14" s="1"/>
  <c r="E190" i="14"/>
  <c r="O190" i="14" s="1"/>
  <c r="E189" i="14"/>
  <c r="O189" i="14" s="1"/>
  <c r="E188" i="14"/>
  <c r="O188" i="14" s="1"/>
  <c r="E187" i="14"/>
  <c r="O187" i="14" s="1"/>
  <c r="E186" i="14"/>
  <c r="O186" i="14" s="1"/>
  <c r="E185" i="14"/>
  <c r="O185" i="14" s="1"/>
  <c r="E184" i="14"/>
  <c r="O184" i="14" s="1"/>
  <c r="E183" i="14"/>
  <c r="O183" i="14" s="1"/>
  <c r="E182" i="14"/>
  <c r="O182" i="14" s="1"/>
  <c r="E181" i="14"/>
  <c r="O181" i="14" s="1"/>
  <c r="E180" i="14"/>
  <c r="O180" i="14" s="1"/>
  <c r="E179" i="14"/>
  <c r="O179" i="14" s="1"/>
  <c r="E178" i="14"/>
  <c r="O178" i="14" s="1"/>
  <c r="E177" i="14"/>
  <c r="O177" i="14" s="1"/>
  <c r="E176" i="14"/>
  <c r="O176" i="14" s="1"/>
  <c r="E175" i="14"/>
  <c r="O175" i="14" s="1"/>
  <c r="E174" i="14"/>
  <c r="O174" i="14" s="1"/>
  <c r="E173" i="14"/>
  <c r="O173" i="14" s="1"/>
  <c r="E172" i="14"/>
  <c r="O172" i="14" s="1"/>
  <c r="E171" i="14"/>
  <c r="O171" i="14" s="1"/>
  <c r="E170" i="14"/>
  <c r="O170" i="14" s="1"/>
  <c r="E169" i="14"/>
  <c r="O169" i="14" s="1"/>
  <c r="E168" i="14"/>
  <c r="O168" i="14" s="1"/>
  <c r="E167" i="14"/>
  <c r="O167" i="14" s="1"/>
  <c r="E166" i="14"/>
  <c r="O166" i="14" s="1"/>
  <c r="E165" i="14"/>
  <c r="O165" i="14" s="1"/>
  <c r="E164" i="14"/>
  <c r="O164" i="14" s="1"/>
  <c r="E163" i="14"/>
  <c r="O163" i="14" s="1"/>
  <c r="E162" i="14"/>
  <c r="O162" i="14" s="1"/>
  <c r="E161" i="14"/>
  <c r="O161" i="14" s="1"/>
  <c r="E160" i="14"/>
  <c r="O160" i="14" s="1"/>
  <c r="E159" i="14"/>
  <c r="O159" i="14" s="1"/>
  <c r="E158" i="14"/>
  <c r="O158" i="14" s="1"/>
  <c r="E157" i="14"/>
  <c r="O157" i="14" s="1"/>
  <c r="E156" i="14"/>
  <c r="O156" i="14" s="1"/>
  <c r="E155" i="14"/>
  <c r="O155" i="14" s="1"/>
  <c r="E154" i="14"/>
  <c r="O154" i="14" s="1"/>
  <c r="E153" i="14"/>
  <c r="O153" i="14" s="1"/>
  <c r="E152" i="14"/>
  <c r="O152" i="14" s="1"/>
  <c r="E151" i="14"/>
  <c r="O151" i="14" s="1"/>
  <c r="E150" i="14"/>
  <c r="O150" i="14" s="1"/>
  <c r="E149" i="14"/>
  <c r="O149" i="14" s="1"/>
  <c r="E148" i="14"/>
  <c r="O148" i="14" s="1"/>
  <c r="E147" i="14"/>
  <c r="O147" i="14" s="1"/>
  <c r="E146" i="14"/>
  <c r="O146" i="14" s="1"/>
  <c r="E145" i="14"/>
  <c r="O145" i="14" s="1"/>
  <c r="E144" i="14"/>
  <c r="O144" i="14" s="1"/>
  <c r="E143" i="14"/>
  <c r="O143" i="14" s="1"/>
  <c r="E142" i="14"/>
  <c r="O142" i="14" s="1"/>
  <c r="E141" i="14"/>
  <c r="O141" i="14" s="1"/>
  <c r="E140" i="14"/>
  <c r="O140" i="14" s="1"/>
  <c r="E139" i="14"/>
  <c r="O139" i="14" s="1"/>
  <c r="E138" i="14"/>
  <c r="O138" i="14" s="1"/>
  <c r="E137" i="14"/>
  <c r="O137" i="14" s="1"/>
  <c r="E136" i="14"/>
  <c r="O136" i="14" s="1"/>
  <c r="E135" i="14"/>
  <c r="O135" i="14" s="1"/>
  <c r="E134" i="14"/>
  <c r="O134" i="14" s="1"/>
  <c r="E133" i="14"/>
  <c r="O133" i="14" s="1"/>
  <c r="E132" i="14"/>
  <c r="O132" i="14" s="1"/>
  <c r="E131" i="14"/>
  <c r="O131" i="14" s="1"/>
  <c r="E130" i="14"/>
  <c r="O130" i="14" s="1"/>
  <c r="E129" i="14"/>
  <c r="O129" i="14" s="1"/>
  <c r="E128" i="14"/>
  <c r="O128" i="14" s="1"/>
  <c r="E127" i="14"/>
  <c r="O127" i="14" s="1"/>
  <c r="E126" i="14"/>
  <c r="O126" i="14" s="1"/>
  <c r="E125" i="14"/>
  <c r="O125" i="14" s="1"/>
  <c r="E124" i="14"/>
  <c r="O124" i="14" s="1"/>
  <c r="E123" i="14"/>
  <c r="O123" i="14" s="1"/>
  <c r="E122" i="14"/>
  <c r="O122" i="14" s="1"/>
  <c r="E121" i="14"/>
  <c r="O121" i="14" s="1"/>
  <c r="E120" i="14"/>
  <c r="O120" i="14" s="1"/>
  <c r="E119" i="14"/>
  <c r="O119" i="14" s="1"/>
  <c r="E118" i="14"/>
  <c r="O118" i="14" s="1"/>
  <c r="E117" i="14"/>
  <c r="O117" i="14" s="1"/>
  <c r="E116" i="14"/>
  <c r="O116" i="14" s="1"/>
  <c r="E115" i="14"/>
  <c r="O115" i="14" s="1"/>
  <c r="E114" i="14"/>
  <c r="O114" i="14" s="1"/>
  <c r="E113" i="14"/>
  <c r="O113" i="14" s="1"/>
  <c r="E112" i="14"/>
  <c r="O112" i="14" s="1"/>
  <c r="E111" i="14"/>
  <c r="O111" i="14" s="1"/>
  <c r="E110" i="14"/>
  <c r="O110" i="14" s="1"/>
  <c r="E109" i="14"/>
  <c r="O109" i="14" s="1"/>
  <c r="E108" i="14"/>
  <c r="O108" i="14" s="1"/>
  <c r="E107" i="14"/>
  <c r="O107" i="14" s="1"/>
  <c r="E106" i="14"/>
  <c r="O106" i="14" s="1"/>
  <c r="E105" i="14"/>
  <c r="O105" i="14" s="1"/>
  <c r="E104" i="14"/>
  <c r="O104" i="14" s="1"/>
  <c r="E103" i="14"/>
  <c r="O103" i="14" s="1"/>
  <c r="E102" i="14"/>
  <c r="O102" i="14" s="1"/>
  <c r="E101" i="14"/>
  <c r="O101" i="14" s="1"/>
  <c r="E100" i="14"/>
  <c r="O100" i="14" s="1"/>
  <c r="E99" i="14"/>
  <c r="O99" i="14" s="1"/>
  <c r="E98" i="14"/>
  <c r="O98" i="14" s="1"/>
  <c r="E97" i="14"/>
  <c r="O97" i="14" s="1"/>
  <c r="E96" i="14"/>
  <c r="O96" i="14" s="1"/>
  <c r="E95" i="14"/>
  <c r="O95" i="14" s="1"/>
  <c r="E94" i="14"/>
  <c r="O94" i="14" s="1"/>
  <c r="E93" i="14"/>
  <c r="O93" i="14" s="1"/>
  <c r="E92" i="14"/>
  <c r="O92" i="14" s="1"/>
  <c r="E91" i="14"/>
  <c r="O91" i="14" s="1"/>
  <c r="E90" i="14"/>
  <c r="O90" i="14" s="1"/>
  <c r="E89" i="14"/>
  <c r="O89" i="14" s="1"/>
  <c r="E88" i="14"/>
  <c r="O88" i="14" s="1"/>
  <c r="E87" i="14"/>
  <c r="O87" i="14" s="1"/>
  <c r="E86" i="14"/>
  <c r="O86" i="14" s="1"/>
  <c r="E85" i="14"/>
  <c r="O85" i="14" s="1"/>
  <c r="E84" i="14"/>
  <c r="O84" i="14" s="1"/>
  <c r="E83" i="14"/>
  <c r="O83" i="14" s="1"/>
  <c r="E82" i="14"/>
  <c r="O82" i="14" s="1"/>
  <c r="E81" i="14"/>
  <c r="O81" i="14" s="1"/>
  <c r="E80" i="14"/>
  <c r="O80" i="14" s="1"/>
  <c r="E79" i="14"/>
  <c r="O79" i="14" s="1"/>
  <c r="E78" i="14"/>
  <c r="O78" i="14" s="1"/>
  <c r="E77" i="14"/>
  <c r="O77" i="14" s="1"/>
  <c r="E76" i="14"/>
  <c r="O76" i="14" s="1"/>
  <c r="E75" i="14"/>
  <c r="O75" i="14" s="1"/>
  <c r="E74" i="14"/>
  <c r="O74" i="14" s="1"/>
  <c r="E73" i="14"/>
  <c r="O73" i="14" s="1"/>
  <c r="E72" i="14"/>
  <c r="O72" i="14" s="1"/>
  <c r="E71" i="14"/>
  <c r="O71" i="14" s="1"/>
  <c r="E70" i="14"/>
  <c r="O70" i="14" s="1"/>
  <c r="E69" i="14"/>
  <c r="O69" i="14" s="1"/>
  <c r="E68" i="14"/>
  <c r="O68" i="14" s="1"/>
  <c r="E67" i="14"/>
  <c r="O67" i="14" s="1"/>
  <c r="E66" i="14"/>
  <c r="O66" i="14" s="1"/>
  <c r="E65" i="14"/>
  <c r="O65" i="14" s="1"/>
  <c r="E64" i="14"/>
  <c r="O64" i="14" s="1"/>
  <c r="E63" i="14"/>
  <c r="O63" i="14" s="1"/>
  <c r="E62" i="14"/>
  <c r="E61" i="14"/>
  <c r="O61" i="14" s="1"/>
  <c r="E60" i="14"/>
  <c r="O60" i="14" s="1"/>
  <c r="E59" i="14"/>
  <c r="O59" i="14" s="1"/>
  <c r="E58" i="14"/>
  <c r="O58" i="14" s="1"/>
  <c r="E57" i="14"/>
  <c r="O57" i="14" s="1"/>
  <c r="E56" i="14"/>
  <c r="O56" i="14" s="1"/>
  <c r="E55" i="14"/>
  <c r="O55" i="14" s="1"/>
  <c r="E54" i="14"/>
  <c r="O54" i="14" s="1"/>
  <c r="E53" i="14"/>
  <c r="O53" i="14" s="1"/>
  <c r="E52" i="14"/>
  <c r="O52" i="14" s="1"/>
  <c r="E51" i="14"/>
  <c r="O51" i="14" s="1"/>
  <c r="E50" i="14"/>
  <c r="O50" i="14" s="1"/>
  <c r="E49" i="14"/>
  <c r="O49" i="14" s="1"/>
  <c r="E48" i="14"/>
  <c r="O48" i="14" s="1"/>
  <c r="E47" i="14"/>
  <c r="O47" i="14" s="1"/>
  <c r="E46" i="14"/>
  <c r="O46" i="14" s="1"/>
  <c r="E45" i="14"/>
  <c r="O45" i="14" s="1"/>
  <c r="E44" i="14"/>
  <c r="O44" i="14" s="1"/>
  <c r="E43" i="14"/>
  <c r="O43" i="14" s="1"/>
  <c r="E42" i="14"/>
  <c r="O42" i="14" s="1"/>
  <c r="E41" i="14"/>
  <c r="E40" i="14"/>
  <c r="O40" i="14" s="1"/>
  <c r="O39" i="14"/>
  <c r="E38" i="14"/>
  <c r="O38" i="14" s="1"/>
  <c r="E37" i="14"/>
  <c r="O37" i="14" s="1"/>
  <c r="E36" i="14"/>
  <c r="O36" i="14" s="1"/>
  <c r="E35" i="14"/>
  <c r="O35" i="14" s="1"/>
  <c r="E34" i="14"/>
  <c r="O34" i="14" s="1"/>
  <c r="E33" i="14"/>
  <c r="O33" i="14" s="1"/>
  <c r="E32" i="14"/>
  <c r="O32" i="14" s="1"/>
  <c r="E31" i="14"/>
  <c r="O31" i="14" s="1"/>
  <c r="E30" i="14"/>
  <c r="O30" i="14" s="1"/>
  <c r="E29" i="14"/>
  <c r="O29" i="14" s="1"/>
  <c r="E28" i="14"/>
  <c r="O28" i="14" s="1"/>
  <c r="E27" i="14"/>
  <c r="O27" i="14" s="1"/>
  <c r="E26" i="14"/>
  <c r="O26" i="14" s="1"/>
  <c r="E25" i="14"/>
  <c r="O25" i="14" s="1"/>
  <c r="E24" i="14"/>
  <c r="O24" i="14" s="1"/>
  <c r="E23" i="14"/>
  <c r="O23" i="14" s="1"/>
  <c r="E22" i="14"/>
  <c r="O22" i="14" s="1"/>
  <c r="E21" i="14"/>
  <c r="O21" i="14" s="1"/>
  <c r="E20" i="14"/>
  <c r="O20" i="14" s="1"/>
  <c r="E19" i="14"/>
  <c r="O19" i="14" s="1"/>
  <c r="E18" i="14"/>
  <c r="O18" i="14" s="1"/>
  <c r="E17" i="14"/>
  <c r="O17" i="14" s="1"/>
  <c r="E16" i="14"/>
  <c r="O16" i="14" s="1"/>
  <c r="E15" i="14"/>
  <c r="O15" i="14" s="1"/>
  <c r="E14" i="14"/>
  <c r="O14" i="14" s="1"/>
  <c r="E13" i="14"/>
  <c r="O13" i="14" s="1"/>
  <c r="E12" i="14"/>
  <c r="O12" i="14" s="1"/>
  <c r="E11" i="14"/>
  <c r="O11" i="14" s="1"/>
  <c r="E10" i="14"/>
  <c r="O10" i="14" s="1"/>
  <c r="E9" i="14"/>
  <c r="O9" i="14" s="1"/>
  <c r="E8" i="14"/>
  <c r="O8" i="14" s="1"/>
  <c r="E7" i="14"/>
  <c r="O7" i="14" s="1"/>
  <c r="E6" i="14"/>
  <c r="O6" i="14" s="1"/>
  <c r="E5" i="14"/>
  <c r="O5" i="14" s="1"/>
  <c r="E4" i="14" l="1"/>
  <c r="M3" i="14" l="1"/>
  <c r="C13" i="21"/>
  <c r="C14" i="21"/>
  <c r="D15" i="21"/>
  <c r="C16" i="21"/>
  <c r="C17" i="21"/>
  <c r="C18" i="21"/>
  <c r="C19" i="21"/>
  <c r="C20" i="21"/>
  <c r="C21" i="21"/>
  <c r="C22" i="21"/>
  <c r="D23" i="21"/>
  <c r="C24" i="21"/>
  <c r="C25" i="21"/>
  <c r="C26" i="21"/>
  <c r="C27" i="21"/>
  <c r="C28" i="21"/>
  <c r="C29" i="21"/>
  <c r="C30" i="21"/>
  <c r="D31" i="21"/>
  <c r="C32" i="21"/>
  <c r="C33" i="21"/>
  <c r="C34" i="21"/>
  <c r="C35" i="21"/>
  <c r="C36" i="21"/>
  <c r="C37" i="21"/>
  <c r="C38" i="21"/>
  <c r="D39" i="21"/>
  <c r="C40" i="21"/>
  <c r="C41" i="21"/>
  <c r="C12" i="21"/>
  <c r="A5" i="14"/>
  <c r="D5" i="14" s="1"/>
  <c r="C39" i="21" l="1"/>
  <c r="C31" i="21"/>
  <c r="C23" i="21"/>
  <c r="C15" i="21"/>
  <c r="D38" i="21"/>
  <c r="D30" i="21"/>
  <c r="D22" i="21"/>
  <c r="D14" i="21"/>
  <c r="D37" i="21"/>
  <c r="D29" i="21"/>
  <c r="D21" i="21"/>
  <c r="D13" i="21"/>
  <c r="D36" i="21"/>
  <c r="D28" i="21"/>
  <c r="D20" i="21"/>
  <c r="B7" i="21"/>
  <c r="D12" i="21"/>
  <c r="D35" i="21"/>
  <c r="D27" i="21"/>
  <c r="D19" i="21"/>
  <c r="D34" i="21"/>
  <c r="D26" i="21"/>
  <c r="D18" i="21"/>
  <c r="D41" i="21"/>
  <c r="D33" i="21"/>
  <c r="D25" i="21"/>
  <c r="D17" i="21"/>
  <c r="D40" i="21"/>
  <c r="D32" i="21"/>
  <c r="D24" i="21"/>
  <c r="D16" i="21"/>
  <c r="M2" i="14"/>
  <c r="L3" i="14"/>
  <c r="L2" i="14"/>
  <c r="H4" i="14" l="1"/>
  <c r="G4" i="14" l="1"/>
  <c r="E35" i="22" s="1"/>
  <c r="K25" i="14" a="1"/>
  <c r="K29" i="14" a="1"/>
  <c r="K45" i="14" a="1"/>
  <c r="K47" i="14" a="1"/>
  <c r="K24" i="14" a="1"/>
  <c r="K28" i="14" a="1"/>
  <c r="K31" i="14" a="1"/>
  <c r="K33" i="14" a="1"/>
  <c r="K35" i="14" a="1"/>
  <c r="K37" i="14" a="1"/>
  <c r="K39" i="14" a="1"/>
  <c r="K41" i="14" a="1"/>
  <c r="K43" i="14" a="1"/>
  <c r="K23" i="14" a="1"/>
  <c r="K23" i="14" s="1"/>
  <c r="K27" i="14" a="1"/>
  <c r="K27" i="14" s="1"/>
  <c r="K21" i="14" a="1"/>
  <c r="K21" i="14" s="1"/>
  <c r="K22" i="14" a="1"/>
  <c r="K26" i="14" a="1"/>
  <c r="K30" i="14" a="1"/>
  <c r="K32" i="14" a="1"/>
  <c r="K34" i="14" a="1"/>
  <c r="K36" i="14" a="1"/>
  <c r="K38" i="14" a="1"/>
  <c r="K40" i="14" a="1"/>
  <c r="K42" i="14" a="1"/>
  <c r="K44" i="14" a="1"/>
  <c r="K46" i="14" a="1"/>
  <c r="K48" i="14" a="1"/>
  <c r="K50" i="14" a="1"/>
  <c r="K50" i="14" s="1"/>
  <c r="K49" i="14" a="1"/>
  <c r="K49" i="14" s="1"/>
  <c r="L22" i="14" a="1"/>
  <c r="L22" i="14" s="1"/>
  <c r="L26" i="14" a="1"/>
  <c r="L30" i="14" a="1"/>
  <c r="L32" i="14" a="1"/>
  <c r="L34" i="14" a="1"/>
  <c r="L36" i="14" a="1"/>
  <c r="L38" i="14" a="1"/>
  <c r="L40" i="14" a="1"/>
  <c r="L42" i="14" a="1"/>
  <c r="L44" i="14" a="1"/>
  <c r="L46" i="14" a="1"/>
  <c r="L48" i="14" a="1"/>
  <c r="L50" i="14" a="1"/>
  <c r="L25" i="14" a="1"/>
  <c r="L29" i="14" a="1"/>
  <c r="L29" i="14" s="1"/>
  <c r="L24" i="14" a="1"/>
  <c r="L24" i="14" s="1"/>
  <c r="L28" i="14" a="1"/>
  <c r="L28" i="14" s="1"/>
  <c r="L31" i="14" a="1"/>
  <c r="L33" i="14" a="1"/>
  <c r="L35" i="14" a="1"/>
  <c r="L37" i="14" a="1"/>
  <c r="L39" i="14" a="1"/>
  <c r="L41" i="14" a="1"/>
  <c r="L43" i="14" a="1"/>
  <c r="L45" i="14" a="1"/>
  <c r="L47" i="14" a="1"/>
  <c r="L49" i="14" a="1"/>
  <c r="L23" i="14" a="1"/>
  <c r="L27" i="14" a="1"/>
  <c r="L27" i="14" s="1"/>
  <c r="L21" i="14" a="1"/>
  <c r="L21" i="14" s="1"/>
  <c r="U5" i="14" l="1"/>
  <c r="P5" i="14"/>
  <c r="R5" i="14" s="1"/>
  <c r="K46" i="14"/>
  <c r="K41" i="14"/>
  <c r="K37" i="14"/>
  <c r="K35" i="14"/>
  <c r="L45" i="14"/>
  <c r="L42" i="14"/>
  <c r="K38" i="14"/>
  <c r="K33" i="14"/>
  <c r="L50" i="14"/>
  <c r="L46" i="14"/>
  <c r="L43" i="14"/>
  <c r="L41" i="14"/>
  <c r="L38" i="14"/>
  <c r="K34" i="14"/>
  <c r="K28" i="14"/>
  <c r="L23" i="14"/>
  <c r="L49" i="14"/>
  <c r="L40" i="14"/>
  <c r="L39" i="14"/>
  <c r="L36" i="14"/>
  <c r="K32" i="14"/>
  <c r="K24" i="14"/>
  <c r="L25" i="14"/>
  <c r="L48" i="14"/>
  <c r="L47" i="14"/>
  <c r="K31" i="14"/>
  <c r="L37" i="14"/>
  <c r="L34" i="14"/>
  <c r="K30" i="14"/>
  <c r="K47" i="14"/>
  <c r="K42" i="14"/>
  <c r="K36" i="14"/>
  <c r="L35" i="14"/>
  <c r="L32" i="14"/>
  <c r="K26" i="14"/>
  <c r="K45" i="14"/>
  <c r="K43" i="14"/>
  <c r="K39" i="14"/>
  <c r="K40" i="14"/>
  <c r="L33" i="14"/>
  <c r="L30" i="14"/>
  <c r="K22" i="14"/>
  <c r="K29" i="14"/>
  <c r="K48" i="14"/>
  <c r="K44" i="14"/>
  <c r="L44" i="14"/>
  <c r="L31" i="14"/>
  <c r="L26" i="14"/>
  <c r="K25" i="14"/>
  <c r="L53" i="14"/>
  <c r="O4" i="14"/>
  <c r="T4" i="14"/>
  <c r="C35" i="22"/>
  <c r="K53" i="14"/>
  <c r="L52" i="14" l="1"/>
  <c r="L54" i="14" s="1"/>
  <c r="K52" i="14"/>
  <c r="K54" i="14" s="1"/>
  <c r="S5" i="14" l="1"/>
  <c r="W5" i="14" l="1"/>
  <c r="X5" i="14" s="1"/>
  <c r="A6" i="14" l="1"/>
  <c r="D6" i="14" l="1"/>
  <c r="A7" i="14"/>
  <c r="P6" i="14" l="1"/>
  <c r="R6" i="14" s="1"/>
  <c r="S6" i="14" s="1"/>
  <c r="U6" i="14"/>
  <c r="W6" i="14" s="1"/>
  <c r="X6" i="14" s="1"/>
  <c r="A8" i="14"/>
  <c r="D7" i="14"/>
  <c r="P7" i="14" s="1"/>
  <c r="U7" i="14" l="1"/>
  <c r="W7" i="14" s="1"/>
  <c r="X7" i="14" s="1"/>
  <c r="D8" i="14"/>
  <c r="A9" i="14"/>
  <c r="P8" i="14" l="1"/>
  <c r="R8" i="14" s="1"/>
  <c r="S8" i="14" s="1"/>
  <c r="U8" i="14"/>
  <c r="W8" i="14" s="1"/>
  <c r="X8" i="14" s="1"/>
  <c r="D9" i="14"/>
  <c r="A10" i="14"/>
  <c r="P9" i="14" l="1"/>
  <c r="R9" i="14" s="1"/>
  <c r="S9" i="14" s="1"/>
  <c r="U9" i="14"/>
  <c r="W9" i="14" s="1"/>
  <c r="X9" i="14" s="1"/>
  <c r="A11" i="14"/>
  <c r="D10" i="14"/>
  <c r="P10" i="14" l="1"/>
  <c r="R10" i="14" s="1"/>
  <c r="S10" i="14" s="1"/>
  <c r="U10" i="14"/>
  <c r="W10" i="14" s="1"/>
  <c r="X10" i="14" s="1"/>
  <c r="D11" i="14"/>
  <c r="A12" i="14"/>
  <c r="P11" i="14" l="1"/>
  <c r="R11" i="14" s="1"/>
  <c r="S11" i="14" s="1"/>
  <c r="U11" i="14"/>
  <c r="W11" i="14" s="1"/>
  <c r="X11" i="14" s="1"/>
  <c r="D12" i="14"/>
  <c r="A13" i="14"/>
  <c r="P12" i="14" l="1"/>
  <c r="R12" i="14" s="1"/>
  <c r="S12" i="14" s="1"/>
  <c r="U12" i="14"/>
  <c r="W12" i="14" s="1"/>
  <c r="X12" i="14" s="1"/>
  <c r="A14" i="14"/>
  <c r="D13" i="14"/>
  <c r="P13" i="14" l="1"/>
  <c r="R13" i="14" s="1"/>
  <c r="S13" i="14" s="1"/>
  <c r="U13" i="14"/>
  <c r="W13" i="14" s="1"/>
  <c r="X13" i="14" s="1"/>
  <c r="A15" i="14"/>
  <c r="D14" i="14"/>
  <c r="P14" i="14" l="1"/>
  <c r="R14" i="14" s="1"/>
  <c r="S14" i="14" s="1"/>
  <c r="U14" i="14"/>
  <c r="W14" i="14" s="1"/>
  <c r="X14" i="14" s="1"/>
  <c r="A16" i="14"/>
  <c r="D15" i="14"/>
  <c r="P15" i="14" l="1"/>
  <c r="R15" i="14" s="1"/>
  <c r="S15" i="14" s="1"/>
  <c r="U15" i="14"/>
  <c r="W15" i="14" s="1"/>
  <c r="X15" i="14" s="1"/>
  <c r="D16" i="14"/>
  <c r="A17" i="14"/>
  <c r="P16" i="14" l="1"/>
  <c r="R16" i="14" s="1"/>
  <c r="S16" i="14" s="1"/>
  <c r="U16" i="14"/>
  <c r="W16" i="14" s="1"/>
  <c r="X16" i="14" s="1"/>
  <c r="A18" i="14"/>
  <c r="D17" i="14"/>
  <c r="P17" i="14" l="1"/>
  <c r="R17" i="14" s="1"/>
  <c r="S17" i="14" s="1"/>
  <c r="U17" i="14"/>
  <c r="W17" i="14" s="1"/>
  <c r="X17" i="14" s="1"/>
  <c r="D18" i="14"/>
  <c r="A19" i="14"/>
  <c r="P18" i="14" l="1"/>
  <c r="R18" i="14" s="1"/>
  <c r="S18" i="14" s="1"/>
  <c r="U18" i="14"/>
  <c r="W18" i="14" s="1"/>
  <c r="X18" i="14" s="1"/>
  <c r="A20" i="14"/>
  <c r="D19" i="14"/>
  <c r="P19" i="14" l="1"/>
  <c r="R19" i="14" s="1"/>
  <c r="S19" i="14" s="1"/>
  <c r="U19" i="14"/>
  <c r="W19" i="14" s="1"/>
  <c r="X19" i="14" s="1"/>
  <c r="D20" i="14"/>
  <c r="A21" i="14"/>
  <c r="P20" i="14" l="1"/>
  <c r="R20" i="14" s="1"/>
  <c r="S20" i="14" s="1"/>
  <c r="U20" i="14"/>
  <c r="W20" i="14" s="1"/>
  <c r="X20" i="14" s="1"/>
  <c r="D21" i="14"/>
  <c r="A22" i="14"/>
  <c r="P21" i="14" l="1"/>
  <c r="R21" i="14" s="1"/>
  <c r="S21" i="14" s="1"/>
  <c r="U21" i="14"/>
  <c r="W21" i="14" s="1"/>
  <c r="X21" i="14" s="1"/>
  <c r="A23" i="14"/>
  <c r="D22" i="14"/>
  <c r="P22" i="14" l="1"/>
  <c r="R22" i="14" s="1"/>
  <c r="S22" i="14" s="1"/>
  <c r="U22" i="14"/>
  <c r="W22" i="14" s="1"/>
  <c r="X22" i="14" s="1"/>
  <c r="D23" i="14"/>
  <c r="A24" i="14"/>
  <c r="P23" i="14" l="1"/>
  <c r="R23" i="14" s="1"/>
  <c r="S23" i="14" s="1"/>
  <c r="U23" i="14"/>
  <c r="W23" i="14" s="1"/>
  <c r="X23" i="14" s="1"/>
  <c r="A25" i="14"/>
  <c r="D24" i="14"/>
  <c r="P24" i="14" l="1"/>
  <c r="R24" i="14" s="1"/>
  <c r="S24" i="14" s="1"/>
  <c r="U24" i="14"/>
  <c r="W24" i="14" s="1"/>
  <c r="X24" i="14" s="1"/>
  <c r="D25" i="14"/>
  <c r="A26" i="14"/>
  <c r="P25" i="14" l="1"/>
  <c r="R25" i="14" s="1"/>
  <c r="S25" i="14" s="1"/>
  <c r="U25" i="14"/>
  <c r="W25" i="14" s="1"/>
  <c r="X25" i="14" s="1"/>
  <c r="D26" i="14"/>
  <c r="A27" i="14"/>
  <c r="P26" i="14" l="1"/>
  <c r="R26" i="14" s="1"/>
  <c r="S26" i="14" s="1"/>
  <c r="U26" i="14"/>
  <c r="W26" i="14" s="1"/>
  <c r="X26" i="14" s="1"/>
  <c r="D27" i="14"/>
  <c r="A28" i="14"/>
  <c r="P27" i="14" l="1"/>
  <c r="R27" i="14" s="1"/>
  <c r="S27" i="14" s="1"/>
  <c r="U27" i="14"/>
  <c r="W27" i="14" s="1"/>
  <c r="X27" i="14" s="1"/>
  <c r="D28" i="14"/>
  <c r="A29" i="14"/>
  <c r="P28" i="14" l="1"/>
  <c r="R28" i="14" s="1"/>
  <c r="S28" i="14" s="1"/>
  <c r="U28" i="14"/>
  <c r="W28" i="14" s="1"/>
  <c r="X28" i="14" s="1"/>
  <c r="D29" i="14"/>
  <c r="A30" i="14"/>
  <c r="P29" i="14" l="1"/>
  <c r="R29" i="14" s="1"/>
  <c r="S29" i="14" s="1"/>
  <c r="U29" i="14"/>
  <c r="W29" i="14" s="1"/>
  <c r="X29" i="14" s="1"/>
  <c r="A31" i="14"/>
  <c r="D30" i="14"/>
  <c r="P30" i="14" l="1"/>
  <c r="R30" i="14" s="1"/>
  <c r="S30" i="14" s="1"/>
  <c r="U30" i="14"/>
  <c r="W30" i="14" s="1"/>
  <c r="X30" i="14" s="1"/>
  <c r="D31" i="14"/>
  <c r="A32" i="14"/>
  <c r="P31" i="14" l="1"/>
  <c r="R31" i="14" s="1"/>
  <c r="S31" i="14" s="1"/>
  <c r="U31" i="14"/>
  <c r="W31" i="14" s="1"/>
  <c r="X31" i="14" s="1"/>
  <c r="D32" i="14"/>
  <c r="A33" i="14"/>
  <c r="P32" i="14" l="1"/>
  <c r="R32" i="14" s="1"/>
  <c r="S32" i="14" s="1"/>
  <c r="U32" i="14"/>
  <c r="W32" i="14" s="1"/>
  <c r="X32" i="14" s="1"/>
  <c r="D33" i="14"/>
  <c r="A34" i="14"/>
  <c r="P33" i="14" l="1"/>
  <c r="R33" i="14" s="1"/>
  <c r="S33" i="14" s="1"/>
  <c r="U33" i="14"/>
  <c r="W33" i="14" s="1"/>
  <c r="X33" i="14" s="1"/>
  <c r="A35" i="14"/>
  <c r="D34" i="14"/>
  <c r="P34" i="14" l="1"/>
  <c r="R34" i="14" s="1"/>
  <c r="S34" i="14" s="1"/>
  <c r="U34" i="14"/>
  <c r="W34" i="14" s="1"/>
  <c r="X34" i="14" s="1"/>
  <c r="A36" i="14"/>
  <c r="D35" i="14"/>
  <c r="P35" i="14" l="1"/>
  <c r="R35" i="14" s="1"/>
  <c r="S35" i="14" s="1"/>
  <c r="U35" i="14"/>
  <c r="W35" i="14" s="1"/>
  <c r="X35" i="14" s="1"/>
  <c r="D36" i="14"/>
  <c r="A37" i="14"/>
  <c r="P36" i="14" l="1"/>
  <c r="R36" i="14" s="1"/>
  <c r="S36" i="14" s="1"/>
  <c r="U36" i="14"/>
  <c r="W36" i="14" s="1"/>
  <c r="X36" i="14" s="1"/>
  <c r="D37" i="14"/>
  <c r="A38" i="14"/>
  <c r="P37" i="14" l="1"/>
  <c r="R37" i="14" s="1"/>
  <c r="S37" i="14" s="1"/>
  <c r="U37" i="14"/>
  <c r="W37" i="14" s="1"/>
  <c r="X37" i="14" s="1"/>
  <c r="A39" i="14"/>
  <c r="D38" i="14"/>
  <c r="P38" i="14" l="1"/>
  <c r="R38" i="14" s="1"/>
  <c r="S38" i="14" s="1"/>
  <c r="U38" i="14"/>
  <c r="W38" i="14" s="1"/>
  <c r="X38" i="14" s="1"/>
  <c r="A40" i="14"/>
  <c r="D39" i="14"/>
  <c r="P39" i="14" l="1"/>
  <c r="R39" i="14" s="1"/>
  <c r="S39" i="14" s="1"/>
  <c r="U39" i="14"/>
  <c r="W39" i="14" s="1"/>
  <c r="X39" i="14" s="1"/>
  <c r="D40" i="14"/>
  <c r="A41" i="14"/>
  <c r="P40" i="14" l="1"/>
  <c r="R40" i="14" s="1"/>
  <c r="S40" i="14" s="1"/>
  <c r="U40" i="14"/>
  <c r="W40" i="14" s="1"/>
  <c r="X40" i="14" s="1"/>
  <c r="D41" i="14"/>
  <c r="A42" i="14"/>
  <c r="P41" i="14" l="1"/>
  <c r="R41" i="14" s="1"/>
  <c r="S41" i="14" s="1"/>
  <c r="U41" i="14"/>
  <c r="W41" i="14" s="1"/>
  <c r="X41" i="14" s="1"/>
  <c r="A43" i="14"/>
  <c r="D42" i="14"/>
  <c r="P42" i="14" l="1"/>
  <c r="R42" i="14" s="1"/>
  <c r="S42" i="14" s="1"/>
  <c r="U42" i="14"/>
  <c r="W42" i="14" s="1"/>
  <c r="X42" i="14" s="1"/>
  <c r="A44" i="14"/>
  <c r="D43" i="14"/>
  <c r="P43" i="14" l="1"/>
  <c r="R43" i="14" s="1"/>
  <c r="S43" i="14" s="1"/>
  <c r="U43" i="14"/>
  <c r="W43" i="14" s="1"/>
  <c r="X43" i="14" s="1"/>
  <c r="A45" i="14"/>
  <c r="D44" i="14"/>
  <c r="P44" i="14" l="1"/>
  <c r="R44" i="14" s="1"/>
  <c r="S44" i="14" s="1"/>
  <c r="U44" i="14"/>
  <c r="W44" i="14" s="1"/>
  <c r="X44" i="14" s="1"/>
  <c r="D45" i="14"/>
  <c r="A46" i="14"/>
  <c r="P45" i="14" l="1"/>
  <c r="R45" i="14" s="1"/>
  <c r="S45" i="14" s="1"/>
  <c r="U45" i="14"/>
  <c r="W45" i="14" s="1"/>
  <c r="X45" i="14" s="1"/>
  <c r="A47" i="14"/>
  <c r="D46" i="14"/>
  <c r="P46" i="14" l="1"/>
  <c r="R46" i="14" s="1"/>
  <c r="S46" i="14" s="1"/>
  <c r="U46" i="14"/>
  <c r="W46" i="14" s="1"/>
  <c r="X46" i="14" s="1"/>
  <c r="A48" i="14"/>
  <c r="D47" i="14"/>
  <c r="P47" i="14" l="1"/>
  <c r="R47" i="14" s="1"/>
  <c r="S47" i="14" s="1"/>
  <c r="U47" i="14"/>
  <c r="W47" i="14" s="1"/>
  <c r="X47" i="14" s="1"/>
  <c r="A49" i="14"/>
  <c r="D48" i="14"/>
  <c r="P48" i="14" l="1"/>
  <c r="R48" i="14" s="1"/>
  <c r="S48" i="14" s="1"/>
  <c r="U48" i="14"/>
  <c r="W48" i="14" s="1"/>
  <c r="X48" i="14" s="1"/>
  <c r="A50" i="14"/>
  <c r="D49" i="14"/>
  <c r="P49" i="14" l="1"/>
  <c r="R49" i="14" s="1"/>
  <c r="S49" i="14" s="1"/>
  <c r="U49" i="14"/>
  <c r="W49" i="14" s="1"/>
  <c r="X49" i="14" s="1"/>
  <c r="A51" i="14"/>
  <c r="D50" i="14"/>
  <c r="P50" i="14" l="1"/>
  <c r="R50" i="14" s="1"/>
  <c r="S50" i="14" s="1"/>
  <c r="U50" i="14"/>
  <c r="W50" i="14" s="1"/>
  <c r="X50" i="14" s="1"/>
  <c r="D51" i="14"/>
  <c r="A52" i="14"/>
  <c r="P51" i="14" l="1"/>
  <c r="R51" i="14" s="1"/>
  <c r="S51" i="14" s="1"/>
  <c r="U51" i="14"/>
  <c r="W51" i="14" s="1"/>
  <c r="X51" i="14" s="1"/>
  <c r="D52" i="14"/>
  <c r="A53" i="14"/>
  <c r="P52" i="14" l="1"/>
  <c r="R52" i="14" s="1"/>
  <c r="S52" i="14" s="1"/>
  <c r="U52" i="14"/>
  <c r="W52" i="14" s="1"/>
  <c r="X52" i="14" s="1"/>
  <c r="A54" i="14"/>
  <c r="D53" i="14"/>
  <c r="P53" i="14" l="1"/>
  <c r="R53" i="14" s="1"/>
  <c r="S53" i="14" s="1"/>
  <c r="U53" i="14"/>
  <c r="W53" i="14" s="1"/>
  <c r="X53" i="14" s="1"/>
  <c r="D54" i="14"/>
  <c r="A55" i="14"/>
  <c r="P54" i="14" l="1"/>
  <c r="R54" i="14" s="1"/>
  <c r="S54" i="14" s="1"/>
  <c r="U54" i="14"/>
  <c r="W54" i="14" s="1"/>
  <c r="X54" i="14" s="1"/>
  <c r="A56" i="14"/>
  <c r="D55" i="14"/>
  <c r="P55" i="14" l="1"/>
  <c r="R55" i="14" s="1"/>
  <c r="S55" i="14" s="1"/>
  <c r="U55" i="14"/>
  <c r="W55" i="14" s="1"/>
  <c r="X55" i="14" s="1"/>
  <c r="A57" i="14"/>
  <c r="D56" i="14"/>
  <c r="P56" i="14" l="1"/>
  <c r="R56" i="14" s="1"/>
  <c r="S56" i="14" s="1"/>
  <c r="U56" i="14"/>
  <c r="W56" i="14" s="1"/>
  <c r="X56" i="14" s="1"/>
  <c r="A58" i="14"/>
  <c r="D57" i="14"/>
  <c r="P57" i="14" l="1"/>
  <c r="R57" i="14" s="1"/>
  <c r="S57" i="14" s="1"/>
  <c r="U57" i="14"/>
  <c r="W57" i="14" s="1"/>
  <c r="X57" i="14" s="1"/>
  <c r="D58" i="14"/>
  <c r="A59" i="14"/>
  <c r="P58" i="14" l="1"/>
  <c r="R58" i="14" s="1"/>
  <c r="S58" i="14" s="1"/>
  <c r="U58" i="14"/>
  <c r="W58" i="14" s="1"/>
  <c r="X58" i="14" s="1"/>
  <c r="D59" i="14"/>
  <c r="A60" i="14"/>
  <c r="P59" i="14" l="1"/>
  <c r="R59" i="14" s="1"/>
  <c r="S59" i="14" s="1"/>
  <c r="U59" i="14"/>
  <c r="W59" i="14" s="1"/>
  <c r="X59" i="14" s="1"/>
  <c r="A61" i="14"/>
  <c r="D60" i="14"/>
  <c r="P60" i="14" l="1"/>
  <c r="R60" i="14" s="1"/>
  <c r="S60" i="14" s="1"/>
  <c r="U60" i="14"/>
  <c r="W60" i="14" s="1"/>
  <c r="X60" i="14" s="1"/>
  <c r="A62" i="14"/>
  <c r="D61" i="14"/>
  <c r="P61" i="14" l="1"/>
  <c r="R61" i="14" s="1"/>
  <c r="S61" i="14" s="1"/>
  <c r="U61" i="14"/>
  <c r="W61" i="14" s="1"/>
  <c r="X61" i="14" s="1"/>
  <c r="D62" i="14"/>
  <c r="A63" i="14"/>
  <c r="P62" i="14" l="1"/>
  <c r="R62" i="14" s="1"/>
  <c r="S62" i="14" s="1"/>
  <c r="U62" i="14"/>
  <c r="W62" i="14" s="1"/>
  <c r="X62" i="14" s="1"/>
  <c r="D63" i="14"/>
  <c r="A64" i="14"/>
  <c r="P63" i="14" l="1"/>
  <c r="R63" i="14" s="1"/>
  <c r="S63" i="14" s="1"/>
  <c r="U63" i="14"/>
  <c r="W63" i="14" s="1"/>
  <c r="X63" i="14" s="1"/>
  <c r="A65" i="14"/>
  <c r="D64" i="14"/>
  <c r="P64" i="14" l="1"/>
  <c r="R64" i="14" s="1"/>
  <c r="S64" i="14" s="1"/>
  <c r="U64" i="14"/>
  <c r="W64" i="14" s="1"/>
  <c r="X64" i="14" s="1"/>
  <c r="D65" i="14"/>
  <c r="A66" i="14"/>
  <c r="P65" i="14" l="1"/>
  <c r="R65" i="14" s="1"/>
  <c r="S65" i="14" s="1"/>
  <c r="U65" i="14"/>
  <c r="W65" i="14" s="1"/>
  <c r="X65" i="14" s="1"/>
  <c r="D66" i="14"/>
  <c r="A67" i="14"/>
  <c r="P66" i="14" l="1"/>
  <c r="R66" i="14" s="1"/>
  <c r="S66" i="14" s="1"/>
  <c r="U66" i="14"/>
  <c r="W66" i="14" s="1"/>
  <c r="X66" i="14" s="1"/>
  <c r="A68" i="14"/>
  <c r="D67" i="14"/>
  <c r="P67" i="14" l="1"/>
  <c r="R67" i="14" s="1"/>
  <c r="S67" i="14" s="1"/>
  <c r="U67" i="14"/>
  <c r="W67" i="14" s="1"/>
  <c r="X67" i="14" s="1"/>
  <c r="A69" i="14"/>
  <c r="D68" i="14"/>
  <c r="P68" i="14" l="1"/>
  <c r="R68" i="14" s="1"/>
  <c r="S68" i="14" s="1"/>
  <c r="U68" i="14"/>
  <c r="W68" i="14" s="1"/>
  <c r="X68" i="14" s="1"/>
  <c r="D69" i="14"/>
  <c r="A70" i="14"/>
  <c r="P69" i="14" l="1"/>
  <c r="R69" i="14" s="1"/>
  <c r="S69" i="14" s="1"/>
  <c r="U69" i="14"/>
  <c r="W69" i="14" s="1"/>
  <c r="X69" i="14" s="1"/>
  <c r="D70" i="14"/>
  <c r="A71" i="14"/>
  <c r="P70" i="14" l="1"/>
  <c r="R70" i="14" s="1"/>
  <c r="S70" i="14" s="1"/>
  <c r="U70" i="14"/>
  <c r="W70" i="14" s="1"/>
  <c r="X70" i="14" s="1"/>
  <c r="D71" i="14"/>
  <c r="A72" i="14"/>
  <c r="P71" i="14" l="1"/>
  <c r="R71" i="14" s="1"/>
  <c r="S71" i="14" s="1"/>
  <c r="U71" i="14"/>
  <c r="W71" i="14" s="1"/>
  <c r="X71" i="14" s="1"/>
  <c r="D72" i="14"/>
  <c r="A73" i="14"/>
  <c r="P72" i="14" l="1"/>
  <c r="R72" i="14" s="1"/>
  <c r="S72" i="14" s="1"/>
  <c r="U72" i="14"/>
  <c r="W72" i="14" s="1"/>
  <c r="X72" i="14" s="1"/>
  <c r="D73" i="14"/>
  <c r="A74" i="14"/>
  <c r="P73" i="14" l="1"/>
  <c r="R73" i="14" s="1"/>
  <c r="S73" i="14" s="1"/>
  <c r="U73" i="14"/>
  <c r="W73" i="14" s="1"/>
  <c r="X73" i="14" s="1"/>
  <c r="D74" i="14"/>
  <c r="A75" i="14"/>
  <c r="P74" i="14" l="1"/>
  <c r="R74" i="14" s="1"/>
  <c r="S74" i="14" s="1"/>
  <c r="U74" i="14"/>
  <c r="W74" i="14" s="1"/>
  <c r="X74" i="14" s="1"/>
  <c r="D75" i="14"/>
  <c r="A76" i="14"/>
  <c r="P75" i="14" l="1"/>
  <c r="R75" i="14" s="1"/>
  <c r="S75" i="14" s="1"/>
  <c r="U75" i="14"/>
  <c r="W75" i="14" s="1"/>
  <c r="X75" i="14" s="1"/>
  <c r="D76" i="14"/>
  <c r="A77" i="14"/>
  <c r="P76" i="14" l="1"/>
  <c r="R76" i="14" s="1"/>
  <c r="S76" i="14" s="1"/>
  <c r="U76" i="14"/>
  <c r="W76" i="14" s="1"/>
  <c r="X76" i="14" s="1"/>
  <c r="D77" i="14"/>
  <c r="A78" i="14"/>
  <c r="P77" i="14" l="1"/>
  <c r="R77" i="14" s="1"/>
  <c r="S77" i="14" s="1"/>
  <c r="U77" i="14"/>
  <c r="W77" i="14" s="1"/>
  <c r="X77" i="14" s="1"/>
  <c r="D78" i="14"/>
  <c r="A79" i="14"/>
  <c r="P78" i="14" l="1"/>
  <c r="R78" i="14" s="1"/>
  <c r="S78" i="14" s="1"/>
  <c r="U78" i="14"/>
  <c r="W78" i="14" s="1"/>
  <c r="X78" i="14" s="1"/>
  <c r="D79" i="14"/>
  <c r="A80" i="14"/>
  <c r="P79" i="14" l="1"/>
  <c r="R79" i="14" s="1"/>
  <c r="S79" i="14" s="1"/>
  <c r="U79" i="14"/>
  <c r="W79" i="14" s="1"/>
  <c r="X79" i="14" s="1"/>
  <c r="D80" i="14"/>
  <c r="A81" i="14"/>
  <c r="P80" i="14" l="1"/>
  <c r="R80" i="14" s="1"/>
  <c r="S80" i="14" s="1"/>
  <c r="U80" i="14"/>
  <c r="W80" i="14" s="1"/>
  <c r="X80" i="14" s="1"/>
  <c r="A82" i="14"/>
  <c r="D81" i="14"/>
  <c r="P81" i="14" l="1"/>
  <c r="R81" i="14" s="1"/>
  <c r="S81" i="14" s="1"/>
  <c r="U81" i="14"/>
  <c r="W81" i="14" s="1"/>
  <c r="X81" i="14" s="1"/>
  <c r="D82" i="14"/>
  <c r="A83" i="14"/>
  <c r="P82" i="14" l="1"/>
  <c r="R82" i="14" s="1"/>
  <c r="S82" i="14" s="1"/>
  <c r="U82" i="14"/>
  <c r="W82" i="14" s="1"/>
  <c r="X82" i="14" s="1"/>
  <c r="D83" i="14"/>
  <c r="A84" i="14"/>
  <c r="P83" i="14" l="1"/>
  <c r="R83" i="14" s="1"/>
  <c r="S83" i="14" s="1"/>
  <c r="U83" i="14"/>
  <c r="W83" i="14" s="1"/>
  <c r="X83" i="14" s="1"/>
  <c r="D84" i="14"/>
  <c r="A85" i="14"/>
  <c r="P84" i="14" l="1"/>
  <c r="U84" i="14"/>
  <c r="W84" i="14" s="1"/>
  <c r="X84" i="14" s="1"/>
  <c r="D85" i="14"/>
  <c r="A86" i="14"/>
  <c r="R84" i="14"/>
  <c r="S84" i="14" s="1"/>
  <c r="P85" i="14" l="1"/>
  <c r="R85" i="14" s="1"/>
  <c r="S85" i="14" s="1"/>
  <c r="U85" i="14"/>
  <c r="W85" i="14" s="1"/>
  <c r="X85" i="14" s="1"/>
  <c r="D86" i="14"/>
  <c r="A87" i="14"/>
  <c r="P86" i="14" l="1"/>
  <c r="R86" i="14" s="1"/>
  <c r="S86" i="14" s="1"/>
  <c r="U86" i="14"/>
  <c r="W86" i="14" s="1"/>
  <c r="X86" i="14" s="1"/>
  <c r="D87" i="14"/>
  <c r="A88" i="14"/>
  <c r="P87" i="14" l="1"/>
  <c r="R87" i="14" s="1"/>
  <c r="S87" i="14" s="1"/>
  <c r="U87" i="14"/>
  <c r="W87" i="14" s="1"/>
  <c r="X87" i="14" s="1"/>
  <c r="D88" i="14"/>
  <c r="A89" i="14"/>
  <c r="P88" i="14" l="1"/>
  <c r="R88" i="14" s="1"/>
  <c r="S88" i="14" s="1"/>
  <c r="U88" i="14"/>
  <c r="W88" i="14" s="1"/>
  <c r="X88" i="14" s="1"/>
  <c r="D89" i="14"/>
  <c r="A90" i="14"/>
  <c r="P89" i="14" l="1"/>
  <c r="R89" i="14" s="1"/>
  <c r="S89" i="14" s="1"/>
  <c r="U89" i="14"/>
  <c r="W89" i="14" s="1"/>
  <c r="X89" i="14" s="1"/>
  <c r="D90" i="14"/>
  <c r="A91" i="14"/>
  <c r="P90" i="14" l="1"/>
  <c r="R90" i="14" s="1"/>
  <c r="S90" i="14" s="1"/>
  <c r="U90" i="14"/>
  <c r="W90" i="14" s="1"/>
  <c r="X90" i="14" s="1"/>
  <c r="D91" i="14"/>
  <c r="A92" i="14"/>
  <c r="P91" i="14" l="1"/>
  <c r="R91" i="14" s="1"/>
  <c r="S91" i="14" s="1"/>
  <c r="U91" i="14"/>
  <c r="W91" i="14" s="1"/>
  <c r="X91" i="14" s="1"/>
  <c r="A93" i="14"/>
  <c r="D92" i="14"/>
  <c r="P92" i="14" l="1"/>
  <c r="R92" i="14" s="1"/>
  <c r="S92" i="14" s="1"/>
  <c r="U92" i="14"/>
  <c r="W92" i="14" s="1"/>
  <c r="X92" i="14" s="1"/>
  <c r="A94" i="14"/>
  <c r="D93" i="14"/>
  <c r="P93" i="14" l="1"/>
  <c r="R93" i="14" s="1"/>
  <c r="S93" i="14" s="1"/>
  <c r="U93" i="14"/>
  <c r="W93" i="14" s="1"/>
  <c r="X93" i="14" s="1"/>
  <c r="D94" i="14"/>
  <c r="A95" i="14"/>
  <c r="P94" i="14" l="1"/>
  <c r="R94" i="14" s="1"/>
  <c r="S94" i="14" s="1"/>
  <c r="U94" i="14"/>
  <c r="W94" i="14" s="1"/>
  <c r="X94" i="14" s="1"/>
  <c r="A96" i="14"/>
  <c r="D95" i="14"/>
  <c r="P95" i="14" l="1"/>
  <c r="R95" i="14" s="1"/>
  <c r="S95" i="14" s="1"/>
  <c r="U95" i="14"/>
  <c r="W95" i="14" s="1"/>
  <c r="X95" i="14" s="1"/>
  <c r="A97" i="14"/>
  <c r="D96" i="14"/>
  <c r="P96" i="14" l="1"/>
  <c r="R96" i="14" s="1"/>
  <c r="S96" i="14" s="1"/>
  <c r="U96" i="14"/>
  <c r="W96" i="14" s="1"/>
  <c r="X96" i="14" s="1"/>
  <c r="D97" i="14"/>
  <c r="A98" i="14"/>
  <c r="P97" i="14" l="1"/>
  <c r="R97" i="14" s="1"/>
  <c r="S97" i="14" s="1"/>
  <c r="U97" i="14"/>
  <c r="W97" i="14" s="1"/>
  <c r="X97" i="14" s="1"/>
  <c r="A99" i="14"/>
  <c r="D98" i="14"/>
  <c r="P98" i="14" l="1"/>
  <c r="R98" i="14" s="1"/>
  <c r="S98" i="14" s="1"/>
  <c r="U98" i="14"/>
  <c r="W98" i="14" s="1"/>
  <c r="X98" i="14" s="1"/>
  <c r="A100" i="14"/>
  <c r="D99" i="14"/>
  <c r="P99" i="14" l="1"/>
  <c r="R99" i="14" s="1"/>
  <c r="S99" i="14" s="1"/>
  <c r="U99" i="14"/>
  <c r="W99" i="14" s="1"/>
  <c r="X99" i="14" s="1"/>
  <c r="A101" i="14"/>
  <c r="D100" i="14"/>
  <c r="P100" i="14" l="1"/>
  <c r="R100" i="14" s="1"/>
  <c r="S100" i="14" s="1"/>
  <c r="U100" i="14"/>
  <c r="W100" i="14" s="1"/>
  <c r="X100" i="14" s="1"/>
  <c r="D101" i="14"/>
  <c r="A102" i="14"/>
  <c r="P101" i="14" l="1"/>
  <c r="R101" i="14" s="1"/>
  <c r="S101" i="14" s="1"/>
  <c r="U101" i="14"/>
  <c r="W101" i="14" s="1"/>
  <c r="X101" i="14" s="1"/>
  <c r="D102" i="14"/>
  <c r="A103" i="14"/>
  <c r="P102" i="14" l="1"/>
  <c r="R102" i="14" s="1"/>
  <c r="S102" i="14" s="1"/>
  <c r="U102" i="14"/>
  <c r="W102" i="14" s="1"/>
  <c r="X102" i="14" s="1"/>
  <c r="D103" i="14"/>
  <c r="A104" i="14"/>
  <c r="P103" i="14" l="1"/>
  <c r="R103" i="14" s="1"/>
  <c r="S103" i="14" s="1"/>
  <c r="U103" i="14"/>
  <c r="W103" i="14" s="1"/>
  <c r="X103" i="14" s="1"/>
  <c r="A105" i="14"/>
  <c r="D104" i="14"/>
  <c r="P104" i="14" l="1"/>
  <c r="R104" i="14" s="1"/>
  <c r="S104" i="14" s="1"/>
  <c r="U104" i="14"/>
  <c r="W104" i="14" s="1"/>
  <c r="X104" i="14" s="1"/>
  <c r="D105" i="14"/>
  <c r="A106" i="14"/>
  <c r="P105" i="14" l="1"/>
  <c r="R105" i="14" s="1"/>
  <c r="S105" i="14" s="1"/>
  <c r="U105" i="14"/>
  <c r="W105" i="14" s="1"/>
  <c r="X105" i="14" s="1"/>
  <c r="A107" i="14"/>
  <c r="D106" i="14"/>
  <c r="P106" i="14" l="1"/>
  <c r="R106" i="14" s="1"/>
  <c r="S106" i="14" s="1"/>
  <c r="U106" i="14"/>
  <c r="W106" i="14" s="1"/>
  <c r="X106" i="14" s="1"/>
  <c r="D107" i="14"/>
  <c r="A108" i="14"/>
  <c r="P107" i="14" l="1"/>
  <c r="R107" i="14" s="1"/>
  <c r="S107" i="14" s="1"/>
  <c r="U107" i="14"/>
  <c r="W107" i="14" s="1"/>
  <c r="X107" i="14" s="1"/>
  <c r="D108" i="14"/>
  <c r="A109" i="14"/>
  <c r="P108" i="14" l="1"/>
  <c r="R108" i="14" s="1"/>
  <c r="S108" i="14" s="1"/>
  <c r="U108" i="14"/>
  <c r="W108" i="14" s="1"/>
  <c r="X108" i="14" s="1"/>
  <c r="D109" i="14"/>
  <c r="A110" i="14"/>
  <c r="P109" i="14" l="1"/>
  <c r="R109" i="14" s="1"/>
  <c r="S109" i="14" s="1"/>
  <c r="U109" i="14"/>
  <c r="W109" i="14" s="1"/>
  <c r="X109" i="14" s="1"/>
  <c r="A111" i="14"/>
  <c r="D110" i="14"/>
  <c r="P110" i="14" l="1"/>
  <c r="R110" i="14" s="1"/>
  <c r="S110" i="14" s="1"/>
  <c r="U110" i="14"/>
  <c r="W110" i="14" s="1"/>
  <c r="X110" i="14" s="1"/>
  <c r="A112" i="14"/>
  <c r="D111" i="14"/>
  <c r="P111" i="14" l="1"/>
  <c r="R111" i="14" s="1"/>
  <c r="S111" i="14" s="1"/>
  <c r="U111" i="14"/>
  <c r="W111" i="14" s="1"/>
  <c r="X111" i="14" s="1"/>
  <c r="D112" i="14"/>
  <c r="A113" i="14"/>
  <c r="P112" i="14" l="1"/>
  <c r="R112" i="14" s="1"/>
  <c r="S112" i="14" s="1"/>
  <c r="U112" i="14"/>
  <c r="W112" i="14" s="1"/>
  <c r="X112" i="14" s="1"/>
  <c r="A114" i="14"/>
  <c r="D113" i="14"/>
  <c r="P113" i="14" l="1"/>
  <c r="R113" i="14" s="1"/>
  <c r="S113" i="14" s="1"/>
  <c r="U113" i="14"/>
  <c r="W113" i="14" s="1"/>
  <c r="X113" i="14" s="1"/>
  <c r="A115" i="14"/>
  <c r="D114" i="14"/>
  <c r="P114" i="14" l="1"/>
  <c r="R114" i="14" s="1"/>
  <c r="S114" i="14" s="1"/>
  <c r="U114" i="14"/>
  <c r="W114" i="14" s="1"/>
  <c r="X114" i="14" s="1"/>
  <c r="D115" i="14"/>
  <c r="A116" i="14"/>
  <c r="P115" i="14" l="1"/>
  <c r="R115" i="14" s="1"/>
  <c r="S115" i="14" s="1"/>
  <c r="U115" i="14"/>
  <c r="W115" i="14" s="1"/>
  <c r="X115" i="14" s="1"/>
  <c r="D116" i="14"/>
  <c r="A117" i="14"/>
  <c r="P116" i="14" l="1"/>
  <c r="R116" i="14" s="1"/>
  <c r="S116" i="14" s="1"/>
  <c r="U116" i="14"/>
  <c r="W116" i="14" s="1"/>
  <c r="X116" i="14" s="1"/>
  <c r="A118" i="14"/>
  <c r="D117" i="14"/>
  <c r="P117" i="14" l="1"/>
  <c r="R117" i="14" s="1"/>
  <c r="S117" i="14" s="1"/>
  <c r="U117" i="14"/>
  <c r="W117" i="14" s="1"/>
  <c r="X117" i="14" s="1"/>
  <c r="D118" i="14"/>
  <c r="A119" i="14"/>
  <c r="P118" i="14" l="1"/>
  <c r="R118" i="14" s="1"/>
  <c r="S118" i="14" s="1"/>
  <c r="U118" i="14"/>
  <c r="W118" i="14" s="1"/>
  <c r="X118" i="14" s="1"/>
  <c r="A120" i="14"/>
  <c r="D119" i="14"/>
  <c r="P119" i="14" l="1"/>
  <c r="R119" i="14" s="1"/>
  <c r="S119" i="14" s="1"/>
  <c r="U119" i="14"/>
  <c r="W119" i="14" s="1"/>
  <c r="X119" i="14" s="1"/>
  <c r="D120" i="14"/>
  <c r="A121" i="14"/>
  <c r="P120" i="14" l="1"/>
  <c r="R120" i="14" s="1"/>
  <c r="S120" i="14" s="1"/>
  <c r="U120" i="14"/>
  <c r="W120" i="14" s="1"/>
  <c r="X120" i="14" s="1"/>
  <c r="A122" i="14"/>
  <c r="D121" i="14"/>
  <c r="P121" i="14" l="1"/>
  <c r="R121" i="14" s="1"/>
  <c r="S121" i="14" s="1"/>
  <c r="U121" i="14"/>
  <c r="W121" i="14" s="1"/>
  <c r="X121" i="14" s="1"/>
  <c r="A123" i="14"/>
  <c r="D122" i="14"/>
  <c r="P122" i="14" l="1"/>
  <c r="R122" i="14" s="1"/>
  <c r="S122" i="14" s="1"/>
  <c r="U122" i="14"/>
  <c r="W122" i="14" s="1"/>
  <c r="X122" i="14" s="1"/>
  <c r="A124" i="14"/>
  <c r="D123" i="14"/>
  <c r="P123" i="14" l="1"/>
  <c r="R123" i="14" s="1"/>
  <c r="S123" i="14" s="1"/>
  <c r="U123" i="14"/>
  <c r="W123" i="14" s="1"/>
  <c r="X123" i="14" s="1"/>
  <c r="A125" i="14"/>
  <c r="D124" i="14"/>
  <c r="P124" i="14" l="1"/>
  <c r="R124" i="14" s="1"/>
  <c r="S124" i="14" s="1"/>
  <c r="U124" i="14"/>
  <c r="W124" i="14" s="1"/>
  <c r="X124" i="14" s="1"/>
  <c r="D125" i="14"/>
  <c r="A126" i="14"/>
  <c r="P125" i="14" l="1"/>
  <c r="R125" i="14" s="1"/>
  <c r="S125" i="14" s="1"/>
  <c r="U125" i="14"/>
  <c r="W125" i="14" s="1"/>
  <c r="X125" i="14" s="1"/>
  <c r="A127" i="14"/>
  <c r="D126" i="14"/>
  <c r="P126" i="14" l="1"/>
  <c r="R126" i="14" s="1"/>
  <c r="S126" i="14" s="1"/>
  <c r="U126" i="14"/>
  <c r="W126" i="14" s="1"/>
  <c r="X126" i="14" s="1"/>
  <c r="D127" i="14"/>
  <c r="A128" i="14"/>
  <c r="P127" i="14" l="1"/>
  <c r="R127" i="14" s="1"/>
  <c r="S127" i="14" s="1"/>
  <c r="U127" i="14"/>
  <c r="W127" i="14" s="1"/>
  <c r="X127" i="14" s="1"/>
  <c r="A129" i="14"/>
  <c r="D128" i="14"/>
  <c r="P128" i="14" l="1"/>
  <c r="R128" i="14" s="1"/>
  <c r="S128" i="14" s="1"/>
  <c r="U128" i="14"/>
  <c r="W128" i="14" s="1"/>
  <c r="X128" i="14" s="1"/>
  <c r="D129" i="14"/>
  <c r="A130" i="14"/>
  <c r="P129" i="14" l="1"/>
  <c r="R129" i="14" s="1"/>
  <c r="S129" i="14" s="1"/>
  <c r="U129" i="14"/>
  <c r="W129" i="14" s="1"/>
  <c r="X129" i="14" s="1"/>
  <c r="D130" i="14"/>
  <c r="A131" i="14"/>
  <c r="P130" i="14" l="1"/>
  <c r="R130" i="14" s="1"/>
  <c r="S130" i="14" s="1"/>
  <c r="U130" i="14"/>
  <c r="W130" i="14" s="1"/>
  <c r="X130" i="14" s="1"/>
  <c r="A132" i="14"/>
  <c r="D131" i="14"/>
  <c r="P131" i="14" l="1"/>
  <c r="R131" i="14" s="1"/>
  <c r="S131" i="14" s="1"/>
  <c r="U131" i="14"/>
  <c r="W131" i="14" s="1"/>
  <c r="X131" i="14" s="1"/>
  <c r="A133" i="14"/>
  <c r="D132" i="14"/>
  <c r="P132" i="14" l="1"/>
  <c r="R132" i="14" s="1"/>
  <c r="S132" i="14" s="1"/>
  <c r="U132" i="14"/>
  <c r="W132" i="14" s="1"/>
  <c r="X132" i="14" s="1"/>
  <c r="A134" i="14"/>
  <c r="D133" i="14"/>
  <c r="P133" i="14" l="1"/>
  <c r="R133" i="14" s="1"/>
  <c r="S133" i="14" s="1"/>
  <c r="U133" i="14"/>
  <c r="W133" i="14" s="1"/>
  <c r="X133" i="14" s="1"/>
  <c r="A135" i="14"/>
  <c r="D134" i="14"/>
  <c r="P134" i="14" l="1"/>
  <c r="R134" i="14" s="1"/>
  <c r="S134" i="14" s="1"/>
  <c r="U134" i="14"/>
  <c r="W134" i="14" s="1"/>
  <c r="X134" i="14" s="1"/>
  <c r="A136" i="14"/>
  <c r="D135" i="14"/>
  <c r="P135" i="14" l="1"/>
  <c r="R135" i="14" s="1"/>
  <c r="S135" i="14" s="1"/>
  <c r="U135" i="14"/>
  <c r="W135" i="14" s="1"/>
  <c r="X135" i="14" s="1"/>
  <c r="A137" i="14"/>
  <c r="D136" i="14"/>
  <c r="P136" i="14" l="1"/>
  <c r="R136" i="14" s="1"/>
  <c r="S136" i="14" s="1"/>
  <c r="U136" i="14"/>
  <c r="W136" i="14" s="1"/>
  <c r="X136" i="14" s="1"/>
  <c r="A138" i="14"/>
  <c r="D137" i="14"/>
  <c r="P137" i="14" l="1"/>
  <c r="R137" i="14" s="1"/>
  <c r="S137" i="14" s="1"/>
  <c r="U137" i="14"/>
  <c r="W137" i="14" s="1"/>
  <c r="X137" i="14" s="1"/>
  <c r="A139" i="14"/>
  <c r="D138" i="14"/>
  <c r="P138" i="14" l="1"/>
  <c r="R138" i="14" s="1"/>
  <c r="S138" i="14" s="1"/>
  <c r="U138" i="14"/>
  <c r="W138" i="14" s="1"/>
  <c r="X138" i="14" s="1"/>
  <c r="A140" i="14"/>
  <c r="D139" i="14"/>
  <c r="P139" i="14" l="1"/>
  <c r="R139" i="14" s="1"/>
  <c r="S139" i="14" s="1"/>
  <c r="U139" i="14"/>
  <c r="W139" i="14" s="1"/>
  <c r="X139" i="14" s="1"/>
  <c r="A141" i="14"/>
  <c r="D140" i="14"/>
  <c r="P140" i="14" l="1"/>
  <c r="R140" i="14" s="1"/>
  <c r="S140" i="14" s="1"/>
  <c r="U140" i="14"/>
  <c r="W140" i="14" s="1"/>
  <c r="X140" i="14" s="1"/>
  <c r="A142" i="14"/>
  <c r="D141" i="14"/>
  <c r="P141" i="14" l="1"/>
  <c r="R141" i="14" s="1"/>
  <c r="S141" i="14" s="1"/>
  <c r="U141" i="14"/>
  <c r="W141" i="14" s="1"/>
  <c r="X141" i="14" s="1"/>
  <c r="A143" i="14"/>
  <c r="D142" i="14"/>
  <c r="P142" i="14" l="1"/>
  <c r="R142" i="14" s="1"/>
  <c r="S142" i="14" s="1"/>
  <c r="U142" i="14"/>
  <c r="W142" i="14" s="1"/>
  <c r="X142" i="14" s="1"/>
  <c r="A144" i="14"/>
  <c r="D143" i="14"/>
  <c r="P143" i="14" l="1"/>
  <c r="R143" i="14" s="1"/>
  <c r="S143" i="14" s="1"/>
  <c r="U143" i="14"/>
  <c r="W143" i="14" s="1"/>
  <c r="X143" i="14" s="1"/>
  <c r="A145" i="14"/>
  <c r="D144" i="14"/>
  <c r="P144" i="14" l="1"/>
  <c r="R144" i="14" s="1"/>
  <c r="S144" i="14" s="1"/>
  <c r="U144" i="14"/>
  <c r="W144" i="14" s="1"/>
  <c r="X144" i="14" s="1"/>
  <c r="A146" i="14"/>
  <c r="D145" i="14"/>
  <c r="P145" i="14" l="1"/>
  <c r="R145" i="14" s="1"/>
  <c r="S145" i="14" s="1"/>
  <c r="U145" i="14"/>
  <c r="W145" i="14" s="1"/>
  <c r="X145" i="14" s="1"/>
  <c r="A147" i="14"/>
  <c r="D146" i="14"/>
  <c r="P146" i="14" l="1"/>
  <c r="R146" i="14" s="1"/>
  <c r="S146" i="14" s="1"/>
  <c r="U146" i="14"/>
  <c r="W146" i="14" s="1"/>
  <c r="X146" i="14" s="1"/>
  <c r="A148" i="14"/>
  <c r="D147" i="14"/>
  <c r="P147" i="14" l="1"/>
  <c r="R147" i="14" s="1"/>
  <c r="S147" i="14" s="1"/>
  <c r="U147" i="14"/>
  <c r="W147" i="14" s="1"/>
  <c r="X147" i="14" s="1"/>
  <c r="A149" i="14"/>
  <c r="D148" i="14"/>
  <c r="P148" i="14" l="1"/>
  <c r="R148" i="14" s="1"/>
  <c r="S148" i="14" s="1"/>
  <c r="U148" i="14"/>
  <c r="W148" i="14" s="1"/>
  <c r="X148" i="14" s="1"/>
  <c r="D149" i="14"/>
  <c r="A150" i="14"/>
  <c r="P149" i="14" l="1"/>
  <c r="R149" i="14" s="1"/>
  <c r="S149" i="14" s="1"/>
  <c r="U149" i="14"/>
  <c r="W149" i="14" s="1"/>
  <c r="X149" i="14" s="1"/>
  <c r="D150" i="14"/>
  <c r="A151" i="14"/>
  <c r="P150" i="14" l="1"/>
  <c r="R150" i="14" s="1"/>
  <c r="S150" i="14" s="1"/>
  <c r="U150" i="14"/>
  <c r="W150" i="14" s="1"/>
  <c r="X150" i="14" s="1"/>
  <c r="A152" i="14"/>
  <c r="D151" i="14"/>
  <c r="P151" i="14" l="1"/>
  <c r="R151" i="14" s="1"/>
  <c r="S151" i="14" s="1"/>
  <c r="U151" i="14"/>
  <c r="W151" i="14" s="1"/>
  <c r="X151" i="14" s="1"/>
  <c r="A153" i="14"/>
  <c r="D152" i="14"/>
  <c r="P152" i="14" l="1"/>
  <c r="R152" i="14" s="1"/>
  <c r="S152" i="14" s="1"/>
  <c r="U152" i="14"/>
  <c r="W152" i="14" s="1"/>
  <c r="X152" i="14" s="1"/>
  <c r="A154" i="14"/>
  <c r="D153" i="14"/>
  <c r="P153" i="14" l="1"/>
  <c r="R153" i="14" s="1"/>
  <c r="S153" i="14" s="1"/>
  <c r="U153" i="14"/>
  <c r="W153" i="14" s="1"/>
  <c r="X153" i="14" s="1"/>
  <c r="D154" i="14"/>
  <c r="A155" i="14"/>
  <c r="P154" i="14" l="1"/>
  <c r="R154" i="14" s="1"/>
  <c r="S154" i="14" s="1"/>
  <c r="U154" i="14"/>
  <c r="W154" i="14" s="1"/>
  <c r="X154" i="14" s="1"/>
  <c r="A156" i="14"/>
  <c r="D155" i="14"/>
  <c r="P155" i="14" l="1"/>
  <c r="R155" i="14" s="1"/>
  <c r="S155" i="14" s="1"/>
  <c r="U155" i="14"/>
  <c r="W155" i="14" s="1"/>
  <c r="X155" i="14" s="1"/>
  <c r="D156" i="14"/>
  <c r="A157" i="14"/>
  <c r="P156" i="14" l="1"/>
  <c r="R156" i="14" s="1"/>
  <c r="S156" i="14" s="1"/>
  <c r="U156" i="14"/>
  <c r="W156" i="14" s="1"/>
  <c r="X156" i="14" s="1"/>
  <c r="D157" i="14"/>
  <c r="A158" i="14"/>
  <c r="P157" i="14" l="1"/>
  <c r="R157" i="14" s="1"/>
  <c r="S157" i="14" s="1"/>
  <c r="U157" i="14"/>
  <c r="W157" i="14" s="1"/>
  <c r="X157" i="14" s="1"/>
  <c r="A159" i="14"/>
  <c r="D158" i="14"/>
  <c r="P158" i="14" l="1"/>
  <c r="R158" i="14" s="1"/>
  <c r="S158" i="14" s="1"/>
  <c r="U158" i="14"/>
  <c r="W158" i="14" s="1"/>
  <c r="X158" i="14" s="1"/>
  <c r="A160" i="14"/>
  <c r="D159" i="14"/>
  <c r="P159" i="14" l="1"/>
  <c r="R159" i="14" s="1"/>
  <c r="S159" i="14" s="1"/>
  <c r="U159" i="14"/>
  <c r="W159" i="14" s="1"/>
  <c r="X159" i="14" s="1"/>
  <c r="A161" i="14"/>
  <c r="D160" i="14"/>
  <c r="P160" i="14" l="1"/>
  <c r="R160" i="14" s="1"/>
  <c r="S160" i="14" s="1"/>
  <c r="U160" i="14"/>
  <c r="W160" i="14" s="1"/>
  <c r="X160" i="14" s="1"/>
  <c r="D161" i="14"/>
  <c r="A162" i="14"/>
  <c r="P161" i="14" l="1"/>
  <c r="R161" i="14" s="1"/>
  <c r="S161" i="14" s="1"/>
  <c r="U161" i="14"/>
  <c r="W161" i="14" s="1"/>
  <c r="X161" i="14" s="1"/>
  <c r="D162" i="14"/>
  <c r="A163" i="14"/>
  <c r="P162" i="14" l="1"/>
  <c r="R162" i="14" s="1"/>
  <c r="S162" i="14" s="1"/>
  <c r="U162" i="14"/>
  <c r="W162" i="14" s="1"/>
  <c r="X162" i="14" s="1"/>
  <c r="D163" i="14"/>
  <c r="A164" i="14"/>
  <c r="P163" i="14" l="1"/>
  <c r="R163" i="14" s="1"/>
  <c r="S163" i="14" s="1"/>
  <c r="U163" i="14"/>
  <c r="W163" i="14" s="1"/>
  <c r="X163" i="14" s="1"/>
  <c r="A165" i="14"/>
  <c r="D164" i="14"/>
  <c r="P164" i="14" l="1"/>
  <c r="R164" i="14" s="1"/>
  <c r="S164" i="14" s="1"/>
  <c r="U164" i="14"/>
  <c r="W164" i="14" s="1"/>
  <c r="X164" i="14" s="1"/>
  <c r="A166" i="14"/>
  <c r="D165" i="14"/>
  <c r="P165" i="14" l="1"/>
  <c r="R165" i="14" s="1"/>
  <c r="S165" i="14" s="1"/>
  <c r="U165" i="14"/>
  <c r="W165" i="14" s="1"/>
  <c r="X165" i="14" s="1"/>
  <c r="D166" i="14"/>
  <c r="A167" i="14"/>
  <c r="P166" i="14" l="1"/>
  <c r="R166" i="14" s="1"/>
  <c r="S166" i="14" s="1"/>
  <c r="U166" i="14"/>
  <c r="W166" i="14" s="1"/>
  <c r="X166" i="14" s="1"/>
  <c r="D167" i="14"/>
  <c r="A168" i="14"/>
  <c r="P167" i="14" l="1"/>
  <c r="R167" i="14" s="1"/>
  <c r="S167" i="14" s="1"/>
  <c r="U167" i="14"/>
  <c r="W167" i="14" s="1"/>
  <c r="X167" i="14" s="1"/>
  <c r="D168" i="14"/>
  <c r="A169" i="14"/>
  <c r="P168" i="14" l="1"/>
  <c r="R168" i="14" s="1"/>
  <c r="S168" i="14" s="1"/>
  <c r="U168" i="14"/>
  <c r="W168" i="14" s="1"/>
  <c r="X168" i="14" s="1"/>
  <c r="D169" i="14"/>
  <c r="A170" i="14"/>
  <c r="P169" i="14" l="1"/>
  <c r="R169" i="14" s="1"/>
  <c r="S169" i="14" s="1"/>
  <c r="U169" i="14"/>
  <c r="W169" i="14" s="1"/>
  <c r="X169" i="14" s="1"/>
  <c r="D170" i="14"/>
  <c r="A171" i="14"/>
  <c r="P170" i="14" l="1"/>
  <c r="R170" i="14" s="1"/>
  <c r="S170" i="14" s="1"/>
  <c r="U170" i="14"/>
  <c r="W170" i="14" s="1"/>
  <c r="X170" i="14" s="1"/>
  <c r="D171" i="14"/>
  <c r="A172" i="14"/>
  <c r="P171" i="14" l="1"/>
  <c r="R171" i="14" s="1"/>
  <c r="S171" i="14" s="1"/>
  <c r="U171" i="14"/>
  <c r="W171" i="14" s="1"/>
  <c r="X171" i="14" s="1"/>
  <c r="D172" i="14"/>
  <c r="A173" i="14"/>
  <c r="P172" i="14" l="1"/>
  <c r="R172" i="14" s="1"/>
  <c r="S172" i="14" s="1"/>
  <c r="U172" i="14"/>
  <c r="W172" i="14" s="1"/>
  <c r="X172" i="14" s="1"/>
  <c r="D173" i="14"/>
  <c r="A174" i="14"/>
  <c r="P173" i="14" l="1"/>
  <c r="R173" i="14" s="1"/>
  <c r="S173" i="14" s="1"/>
  <c r="U173" i="14"/>
  <c r="W173" i="14" s="1"/>
  <c r="X173" i="14" s="1"/>
  <c r="D174" i="14"/>
  <c r="A175" i="14"/>
  <c r="P174" i="14" l="1"/>
  <c r="R174" i="14" s="1"/>
  <c r="S174" i="14" s="1"/>
  <c r="U174" i="14"/>
  <c r="W174" i="14" s="1"/>
  <c r="X174" i="14" s="1"/>
  <c r="D175" i="14"/>
  <c r="A176" i="14"/>
  <c r="P175" i="14" l="1"/>
  <c r="R175" i="14" s="1"/>
  <c r="S175" i="14" s="1"/>
  <c r="U175" i="14"/>
  <c r="W175" i="14" s="1"/>
  <c r="X175" i="14" s="1"/>
  <c r="D176" i="14"/>
  <c r="A177" i="14"/>
  <c r="P176" i="14" l="1"/>
  <c r="R176" i="14" s="1"/>
  <c r="S176" i="14" s="1"/>
  <c r="U176" i="14"/>
  <c r="W176" i="14" s="1"/>
  <c r="X176" i="14" s="1"/>
  <c r="D177" i="14"/>
  <c r="A178" i="14"/>
  <c r="P177" i="14" l="1"/>
  <c r="R177" i="14" s="1"/>
  <c r="S177" i="14" s="1"/>
  <c r="U177" i="14"/>
  <c r="W177" i="14" s="1"/>
  <c r="X177" i="14" s="1"/>
  <c r="A179" i="14"/>
  <c r="D178" i="14"/>
  <c r="P178" i="14" l="1"/>
  <c r="R178" i="14" s="1"/>
  <c r="S178" i="14" s="1"/>
  <c r="U178" i="14"/>
  <c r="W178" i="14" s="1"/>
  <c r="X178" i="14" s="1"/>
  <c r="D179" i="14"/>
  <c r="A180" i="14"/>
  <c r="P179" i="14" l="1"/>
  <c r="R179" i="14" s="1"/>
  <c r="S179" i="14" s="1"/>
  <c r="U179" i="14"/>
  <c r="W179" i="14" s="1"/>
  <c r="X179" i="14" s="1"/>
  <c r="A181" i="14"/>
  <c r="D180" i="14"/>
  <c r="P180" i="14" l="1"/>
  <c r="R180" i="14" s="1"/>
  <c r="S180" i="14" s="1"/>
  <c r="U180" i="14"/>
  <c r="W180" i="14" s="1"/>
  <c r="X180" i="14" s="1"/>
  <c r="D181" i="14"/>
  <c r="A182" i="14"/>
  <c r="P181" i="14" l="1"/>
  <c r="R181" i="14" s="1"/>
  <c r="U181" i="14"/>
  <c r="W181" i="14" s="1"/>
  <c r="X181" i="14" s="1"/>
  <c r="D182" i="14"/>
  <c r="A183" i="14"/>
  <c r="P182" i="14" l="1"/>
  <c r="R182" i="14" s="1"/>
  <c r="S182" i="14" s="1"/>
  <c r="U182" i="14"/>
  <c r="W182" i="14" s="1"/>
  <c r="X182" i="14" s="1"/>
  <c r="S181" i="14"/>
  <c r="D183" i="14"/>
  <c r="A184" i="14"/>
  <c r="P183" i="14" l="1"/>
  <c r="R183" i="14" s="1"/>
  <c r="S183" i="14" s="1"/>
  <c r="U183" i="14"/>
  <c r="W183" i="14" s="1"/>
  <c r="X183" i="14" s="1"/>
  <c r="A185" i="14"/>
  <c r="D184" i="14"/>
  <c r="P184" i="14" l="1"/>
  <c r="R184" i="14" s="1"/>
  <c r="S184" i="14" s="1"/>
  <c r="U184" i="14"/>
  <c r="W184" i="14" s="1"/>
  <c r="X184" i="14" s="1"/>
  <c r="D185" i="14"/>
  <c r="A186" i="14"/>
  <c r="P185" i="14" l="1"/>
  <c r="R185" i="14" s="1"/>
  <c r="S185" i="14" s="1"/>
  <c r="U185" i="14"/>
  <c r="W185" i="14" s="1"/>
  <c r="X185" i="14" s="1"/>
  <c r="D186" i="14"/>
  <c r="A187" i="14"/>
  <c r="P186" i="14" l="1"/>
  <c r="R186" i="14" s="1"/>
  <c r="S186" i="14" s="1"/>
  <c r="U186" i="14"/>
  <c r="W186" i="14" s="1"/>
  <c r="X186" i="14" s="1"/>
  <c r="D187" i="14"/>
  <c r="A188" i="14"/>
  <c r="P187" i="14" l="1"/>
  <c r="R187" i="14" s="1"/>
  <c r="S187" i="14" s="1"/>
  <c r="U187" i="14"/>
  <c r="W187" i="14" s="1"/>
  <c r="X187" i="14" s="1"/>
  <c r="D188" i="14"/>
  <c r="A189" i="14"/>
  <c r="P188" i="14" l="1"/>
  <c r="R188" i="14" s="1"/>
  <c r="S188" i="14" s="1"/>
  <c r="U188" i="14"/>
  <c r="W188" i="14" s="1"/>
  <c r="X188" i="14" s="1"/>
  <c r="D189" i="14"/>
  <c r="A190" i="14"/>
  <c r="P189" i="14" l="1"/>
  <c r="R189" i="14" s="1"/>
  <c r="S189" i="14" s="1"/>
  <c r="U189" i="14"/>
  <c r="W189" i="14" s="1"/>
  <c r="X189" i="14" s="1"/>
  <c r="D190" i="14"/>
  <c r="A191" i="14"/>
  <c r="P190" i="14" l="1"/>
  <c r="R190" i="14" s="1"/>
  <c r="S190" i="14" s="1"/>
  <c r="U190" i="14"/>
  <c r="W190" i="14" s="1"/>
  <c r="X190" i="14" s="1"/>
  <c r="D191" i="14"/>
  <c r="A192" i="14"/>
  <c r="P191" i="14" l="1"/>
  <c r="R191" i="14" s="1"/>
  <c r="S191" i="14" s="1"/>
  <c r="U191" i="14"/>
  <c r="W191" i="14" s="1"/>
  <c r="X191" i="14" s="1"/>
  <c r="A193" i="14"/>
  <c r="D192" i="14"/>
  <c r="P192" i="14" l="1"/>
  <c r="R192" i="14" s="1"/>
  <c r="S192" i="14" s="1"/>
  <c r="U192" i="14"/>
  <c r="W192" i="14" s="1"/>
  <c r="X192" i="14" s="1"/>
  <c r="A194" i="14"/>
  <c r="D193" i="14"/>
  <c r="P193" i="14" l="1"/>
  <c r="R193" i="14" s="1"/>
  <c r="S193" i="14" s="1"/>
  <c r="U193" i="14"/>
  <c r="W193" i="14" s="1"/>
  <c r="X193" i="14" s="1"/>
  <c r="A195" i="14"/>
  <c r="D194" i="14"/>
  <c r="P194" i="14" l="1"/>
  <c r="R194" i="14" s="1"/>
  <c r="S194" i="14" s="1"/>
  <c r="U194" i="14"/>
  <c r="W194" i="14" s="1"/>
  <c r="X194" i="14" s="1"/>
  <c r="A196" i="14"/>
  <c r="D195" i="14"/>
  <c r="P195" i="14" l="1"/>
  <c r="R195" i="14" s="1"/>
  <c r="S195" i="14" s="1"/>
  <c r="U195" i="14"/>
  <c r="W195" i="14" s="1"/>
  <c r="X195" i="14" s="1"/>
  <c r="A197" i="14"/>
  <c r="D196" i="14"/>
  <c r="P196" i="14" l="1"/>
  <c r="R196" i="14" s="1"/>
  <c r="S196" i="14" s="1"/>
  <c r="U196" i="14"/>
  <c r="W196" i="14" s="1"/>
  <c r="X196" i="14" s="1"/>
  <c r="D197" i="14"/>
  <c r="A198" i="14"/>
  <c r="P197" i="14" l="1"/>
  <c r="R197" i="14" s="1"/>
  <c r="S197" i="14" s="1"/>
  <c r="U197" i="14"/>
  <c r="W197" i="14" s="1"/>
  <c r="X197" i="14" s="1"/>
  <c r="D198" i="14"/>
  <c r="A199" i="14"/>
  <c r="P198" i="14" l="1"/>
  <c r="R198" i="14" s="1"/>
  <c r="S198" i="14" s="1"/>
  <c r="U198" i="14"/>
  <c r="W198" i="14" s="1"/>
  <c r="X198" i="14" s="1"/>
  <c r="A200" i="14"/>
  <c r="D199" i="14"/>
  <c r="P199" i="14" l="1"/>
  <c r="R199" i="14" s="1"/>
  <c r="S199" i="14" s="1"/>
  <c r="U199" i="14"/>
  <c r="W199" i="14" s="1"/>
  <c r="X199" i="14" s="1"/>
  <c r="A201" i="14"/>
  <c r="D200" i="14"/>
  <c r="P200" i="14" l="1"/>
  <c r="R200" i="14" s="1"/>
  <c r="S200" i="14" s="1"/>
  <c r="U200" i="14"/>
  <c r="W200" i="14" s="1"/>
  <c r="X200" i="14" s="1"/>
  <c r="D201" i="14"/>
  <c r="A202" i="14"/>
  <c r="P201" i="14" l="1"/>
  <c r="R201" i="14" s="1"/>
  <c r="S201" i="14" s="1"/>
  <c r="U201" i="14"/>
  <c r="W201" i="14" s="1"/>
  <c r="X201" i="14" s="1"/>
  <c r="D202" i="14"/>
  <c r="A203" i="14"/>
  <c r="P202" i="14" l="1"/>
  <c r="R202" i="14" s="1"/>
  <c r="S202" i="14" s="1"/>
  <c r="U202" i="14"/>
  <c r="W202" i="14" s="1"/>
  <c r="X202" i="14" s="1"/>
  <c r="A204" i="14"/>
  <c r="D203" i="14"/>
  <c r="P203" i="14" l="1"/>
  <c r="R203" i="14" s="1"/>
  <c r="S203" i="14" s="1"/>
  <c r="U203" i="14"/>
  <c r="W203" i="14" s="1"/>
  <c r="X203" i="14" s="1"/>
  <c r="A205" i="14"/>
  <c r="D204" i="14"/>
  <c r="P204" i="14" l="1"/>
  <c r="R204" i="14" s="1"/>
  <c r="S204" i="14" s="1"/>
  <c r="U204" i="14"/>
  <c r="W204" i="14" s="1"/>
  <c r="X204" i="14" s="1"/>
  <c r="D205" i="14"/>
  <c r="A206" i="14"/>
  <c r="P205" i="14" l="1"/>
  <c r="R205" i="14" s="1"/>
  <c r="S205" i="14" s="1"/>
  <c r="U205" i="14"/>
  <c r="W205" i="14" s="1"/>
  <c r="X205" i="14" s="1"/>
  <c r="A207" i="14"/>
  <c r="D206" i="14"/>
  <c r="P206" i="14" l="1"/>
  <c r="R206" i="14" s="1"/>
  <c r="S206" i="14" s="1"/>
  <c r="U206" i="14"/>
  <c r="W206" i="14" s="1"/>
  <c r="X206" i="14" s="1"/>
  <c r="D207" i="14"/>
  <c r="A208" i="14"/>
  <c r="P207" i="14" l="1"/>
  <c r="R207" i="14" s="1"/>
  <c r="S207" i="14" s="1"/>
  <c r="U207" i="14"/>
  <c r="W207" i="14" s="1"/>
  <c r="X207" i="14" s="1"/>
  <c r="A209" i="14"/>
  <c r="D208" i="14"/>
  <c r="P208" i="14" l="1"/>
  <c r="R208" i="14" s="1"/>
  <c r="S208" i="14" s="1"/>
  <c r="U208" i="14"/>
  <c r="W208" i="14" s="1"/>
  <c r="X208" i="14" s="1"/>
  <c r="A210" i="14"/>
  <c r="D209" i="14"/>
  <c r="P209" i="14" l="1"/>
  <c r="R209" i="14" s="1"/>
  <c r="S209" i="14" s="1"/>
  <c r="U209" i="14"/>
  <c r="W209" i="14" s="1"/>
  <c r="X209" i="14" s="1"/>
  <c r="D210" i="14"/>
  <c r="A211" i="14"/>
  <c r="P210" i="14" l="1"/>
  <c r="R210" i="14" s="1"/>
  <c r="S210" i="14" s="1"/>
  <c r="U210" i="14"/>
  <c r="W210" i="14" s="1"/>
  <c r="X210" i="14" s="1"/>
  <c r="A212" i="14"/>
  <c r="D211" i="14"/>
  <c r="P211" i="14" l="1"/>
  <c r="R211" i="14" s="1"/>
  <c r="S211" i="14" s="1"/>
  <c r="U211" i="14"/>
  <c r="W211" i="14" s="1"/>
  <c r="X211" i="14" s="1"/>
  <c r="A213" i="14"/>
  <c r="D212" i="14"/>
  <c r="P212" i="14" l="1"/>
  <c r="R212" i="14" s="1"/>
  <c r="S212" i="14" s="1"/>
  <c r="U212" i="14"/>
  <c r="W212" i="14" s="1"/>
  <c r="X212" i="14" s="1"/>
  <c r="D213" i="14"/>
  <c r="A214" i="14"/>
  <c r="P213" i="14" l="1"/>
  <c r="R213" i="14" s="1"/>
  <c r="S213" i="14" s="1"/>
  <c r="U213" i="14"/>
  <c r="W213" i="14" s="1"/>
  <c r="X213" i="14" s="1"/>
  <c r="D214" i="14"/>
  <c r="A215" i="14"/>
  <c r="P214" i="14" l="1"/>
  <c r="R214" i="14" s="1"/>
  <c r="S214" i="14" s="1"/>
  <c r="U214" i="14"/>
  <c r="W214" i="14" s="1"/>
  <c r="X214" i="14" s="1"/>
  <c r="A216" i="14"/>
  <c r="D215" i="14"/>
  <c r="P215" i="14" l="1"/>
  <c r="R215" i="14" s="1"/>
  <c r="S215" i="14" s="1"/>
  <c r="U215" i="14"/>
  <c r="W215" i="14" s="1"/>
  <c r="X215" i="14" s="1"/>
  <c r="A217" i="14"/>
  <c r="D217" i="14" s="1"/>
  <c r="D216" i="14"/>
  <c r="P216" i="14" l="1"/>
  <c r="R216" i="14" s="1"/>
  <c r="S216" i="14" s="1"/>
  <c r="U216" i="14"/>
  <c r="W216" i="14" s="1"/>
  <c r="X216" i="14" s="1"/>
  <c r="P217" i="14"/>
  <c r="R217" i="14" s="1"/>
  <c r="S217" i="14" s="1"/>
  <c r="U217" i="14"/>
  <c r="W217" i="14" s="1"/>
  <c r="X217" i="14" s="1"/>
  <c r="A218" i="14"/>
  <c r="A219" i="14" s="1"/>
  <c r="A220" i="14" s="1"/>
  <c r="R7" i="14"/>
  <c r="S7" i="14" s="1"/>
  <c r="D220" i="14" l="1"/>
  <c r="A221" i="14"/>
  <c r="D219" i="14"/>
  <c r="U219" i="14" s="1"/>
  <c r="D218" i="14"/>
  <c r="P220" i="14" l="1"/>
  <c r="R220" i="14" s="1"/>
  <c r="S220" i="14" s="1"/>
  <c r="U220" i="14"/>
  <c r="W220" i="14" s="1"/>
  <c r="X220" i="14" s="1"/>
  <c r="P218" i="14"/>
  <c r="R218" i="14" s="1"/>
  <c r="S218" i="14" s="1"/>
  <c r="U218" i="14"/>
  <c r="W218" i="14" s="1"/>
  <c r="X218" i="14" s="1"/>
  <c r="P219" i="14"/>
  <c r="R219" i="14" s="1"/>
  <c r="S219" i="14" s="1"/>
  <c r="W219" i="14"/>
  <c r="X219" i="14" s="1"/>
  <c r="D221" i="14"/>
  <c r="A222" i="14"/>
  <c r="P221" i="14" l="1"/>
  <c r="R221" i="14" s="1"/>
  <c r="S221" i="14" s="1"/>
  <c r="U221" i="14"/>
  <c r="W221" i="14" s="1"/>
  <c r="X221" i="14" s="1"/>
  <c r="D222" i="14"/>
  <c r="A223" i="14"/>
  <c r="P222" i="14" l="1"/>
  <c r="R222" i="14" s="1"/>
  <c r="S222" i="14" s="1"/>
  <c r="U222" i="14"/>
  <c r="W222" i="14" s="1"/>
  <c r="X222" i="14" s="1"/>
  <c r="D223" i="14"/>
  <c r="A224" i="14"/>
  <c r="P223" i="14" l="1"/>
  <c r="R223" i="14" s="1"/>
  <c r="S223" i="14" s="1"/>
  <c r="U223" i="14"/>
  <c r="W223" i="14" s="1"/>
  <c r="X223" i="14" s="1"/>
  <c r="D224" i="14"/>
  <c r="A225" i="14"/>
  <c r="P224" i="14" l="1"/>
  <c r="R224" i="14" s="1"/>
  <c r="S224" i="14" s="1"/>
  <c r="U224" i="14"/>
  <c r="W224" i="14" s="1"/>
  <c r="X224" i="14" s="1"/>
  <c r="D225" i="14"/>
  <c r="A226" i="14"/>
  <c r="P225" i="14" l="1"/>
  <c r="R225" i="14" s="1"/>
  <c r="S225" i="14" s="1"/>
  <c r="U225" i="14"/>
  <c r="W225" i="14" s="1"/>
  <c r="X225" i="14" s="1"/>
  <c r="D226" i="14"/>
  <c r="A227" i="14"/>
  <c r="P226" i="14" l="1"/>
  <c r="R226" i="14" s="1"/>
  <c r="S226" i="14" s="1"/>
  <c r="U226" i="14"/>
  <c r="W226" i="14" s="1"/>
  <c r="X226" i="14" s="1"/>
  <c r="D227" i="14"/>
  <c r="A228" i="14"/>
  <c r="P227" i="14" l="1"/>
  <c r="R227" i="14" s="1"/>
  <c r="S227" i="14" s="1"/>
  <c r="U227" i="14"/>
  <c r="W227" i="14" s="1"/>
  <c r="X227" i="14" s="1"/>
  <c r="D228" i="14"/>
  <c r="A229" i="14"/>
  <c r="P228" i="14" l="1"/>
  <c r="R228" i="14" s="1"/>
  <c r="S228" i="14" s="1"/>
  <c r="U228" i="14"/>
  <c r="W228" i="14" s="1"/>
  <c r="X228" i="14" s="1"/>
  <c r="A230" i="14"/>
  <c r="D229" i="14"/>
  <c r="P229" i="14" l="1"/>
  <c r="R229" i="14" s="1"/>
  <c r="S229" i="14" s="1"/>
  <c r="U229" i="14"/>
  <c r="W229" i="14" s="1"/>
  <c r="X229" i="14" s="1"/>
  <c r="A231" i="14"/>
  <c r="D230" i="14"/>
  <c r="P230" i="14" l="1"/>
  <c r="R230" i="14" s="1"/>
  <c r="S230" i="14" s="1"/>
  <c r="U230" i="14"/>
  <c r="W230" i="14" s="1"/>
  <c r="X230" i="14" s="1"/>
  <c r="A232" i="14"/>
  <c r="D231" i="14"/>
  <c r="P231" i="14" l="1"/>
  <c r="R231" i="14" s="1"/>
  <c r="S231" i="14" s="1"/>
  <c r="U231" i="14"/>
  <c r="W231" i="14" s="1"/>
  <c r="X231" i="14" s="1"/>
  <c r="A233" i="14"/>
  <c r="D232" i="14"/>
  <c r="P232" i="14" l="1"/>
  <c r="R232" i="14" s="1"/>
  <c r="S232" i="14" s="1"/>
  <c r="U232" i="14"/>
  <c r="W232" i="14" s="1"/>
  <c r="X232" i="14" s="1"/>
  <c r="A234" i="14"/>
  <c r="D233" i="14"/>
  <c r="P233" i="14" l="1"/>
  <c r="R233" i="14" s="1"/>
  <c r="S233" i="14" s="1"/>
  <c r="U233" i="14"/>
  <c r="W233" i="14" s="1"/>
  <c r="X233" i="14" s="1"/>
  <c r="A235" i="14"/>
  <c r="D234" i="14"/>
  <c r="P234" i="14" l="1"/>
  <c r="R234" i="14" s="1"/>
  <c r="S234" i="14" s="1"/>
  <c r="U234" i="14"/>
  <c r="W234" i="14" s="1"/>
  <c r="X234" i="14" s="1"/>
  <c r="A236" i="14"/>
  <c r="D235" i="14"/>
  <c r="P235" i="14" l="1"/>
  <c r="R235" i="14" s="1"/>
  <c r="S235" i="14" s="1"/>
  <c r="U235" i="14"/>
  <c r="W235" i="14" s="1"/>
  <c r="X235" i="14" s="1"/>
  <c r="D236" i="14"/>
  <c r="A237" i="14"/>
  <c r="P236" i="14" l="1"/>
  <c r="R236" i="14" s="1"/>
  <c r="S236" i="14" s="1"/>
  <c r="U236" i="14"/>
  <c r="W236" i="14" s="1"/>
  <c r="X236" i="14" s="1"/>
  <c r="D237" i="14"/>
  <c r="A238" i="14"/>
  <c r="P237" i="14" l="1"/>
  <c r="R237" i="14" s="1"/>
  <c r="S237" i="14" s="1"/>
  <c r="U237" i="14"/>
  <c r="W237" i="14" s="1"/>
  <c r="X237" i="14" s="1"/>
  <c r="D238" i="14"/>
  <c r="A239" i="14"/>
  <c r="P238" i="14" l="1"/>
  <c r="R238" i="14" s="1"/>
  <c r="S238" i="14" s="1"/>
  <c r="U238" i="14"/>
  <c r="W238" i="14" s="1"/>
  <c r="X238" i="14" s="1"/>
  <c r="D239" i="14"/>
  <c r="A240" i="14"/>
  <c r="P239" i="14" l="1"/>
  <c r="R239" i="14" s="1"/>
  <c r="S239" i="14" s="1"/>
  <c r="U239" i="14"/>
  <c r="W239" i="14" s="1"/>
  <c r="X239" i="14" s="1"/>
  <c r="D240" i="14"/>
  <c r="A241" i="14"/>
  <c r="P240" i="14" l="1"/>
  <c r="R240" i="14" s="1"/>
  <c r="S240" i="14" s="1"/>
  <c r="U240" i="14"/>
  <c r="W240" i="14" s="1"/>
  <c r="X240" i="14" s="1"/>
  <c r="D241" i="14"/>
  <c r="A242" i="14"/>
  <c r="P241" i="14" l="1"/>
  <c r="R241" i="14" s="1"/>
  <c r="S241" i="14" s="1"/>
  <c r="U241" i="14"/>
  <c r="W241" i="14" s="1"/>
  <c r="X241" i="14" s="1"/>
  <c r="D242" i="14"/>
  <c r="A243" i="14"/>
  <c r="P242" i="14" l="1"/>
  <c r="R242" i="14" s="1"/>
  <c r="S242" i="14" s="1"/>
  <c r="U242" i="14"/>
  <c r="W242" i="14" s="1"/>
  <c r="X242" i="14" s="1"/>
  <c r="D243" i="14"/>
  <c r="A244" i="14"/>
  <c r="P243" i="14" l="1"/>
  <c r="R243" i="14" s="1"/>
  <c r="S243" i="14" s="1"/>
  <c r="U243" i="14"/>
  <c r="W243" i="14" s="1"/>
  <c r="X243" i="14" s="1"/>
  <c r="D244" i="14"/>
  <c r="A245" i="14"/>
  <c r="P244" i="14" l="1"/>
  <c r="R244" i="14" s="1"/>
  <c r="S244" i="14" s="1"/>
  <c r="U244" i="14"/>
  <c r="W244" i="14" s="1"/>
  <c r="X244" i="14" s="1"/>
  <c r="A246" i="14"/>
  <c r="D245" i="14"/>
  <c r="P245" i="14" l="1"/>
  <c r="R245" i="14" s="1"/>
  <c r="S245" i="14" s="1"/>
  <c r="U245" i="14"/>
  <c r="W245" i="14" s="1"/>
  <c r="X245" i="14" s="1"/>
  <c r="A247" i="14"/>
  <c r="D246" i="14"/>
  <c r="P246" i="14" l="1"/>
  <c r="R246" i="14" s="1"/>
  <c r="S246" i="14" s="1"/>
  <c r="U246" i="14"/>
  <c r="W246" i="14" s="1"/>
  <c r="X246" i="14" s="1"/>
  <c r="A248" i="14"/>
  <c r="D247" i="14"/>
  <c r="P247" i="14" l="1"/>
  <c r="R247" i="14" s="1"/>
  <c r="S247" i="14" s="1"/>
  <c r="U247" i="14"/>
  <c r="W247" i="14" s="1"/>
  <c r="X247" i="14" s="1"/>
  <c r="A249" i="14"/>
  <c r="D248" i="14"/>
  <c r="P248" i="14" l="1"/>
  <c r="R248" i="14" s="1"/>
  <c r="S248" i="14" s="1"/>
  <c r="U248" i="14"/>
  <c r="W248" i="14" s="1"/>
  <c r="X248" i="14" s="1"/>
  <c r="A250" i="14"/>
  <c r="D249" i="14"/>
  <c r="P249" i="14" l="1"/>
  <c r="R249" i="14" s="1"/>
  <c r="S249" i="14" s="1"/>
  <c r="U249" i="14"/>
  <c r="W249" i="14" s="1"/>
  <c r="X249" i="14" s="1"/>
  <c r="A251" i="14"/>
  <c r="D250" i="14"/>
  <c r="P250" i="14" l="1"/>
  <c r="R250" i="14" s="1"/>
  <c r="S250" i="14" s="1"/>
  <c r="U250" i="14"/>
  <c r="W250" i="14" s="1"/>
  <c r="X250" i="14" s="1"/>
  <c r="A252" i="14"/>
  <c r="D251" i="14"/>
  <c r="P251" i="14" l="1"/>
  <c r="R251" i="14" s="1"/>
  <c r="S251" i="14" s="1"/>
  <c r="U251" i="14"/>
  <c r="W251" i="14" s="1"/>
  <c r="X251" i="14" s="1"/>
  <c r="D252" i="14"/>
  <c r="A253" i="14"/>
  <c r="P252" i="14" l="1"/>
  <c r="R252" i="14" s="1"/>
  <c r="S252" i="14" s="1"/>
  <c r="U252" i="14"/>
  <c r="W252" i="14" s="1"/>
  <c r="X252" i="14" s="1"/>
  <c r="D253" i="14"/>
  <c r="A254" i="14"/>
  <c r="P253" i="14" l="1"/>
  <c r="R253" i="14" s="1"/>
  <c r="S253" i="14" s="1"/>
  <c r="U253" i="14"/>
  <c r="W253" i="14" s="1"/>
  <c r="X253" i="14" s="1"/>
  <c r="D254" i="14"/>
  <c r="A255" i="14"/>
  <c r="P254" i="14" l="1"/>
  <c r="R254" i="14" s="1"/>
  <c r="S254" i="14" s="1"/>
  <c r="U254" i="14"/>
  <c r="W254" i="14" s="1"/>
  <c r="X254" i="14" s="1"/>
  <c r="D255" i="14"/>
  <c r="A256" i="14"/>
  <c r="P255" i="14" l="1"/>
  <c r="R255" i="14" s="1"/>
  <c r="S255" i="14" s="1"/>
  <c r="U255" i="14"/>
  <c r="W255" i="14" s="1"/>
  <c r="X255" i="14" s="1"/>
  <c r="D256" i="14"/>
  <c r="A257" i="14"/>
  <c r="P256" i="14" l="1"/>
  <c r="R256" i="14" s="1"/>
  <c r="S256" i="14" s="1"/>
  <c r="U256" i="14"/>
  <c r="W256" i="14" s="1"/>
  <c r="X256" i="14" s="1"/>
  <c r="D257" i="14"/>
  <c r="A258" i="14"/>
  <c r="P257" i="14" l="1"/>
  <c r="R257" i="14" s="1"/>
  <c r="S257" i="14" s="1"/>
  <c r="U257" i="14"/>
  <c r="W257" i="14" s="1"/>
  <c r="X257" i="14" s="1"/>
  <c r="D258" i="14"/>
  <c r="A259" i="14"/>
  <c r="P258" i="14" l="1"/>
  <c r="R258" i="14" s="1"/>
  <c r="S258" i="14" s="1"/>
  <c r="U258" i="14"/>
  <c r="W258" i="14" s="1"/>
  <c r="X258" i="14" s="1"/>
  <c r="D259" i="14"/>
  <c r="A260" i="14"/>
  <c r="P259" i="14" l="1"/>
  <c r="R259" i="14" s="1"/>
  <c r="S259" i="14" s="1"/>
  <c r="U259" i="14"/>
  <c r="W259" i="14" s="1"/>
  <c r="X259" i="14" s="1"/>
  <c r="D260" i="14"/>
  <c r="A261" i="14"/>
  <c r="P260" i="14" l="1"/>
  <c r="R260" i="14" s="1"/>
  <c r="S260" i="14" s="1"/>
  <c r="U260" i="14"/>
  <c r="W260" i="14" s="1"/>
  <c r="X260" i="14" s="1"/>
  <c r="A262" i="14"/>
  <c r="D261" i="14"/>
  <c r="P261" i="14" l="1"/>
  <c r="R261" i="14" s="1"/>
  <c r="S261" i="14" s="1"/>
  <c r="U261" i="14"/>
  <c r="W261" i="14" s="1"/>
  <c r="X261" i="14" s="1"/>
  <c r="A263" i="14"/>
  <c r="D262" i="14"/>
  <c r="P262" i="14" l="1"/>
  <c r="R262" i="14" s="1"/>
  <c r="S262" i="14" s="1"/>
  <c r="U262" i="14"/>
  <c r="W262" i="14" s="1"/>
  <c r="X262" i="14" s="1"/>
  <c r="A264" i="14"/>
  <c r="D263" i="14"/>
  <c r="P263" i="14" l="1"/>
  <c r="R263" i="14" s="1"/>
  <c r="S263" i="14" s="1"/>
  <c r="U263" i="14"/>
  <c r="W263" i="14" s="1"/>
  <c r="X263" i="14" s="1"/>
  <c r="A265" i="14"/>
  <c r="D264" i="14"/>
  <c r="P264" i="14" l="1"/>
  <c r="R264" i="14" s="1"/>
  <c r="S264" i="14" s="1"/>
  <c r="U264" i="14"/>
  <c r="W264" i="14" s="1"/>
  <c r="X264" i="14" s="1"/>
  <c r="A266" i="14"/>
  <c r="D265" i="14"/>
  <c r="P265" i="14" l="1"/>
  <c r="R265" i="14" s="1"/>
  <c r="S265" i="14" s="1"/>
  <c r="U265" i="14"/>
  <c r="W265" i="14" s="1"/>
  <c r="X265" i="14" s="1"/>
  <c r="A267" i="14"/>
  <c r="D266" i="14"/>
  <c r="P266" i="14" l="1"/>
  <c r="R266" i="14" s="1"/>
  <c r="S266" i="14" s="1"/>
  <c r="U266" i="14"/>
  <c r="W266" i="14" s="1"/>
  <c r="X266" i="14" s="1"/>
  <c r="A268" i="14"/>
  <c r="D267" i="14"/>
  <c r="P267" i="14" l="1"/>
  <c r="R267" i="14" s="1"/>
  <c r="S267" i="14" s="1"/>
  <c r="U267" i="14"/>
  <c r="W267" i="14" s="1"/>
  <c r="X267" i="14" s="1"/>
  <c r="D268" i="14"/>
  <c r="A269" i="14"/>
  <c r="P268" i="14" l="1"/>
  <c r="R268" i="14" s="1"/>
  <c r="S268" i="14" s="1"/>
  <c r="U268" i="14"/>
  <c r="W268" i="14" s="1"/>
  <c r="X268" i="14" s="1"/>
  <c r="D269" i="14"/>
  <c r="A270" i="14"/>
  <c r="P269" i="14" l="1"/>
  <c r="R269" i="14" s="1"/>
  <c r="S269" i="14" s="1"/>
  <c r="U269" i="14"/>
  <c r="W269" i="14" s="1"/>
  <c r="X269" i="14" s="1"/>
  <c r="D270" i="14"/>
  <c r="A271" i="14"/>
  <c r="P270" i="14" l="1"/>
  <c r="R270" i="14" s="1"/>
  <c r="S270" i="14" s="1"/>
  <c r="U270" i="14"/>
  <c r="W270" i="14" s="1"/>
  <c r="X270" i="14" s="1"/>
  <c r="D271" i="14"/>
  <c r="A272" i="14"/>
  <c r="P271" i="14" l="1"/>
  <c r="R271" i="14" s="1"/>
  <c r="S271" i="14" s="1"/>
  <c r="U271" i="14"/>
  <c r="W271" i="14" s="1"/>
  <c r="X271" i="14" s="1"/>
  <c r="D272" i="14"/>
  <c r="A273" i="14"/>
  <c r="P272" i="14" l="1"/>
  <c r="R272" i="14" s="1"/>
  <c r="S272" i="14" s="1"/>
  <c r="U272" i="14"/>
  <c r="W272" i="14" s="1"/>
  <c r="X272" i="14" s="1"/>
  <c r="D273" i="14"/>
  <c r="A274" i="14"/>
  <c r="P273" i="14" l="1"/>
  <c r="R273" i="14" s="1"/>
  <c r="S273" i="14" s="1"/>
  <c r="U273" i="14"/>
  <c r="W273" i="14" s="1"/>
  <c r="X273" i="14" s="1"/>
  <c r="D274" i="14"/>
  <c r="A275" i="14"/>
  <c r="P274" i="14" l="1"/>
  <c r="R274" i="14" s="1"/>
  <c r="S274" i="14" s="1"/>
  <c r="U274" i="14"/>
  <c r="W274" i="14" s="1"/>
  <c r="X274" i="14" s="1"/>
  <c r="D275" i="14"/>
  <c r="A276" i="14"/>
  <c r="P275" i="14" l="1"/>
  <c r="R275" i="14" s="1"/>
  <c r="S275" i="14" s="1"/>
  <c r="U275" i="14"/>
  <c r="W275" i="14" s="1"/>
  <c r="X275" i="14" s="1"/>
  <c r="D276" i="14"/>
  <c r="A277" i="14"/>
  <c r="P276" i="14" l="1"/>
  <c r="R276" i="14" s="1"/>
  <c r="S276" i="14" s="1"/>
  <c r="U276" i="14"/>
  <c r="W276" i="14" s="1"/>
  <c r="X276" i="14" s="1"/>
  <c r="A278" i="14"/>
  <c r="D277" i="14"/>
  <c r="P277" i="14" l="1"/>
  <c r="R277" i="14" s="1"/>
  <c r="S277" i="14" s="1"/>
  <c r="U277" i="14"/>
  <c r="W277" i="14" s="1"/>
  <c r="X277" i="14" s="1"/>
  <c r="A279" i="14"/>
  <c r="D278" i="14"/>
  <c r="P278" i="14" l="1"/>
  <c r="R278" i="14" s="1"/>
  <c r="S278" i="14" s="1"/>
  <c r="U278" i="14"/>
  <c r="W278" i="14" s="1"/>
  <c r="X278" i="14" s="1"/>
  <c r="A280" i="14"/>
  <c r="D279" i="14"/>
  <c r="P279" i="14" l="1"/>
  <c r="R279" i="14" s="1"/>
  <c r="S279" i="14" s="1"/>
  <c r="U279" i="14"/>
  <c r="W279" i="14" s="1"/>
  <c r="X279" i="14" s="1"/>
  <c r="A281" i="14"/>
  <c r="D280" i="14"/>
  <c r="P280" i="14" l="1"/>
  <c r="R280" i="14" s="1"/>
  <c r="S280" i="14" s="1"/>
  <c r="U280" i="14"/>
  <c r="W280" i="14" s="1"/>
  <c r="X280" i="14" s="1"/>
  <c r="A282" i="14"/>
  <c r="D281" i="14"/>
  <c r="P281" i="14" l="1"/>
  <c r="R281" i="14" s="1"/>
  <c r="S281" i="14" s="1"/>
  <c r="U281" i="14"/>
  <c r="W281" i="14" s="1"/>
  <c r="X281" i="14" s="1"/>
  <c r="A283" i="14"/>
  <c r="D282" i="14"/>
  <c r="P282" i="14" l="1"/>
  <c r="R282" i="14" s="1"/>
  <c r="S282" i="14" s="1"/>
  <c r="U282" i="14"/>
  <c r="W282" i="14" s="1"/>
  <c r="X282" i="14" s="1"/>
  <c r="A284" i="14"/>
  <c r="D283" i="14"/>
  <c r="P283" i="14" l="1"/>
  <c r="R283" i="14" s="1"/>
  <c r="S283" i="14" s="1"/>
  <c r="U283" i="14"/>
  <c r="W283" i="14" s="1"/>
  <c r="X283" i="14" s="1"/>
  <c r="D284" i="14"/>
  <c r="A285" i="14"/>
  <c r="P284" i="14" l="1"/>
  <c r="R284" i="14" s="1"/>
  <c r="S284" i="14" s="1"/>
  <c r="U284" i="14"/>
  <c r="W284" i="14" s="1"/>
  <c r="X284" i="14" s="1"/>
  <c r="D285" i="14"/>
  <c r="A286" i="14"/>
  <c r="P285" i="14" l="1"/>
  <c r="R285" i="14" s="1"/>
  <c r="S285" i="14" s="1"/>
  <c r="U285" i="14"/>
  <c r="W285" i="14" s="1"/>
  <c r="X285" i="14" s="1"/>
  <c r="D286" i="14"/>
  <c r="A287" i="14"/>
  <c r="P286" i="14" l="1"/>
  <c r="R286" i="14" s="1"/>
  <c r="S286" i="14" s="1"/>
  <c r="U286" i="14"/>
  <c r="W286" i="14" s="1"/>
  <c r="X286" i="14" s="1"/>
  <c r="D287" i="14"/>
  <c r="A288" i="14"/>
  <c r="P287" i="14" l="1"/>
  <c r="R287" i="14" s="1"/>
  <c r="S287" i="14" s="1"/>
  <c r="U287" i="14"/>
  <c r="W287" i="14" s="1"/>
  <c r="X287" i="14" s="1"/>
  <c r="D288" i="14"/>
  <c r="A289" i="14"/>
  <c r="P288" i="14" l="1"/>
  <c r="R288" i="14" s="1"/>
  <c r="S288" i="14" s="1"/>
  <c r="U288" i="14"/>
  <c r="W288" i="14" s="1"/>
  <c r="X288" i="14" s="1"/>
  <c r="D289" i="14"/>
  <c r="A290" i="14"/>
  <c r="P289" i="14" l="1"/>
  <c r="R289" i="14" s="1"/>
  <c r="S289" i="14" s="1"/>
  <c r="U289" i="14"/>
  <c r="W289" i="14" s="1"/>
  <c r="X289" i="14" s="1"/>
  <c r="D290" i="14"/>
  <c r="A291" i="14"/>
  <c r="P290" i="14" l="1"/>
  <c r="R290" i="14" s="1"/>
  <c r="S290" i="14" s="1"/>
  <c r="U290" i="14"/>
  <c r="W290" i="14" s="1"/>
  <c r="X290" i="14" s="1"/>
  <c r="D291" i="14"/>
  <c r="A292" i="14"/>
  <c r="P291" i="14" l="1"/>
  <c r="R291" i="14" s="1"/>
  <c r="S291" i="14" s="1"/>
  <c r="U291" i="14"/>
  <c r="W291" i="14" s="1"/>
  <c r="X291" i="14" s="1"/>
  <c r="D292" i="14"/>
  <c r="A293" i="14"/>
  <c r="P292" i="14" l="1"/>
  <c r="R292" i="14" s="1"/>
  <c r="S292" i="14" s="1"/>
  <c r="U292" i="14"/>
  <c r="W292" i="14" s="1"/>
  <c r="X292" i="14" s="1"/>
  <c r="A294" i="14"/>
  <c r="D293" i="14"/>
  <c r="P293" i="14" l="1"/>
  <c r="R293" i="14" s="1"/>
  <c r="S293" i="14" s="1"/>
  <c r="U293" i="14"/>
  <c r="W293" i="14" s="1"/>
  <c r="X293" i="14" s="1"/>
  <c r="A295" i="14"/>
  <c r="D294" i="14"/>
  <c r="P294" i="14" l="1"/>
  <c r="R294" i="14" s="1"/>
  <c r="S294" i="14" s="1"/>
  <c r="U294" i="14"/>
  <c r="W294" i="14" s="1"/>
  <c r="X294" i="14" s="1"/>
  <c r="A296" i="14"/>
  <c r="D295" i="14"/>
  <c r="P295" i="14" l="1"/>
  <c r="R295" i="14" s="1"/>
  <c r="S295" i="14" s="1"/>
  <c r="U295" i="14"/>
  <c r="W295" i="14" s="1"/>
  <c r="X295" i="14" s="1"/>
  <c r="A297" i="14"/>
  <c r="D296" i="14"/>
  <c r="P296" i="14" l="1"/>
  <c r="R296" i="14" s="1"/>
  <c r="S296" i="14" s="1"/>
  <c r="U296" i="14"/>
  <c r="W296" i="14" s="1"/>
  <c r="X296" i="14" s="1"/>
  <c r="A298" i="14"/>
  <c r="D297" i="14"/>
  <c r="P297" i="14" l="1"/>
  <c r="R297" i="14" s="1"/>
  <c r="S297" i="14" s="1"/>
  <c r="U297" i="14"/>
  <c r="W297" i="14" s="1"/>
  <c r="X297" i="14" s="1"/>
  <c r="A299" i="14"/>
  <c r="D298" i="14"/>
  <c r="P298" i="14" l="1"/>
  <c r="R298" i="14" s="1"/>
  <c r="S298" i="14" s="1"/>
  <c r="U298" i="14"/>
  <c r="W298" i="14" s="1"/>
  <c r="X298" i="14" s="1"/>
  <c r="A300" i="14"/>
  <c r="D299" i="14"/>
  <c r="P299" i="14" l="1"/>
  <c r="R299" i="14" s="1"/>
  <c r="S299" i="14" s="1"/>
  <c r="U299" i="14"/>
  <c r="W299" i="14" s="1"/>
  <c r="X299" i="14" s="1"/>
  <c r="D300" i="14"/>
  <c r="A301" i="14"/>
  <c r="P300" i="14" l="1"/>
  <c r="R300" i="14" s="1"/>
  <c r="S300" i="14" s="1"/>
  <c r="U300" i="14"/>
  <c r="W300" i="14" s="1"/>
  <c r="X300" i="14" s="1"/>
  <c r="D301" i="14"/>
  <c r="A302" i="14"/>
  <c r="P301" i="14" l="1"/>
  <c r="R301" i="14" s="1"/>
  <c r="S301" i="14" s="1"/>
  <c r="U301" i="14"/>
  <c r="W301" i="14" s="1"/>
  <c r="X301" i="14" s="1"/>
  <c r="D302" i="14"/>
  <c r="A303" i="14"/>
  <c r="P302" i="14" l="1"/>
  <c r="R302" i="14" s="1"/>
  <c r="S302" i="14" s="1"/>
  <c r="U302" i="14"/>
  <c r="W302" i="14" s="1"/>
  <c r="X302" i="14" s="1"/>
  <c r="D303" i="14"/>
  <c r="A304" i="14"/>
  <c r="P303" i="14" l="1"/>
  <c r="R303" i="14" s="1"/>
  <c r="S303" i="14" s="1"/>
  <c r="U303" i="14"/>
  <c r="W303" i="14" s="1"/>
  <c r="X303" i="14" s="1"/>
  <c r="D304" i="14"/>
  <c r="A305" i="14"/>
  <c r="P304" i="14" l="1"/>
  <c r="R304" i="14" s="1"/>
  <c r="S304" i="14" s="1"/>
  <c r="U304" i="14"/>
  <c r="W304" i="14" s="1"/>
  <c r="X304" i="14" s="1"/>
  <c r="D305" i="14"/>
  <c r="A306" i="14"/>
  <c r="P305" i="14" l="1"/>
  <c r="R305" i="14" s="1"/>
  <c r="S305" i="14" s="1"/>
  <c r="U305" i="14"/>
  <c r="W305" i="14" s="1"/>
  <c r="X305" i="14" s="1"/>
  <c r="D306" i="14"/>
  <c r="A307" i="14"/>
  <c r="P306" i="14" l="1"/>
  <c r="R306" i="14" s="1"/>
  <c r="S306" i="14" s="1"/>
  <c r="U306" i="14"/>
  <c r="W306" i="14" s="1"/>
  <c r="X306" i="14" s="1"/>
  <c r="D307" i="14"/>
  <c r="A308" i="14"/>
  <c r="P307" i="14" l="1"/>
  <c r="R307" i="14" s="1"/>
  <c r="S307" i="14" s="1"/>
  <c r="U307" i="14"/>
  <c r="W307" i="14" s="1"/>
  <c r="X307" i="14" s="1"/>
  <c r="D308" i="14"/>
  <c r="A309" i="14"/>
  <c r="P308" i="14" l="1"/>
  <c r="R308" i="14" s="1"/>
  <c r="S308" i="14" s="1"/>
  <c r="U308" i="14"/>
  <c r="W308" i="14" s="1"/>
  <c r="X308" i="14" s="1"/>
  <c r="A310" i="14"/>
  <c r="D309" i="14"/>
  <c r="P309" i="14" l="1"/>
  <c r="R309" i="14" s="1"/>
  <c r="S309" i="14" s="1"/>
  <c r="U309" i="14"/>
  <c r="W309" i="14" s="1"/>
  <c r="X309" i="14" s="1"/>
  <c r="A311" i="14"/>
  <c r="D310" i="14"/>
  <c r="P310" i="14" l="1"/>
  <c r="R310" i="14" s="1"/>
  <c r="S310" i="14" s="1"/>
  <c r="U310" i="14"/>
  <c r="W310" i="14" s="1"/>
  <c r="X310" i="14" s="1"/>
  <c r="A312" i="14"/>
  <c r="D311" i="14"/>
  <c r="P311" i="14" l="1"/>
  <c r="R311" i="14" s="1"/>
  <c r="S311" i="14" s="1"/>
  <c r="U311" i="14"/>
  <c r="W311" i="14" s="1"/>
  <c r="X311" i="14" s="1"/>
  <c r="A313" i="14"/>
  <c r="D312" i="14"/>
  <c r="P312" i="14" l="1"/>
  <c r="R312" i="14" s="1"/>
  <c r="S312" i="14" s="1"/>
  <c r="U312" i="14"/>
  <c r="W312" i="14" s="1"/>
  <c r="X312" i="14" s="1"/>
  <c r="A314" i="14"/>
  <c r="D313" i="14"/>
  <c r="P313" i="14" l="1"/>
  <c r="R313" i="14" s="1"/>
  <c r="S313" i="14" s="1"/>
  <c r="U313" i="14"/>
  <c r="W313" i="14" s="1"/>
  <c r="X313" i="14" s="1"/>
  <c r="A315" i="14"/>
  <c r="D314" i="14"/>
  <c r="P314" i="14" l="1"/>
  <c r="R314" i="14" s="1"/>
  <c r="S314" i="14" s="1"/>
  <c r="U314" i="14"/>
  <c r="W314" i="14" s="1"/>
  <c r="X314" i="14" s="1"/>
  <c r="A316" i="14"/>
  <c r="D315" i="14"/>
  <c r="P315" i="14" l="1"/>
  <c r="R315" i="14" s="1"/>
  <c r="S315" i="14" s="1"/>
  <c r="U315" i="14"/>
  <c r="W315" i="14" s="1"/>
  <c r="X315" i="14" s="1"/>
  <c r="D316" i="14"/>
  <c r="A317" i="14"/>
  <c r="P316" i="14" l="1"/>
  <c r="R316" i="14" s="1"/>
  <c r="S316" i="14" s="1"/>
  <c r="U316" i="14"/>
  <c r="W316" i="14" s="1"/>
  <c r="X316" i="14" s="1"/>
  <c r="D317" i="14"/>
  <c r="A318" i="14"/>
  <c r="P317" i="14" l="1"/>
  <c r="R317" i="14" s="1"/>
  <c r="S317" i="14" s="1"/>
  <c r="U317" i="14"/>
  <c r="W317" i="14" s="1"/>
  <c r="X317" i="14" s="1"/>
  <c r="D318" i="14"/>
  <c r="A319" i="14"/>
  <c r="P318" i="14" l="1"/>
  <c r="R318" i="14" s="1"/>
  <c r="S318" i="14" s="1"/>
  <c r="U318" i="14"/>
  <c r="W318" i="14" s="1"/>
  <c r="X318" i="14" s="1"/>
  <c r="D319" i="14"/>
  <c r="A320" i="14"/>
  <c r="P319" i="14" l="1"/>
  <c r="R319" i="14" s="1"/>
  <c r="S319" i="14" s="1"/>
  <c r="U319" i="14"/>
  <c r="W319" i="14" s="1"/>
  <c r="X319" i="14" s="1"/>
  <c r="D320" i="14"/>
  <c r="A321" i="14"/>
  <c r="P320" i="14" l="1"/>
  <c r="R320" i="14" s="1"/>
  <c r="S320" i="14" s="1"/>
  <c r="U320" i="14"/>
  <c r="W320" i="14" s="1"/>
  <c r="X320" i="14" s="1"/>
  <c r="D321" i="14"/>
  <c r="A322" i="14"/>
  <c r="P321" i="14" l="1"/>
  <c r="R321" i="14" s="1"/>
  <c r="S321" i="14" s="1"/>
  <c r="U321" i="14"/>
  <c r="W321" i="14" s="1"/>
  <c r="X321" i="14" s="1"/>
  <c r="D322" i="14"/>
  <c r="A323" i="14"/>
  <c r="P322" i="14" l="1"/>
  <c r="R322" i="14" s="1"/>
  <c r="S322" i="14" s="1"/>
  <c r="U322" i="14"/>
  <c r="W322" i="14" s="1"/>
  <c r="X322" i="14" s="1"/>
  <c r="D323" i="14"/>
  <c r="A324" i="14"/>
  <c r="P323" i="14" l="1"/>
  <c r="R323" i="14" s="1"/>
  <c r="S323" i="14" s="1"/>
  <c r="U323" i="14"/>
  <c r="W323" i="14" s="1"/>
  <c r="X323" i="14" s="1"/>
  <c r="D324" i="14"/>
  <c r="A325" i="14"/>
  <c r="P324" i="14" l="1"/>
  <c r="R324" i="14" s="1"/>
  <c r="S324" i="14" s="1"/>
  <c r="U324" i="14"/>
  <c r="W324" i="14" s="1"/>
  <c r="X324" i="14" s="1"/>
  <c r="A326" i="14"/>
  <c r="D325" i="14"/>
  <c r="P325" i="14" l="1"/>
  <c r="R325" i="14" s="1"/>
  <c r="S325" i="14" s="1"/>
  <c r="U325" i="14"/>
  <c r="W325" i="14" s="1"/>
  <c r="X325" i="14" s="1"/>
  <c r="A327" i="14"/>
  <c r="D326" i="14"/>
  <c r="P326" i="14" l="1"/>
  <c r="R326" i="14" s="1"/>
  <c r="S326" i="14" s="1"/>
  <c r="U326" i="14"/>
  <c r="W326" i="14" s="1"/>
  <c r="X326" i="14" s="1"/>
  <c r="A328" i="14"/>
  <c r="D327" i="14"/>
  <c r="P327" i="14" l="1"/>
  <c r="R327" i="14" s="1"/>
  <c r="S327" i="14" s="1"/>
  <c r="U327" i="14"/>
  <c r="W327" i="14" s="1"/>
  <c r="X327" i="14" s="1"/>
  <c r="A329" i="14"/>
  <c r="D328" i="14"/>
  <c r="P328" i="14" l="1"/>
  <c r="R328" i="14" s="1"/>
  <c r="S328" i="14" s="1"/>
  <c r="U328" i="14"/>
  <c r="W328" i="14" s="1"/>
  <c r="X328" i="14" s="1"/>
  <c r="A330" i="14"/>
  <c r="D329" i="14"/>
  <c r="P329" i="14" l="1"/>
  <c r="R329" i="14" s="1"/>
  <c r="S329" i="14" s="1"/>
  <c r="U329" i="14"/>
  <c r="W329" i="14" s="1"/>
  <c r="X329" i="14" s="1"/>
  <c r="A331" i="14"/>
  <c r="D330" i="14"/>
  <c r="P330" i="14" l="1"/>
  <c r="R330" i="14" s="1"/>
  <c r="S330" i="14" s="1"/>
  <c r="U330" i="14"/>
  <c r="W330" i="14" s="1"/>
  <c r="X330" i="14" s="1"/>
  <c r="A332" i="14"/>
  <c r="D331" i="14"/>
  <c r="P331" i="14" l="1"/>
  <c r="R331" i="14" s="1"/>
  <c r="S331" i="14" s="1"/>
  <c r="U331" i="14"/>
  <c r="W331" i="14" s="1"/>
  <c r="X331" i="14" s="1"/>
  <c r="D332" i="14"/>
  <c r="A333" i="14"/>
  <c r="P332" i="14" l="1"/>
  <c r="R332" i="14" s="1"/>
  <c r="S332" i="14" s="1"/>
  <c r="U332" i="14"/>
  <c r="W332" i="14" s="1"/>
  <c r="X332" i="14" s="1"/>
  <c r="D333" i="14"/>
  <c r="A334" i="14"/>
  <c r="P333" i="14" l="1"/>
  <c r="R333" i="14" s="1"/>
  <c r="S333" i="14" s="1"/>
  <c r="U333" i="14"/>
  <c r="W333" i="14" s="1"/>
  <c r="X333" i="14" s="1"/>
  <c r="D334" i="14"/>
  <c r="A335" i="14"/>
  <c r="P334" i="14" l="1"/>
  <c r="R334" i="14" s="1"/>
  <c r="S334" i="14" s="1"/>
  <c r="U334" i="14"/>
  <c r="W334" i="14" s="1"/>
  <c r="X334" i="14" s="1"/>
  <c r="D335" i="14"/>
  <c r="A336" i="14"/>
  <c r="P335" i="14" l="1"/>
  <c r="R335" i="14" s="1"/>
  <c r="S335" i="14" s="1"/>
  <c r="U335" i="14"/>
  <c r="W335" i="14" s="1"/>
  <c r="X335" i="14" s="1"/>
  <c r="D336" i="14"/>
  <c r="A337" i="14"/>
  <c r="P336" i="14" l="1"/>
  <c r="R336" i="14" s="1"/>
  <c r="S336" i="14" s="1"/>
  <c r="U336" i="14"/>
  <c r="W336" i="14" s="1"/>
  <c r="X336" i="14" s="1"/>
  <c r="D337" i="14"/>
  <c r="A338" i="14"/>
  <c r="P337" i="14" l="1"/>
  <c r="R337" i="14" s="1"/>
  <c r="S337" i="14" s="1"/>
  <c r="U337" i="14"/>
  <c r="W337" i="14" s="1"/>
  <c r="X337" i="14" s="1"/>
  <c r="D338" i="14"/>
  <c r="A339" i="14"/>
  <c r="P338" i="14" l="1"/>
  <c r="R338" i="14" s="1"/>
  <c r="S338" i="14" s="1"/>
  <c r="U338" i="14"/>
  <c r="W338" i="14" s="1"/>
  <c r="X338" i="14" s="1"/>
  <c r="D339" i="14"/>
  <c r="A340" i="14"/>
  <c r="P339" i="14" l="1"/>
  <c r="R339" i="14" s="1"/>
  <c r="S339" i="14" s="1"/>
  <c r="U339" i="14"/>
  <c r="W339" i="14" s="1"/>
  <c r="X339" i="14" s="1"/>
  <c r="D340" i="14"/>
  <c r="A341" i="14"/>
  <c r="P340" i="14" l="1"/>
  <c r="R340" i="14" s="1"/>
  <c r="S340" i="14" s="1"/>
  <c r="U340" i="14"/>
  <c r="W340" i="14" s="1"/>
  <c r="X340" i="14" s="1"/>
  <c r="A342" i="14"/>
  <c r="D341" i="14"/>
  <c r="P341" i="14" l="1"/>
  <c r="R341" i="14" s="1"/>
  <c r="S341" i="14" s="1"/>
  <c r="U341" i="14"/>
  <c r="W341" i="14" s="1"/>
  <c r="X341" i="14" s="1"/>
  <c r="A343" i="14"/>
  <c r="D342" i="14"/>
  <c r="P342" i="14" l="1"/>
  <c r="R342" i="14" s="1"/>
  <c r="S342" i="14" s="1"/>
  <c r="U342" i="14"/>
  <c r="W342" i="14" s="1"/>
  <c r="X342" i="14" s="1"/>
  <c r="A344" i="14"/>
  <c r="D343" i="14"/>
  <c r="P343" i="14" l="1"/>
  <c r="R343" i="14" s="1"/>
  <c r="S343" i="14" s="1"/>
  <c r="U343" i="14"/>
  <c r="W343" i="14" s="1"/>
  <c r="X343" i="14" s="1"/>
  <c r="A345" i="14"/>
  <c r="D344" i="14"/>
  <c r="P344" i="14" l="1"/>
  <c r="R344" i="14" s="1"/>
  <c r="S344" i="14" s="1"/>
  <c r="U344" i="14"/>
  <c r="W344" i="14" s="1"/>
  <c r="X344" i="14" s="1"/>
  <c r="A346" i="14"/>
  <c r="D345" i="14"/>
  <c r="P345" i="14" l="1"/>
  <c r="R345" i="14" s="1"/>
  <c r="S345" i="14" s="1"/>
  <c r="U345" i="14"/>
  <c r="W345" i="14" s="1"/>
  <c r="X345" i="14" s="1"/>
  <c r="A347" i="14"/>
  <c r="D346" i="14"/>
  <c r="P346" i="14" l="1"/>
  <c r="R346" i="14" s="1"/>
  <c r="S346" i="14" s="1"/>
  <c r="U346" i="14"/>
  <c r="W346" i="14" s="1"/>
  <c r="X346" i="14" s="1"/>
  <c r="A348" i="14"/>
  <c r="D347" i="14"/>
  <c r="P347" i="14" l="1"/>
  <c r="R347" i="14" s="1"/>
  <c r="S347" i="14" s="1"/>
  <c r="U347" i="14"/>
  <c r="W347" i="14" s="1"/>
  <c r="X347" i="14" s="1"/>
  <c r="D348" i="14"/>
  <c r="A349" i="14"/>
  <c r="P348" i="14" l="1"/>
  <c r="R348" i="14" s="1"/>
  <c r="S348" i="14" s="1"/>
  <c r="U348" i="14"/>
  <c r="W348" i="14" s="1"/>
  <c r="X348" i="14" s="1"/>
  <c r="D349" i="14"/>
  <c r="A350" i="14"/>
  <c r="P349" i="14" l="1"/>
  <c r="R349" i="14" s="1"/>
  <c r="S349" i="14" s="1"/>
  <c r="U349" i="14"/>
  <c r="W349" i="14" s="1"/>
  <c r="X349" i="14" s="1"/>
  <c r="D350" i="14"/>
  <c r="A351" i="14"/>
  <c r="P350" i="14" l="1"/>
  <c r="R350" i="14" s="1"/>
  <c r="S350" i="14" s="1"/>
  <c r="U350" i="14"/>
  <c r="W350" i="14" s="1"/>
  <c r="X350" i="14" s="1"/>
  <c r="D351" i="14"/>
  <c r="A352" i="14"/>
  <c r="P351" i="14" l="1"/>
  <c r="R351" i="14" s="1"/>
  <c r="S351" i="14" s="1"/>
  <c r="U351" i="14"/>
  <c r="W351" i="14" s="1"/>
  <c r="X351" i="14" s="1"/>
  <c r="D352" i="14"/>
  <c r="A353" i="14"/>
  <c r="P352" i="14" l="1"/>
  <c r="R352" i="14" s="1"/>
  <c r="S352" i="14" s="1"/>
  <c r="U352" i="14"/>
  <c r="W352" i="14" s="1"/>
  <c r="X352" i="14" s="1"/>
  <c r="D353" i="14"/>
  <c r="A354" i="14"/>
  <c r="P353" i="14" l="1"/>
  <c r="R353" i="14" s="1"/>
  <c r="S353" i="14" s="1"/>
  <c r="U353" i="14"/>
  <c r="W353" i="14" s="1"/>
  <c r="X353" i="14" s="1"/>
  <c r="D354" i="14"/>
  <c r="A355" i="14"/>
  <c r="P354" i="14" l="1"/>
  <c r="R354" i="14" s="1"/>
  <c r="S354" i="14" s="1"/>
  <c r="U354" i="14"/>
  <c r="W354" i="14" s="1"/>
  <c r="X354" i="14" s="1"/>
  <c r="D355" i="14"/>
  <c r="A356" i="14"/>
  <c r="P355" i="14" l="1"/>
  <c r="R355" i="14" s="1"/>
  <c r="S355" i="14" s="1"/>
  <c r="U355" i="14"/>
  <c r="W355" i="14" s="1"/>
  <c r="X355" i="14" s="1"/>
  <c r="D356" i="14"/>
  <c r="A357" i="14"/>
  <c r="P356" i="14" l="1"/>
  <c r="R356" i="14" s="1"/>
  <c r="S356" i="14" s="1"/>
  <c r="U356" i="14"/>
  <c r="W356" i="14" s="1"/>
  <c r="X356" i="14" s="1"/>
  <c r="A358" i="14"/>
  <c r="D357" i="14"/>
  <c r="P357" i="14" l="1"/>
  <c r="R357" i="14" s="1"/>
  <c r="S357" i="14" s="1"/>
  <c r="U357" i="14"/>
  <c r="W357" i="14" s="1"/>
  <c r="X357" i="14" s="1"/>
  <c r="A359" i="14"/>
  <c r="D358" i="14"/>
  <c r="P358" i="14" l="1"/>
  <c r="R358" i="14" s="1"/>
  <c r="S358" i="14" s="1"/>
  <c r="U358" i="14"/>
  <c r="W358" i="14" s="1"/>
  <c r="X358" i="14" s="1"/>
  <c r="A360" i="14"/>
  <c r="D359" i="14"/>
  <c r="P359" i="14" l="1"/>
  <c r="R359" i="14" s="1"/>
  <c r="S359" i="14" s="1"/>
  <c r="U359" i="14"/>
  <c r="W359" i="14" s="1"/>
  <c r="X359" i="14" s="1"/>
  <c r="A361" i="14"/>
  <c r="D360" i="14"/>
  <c r="P360" i="14" l="1"/>
  <c r="R360" i="14" s="1"/>
  <c r="S360" i="14" s="1"/>
  <c r="U360" i="14"/>
  <c r="W360" i="14" s="1"/>
  <c r="X360" i="14" s="1"/>
  <c r="A362" i="14"/>
  <c r="D361" i="14"/>
  <c r="P361" i="14" l="1"/>
  <c r="R361" i="14" s="1"/>
  <c r="S361" i="14" s="1"/>
  <c r="U361" i="14"/>
  <c r="W361" i="14" s="1"/>
  <c r="X361" i="14" s="1"/>
  <c r="A363" i="14"/>
  <c r="D362" i="14"/>
  <c r="P362" i="14" l="1"/>
  <c r="R362" i="14" s="1"/>
  <c r="S362" i="14" s="1"/>
  <c r="U362" i="14"/>
  <c r="W362" i="14" s="1"/>
  <c r="X362" i="14" s="1"/>
  <c r="A364" i="14"/>
  <c r="D363" i="14"/>
  <c r="P363" i="14" l="1"/>
  <c r="R363" i="14" s="1"/>
  <c r="S363" i="14" s="1"/>
  <c r="U363" i="14"/>
  <c r="W363" i="14" s="1"/>
  <c r="X363" i="14" s="1"/>
  <c r="D364" i="14"/>
  <c r="A365" i="14"/>
  <c r="P364" i="14" l="1"/>
  <c r="R364" i="14" s="1"/>
  <c r="S364" i="14" s="1"/>
  <c r="U364" i="14"/>
  <c r="W364" i="14" s="1"/>
  <c r="X364" i="14" s="1"/>
  <c r="D365" i="14"/>
  <c r="A366" i="14"/>
  <c r="P365" i="14" l="1"/>
  <c r="R365" i="14" s="1"/>
  <c r="S365" i="14" s="1"/>
  <c r="U365" i="14"/>
  <c r="W365" i="14" s="1"/>
  <c r="X365" i="14" s="1"/>
  <c r="D366" i="14"/>
  <c r="A367" i="14"/>
  <c r="P366" i="14" l="1"/>
  <c r="R366" i="14" s="1"/>
  <c r="S366" i="14" s="1"/>
  <c r="U366" i="14"/>
  <c r="W366" i="14" s="1"/>
  <c r="X366" i="14" s="1"/>
  <c r="D367" i="14"/>
  <c r="A368" i="14"/>
  <c r="P367" i="14" l="1"/>
  <c r="R367" i="14" s="1"/>
  <c r="S367" i="14" s="1"/>
  <c r="U367" i="14"/>
  <c r="W367" i="14" s="1"/>
  <c r="X367" i="14" s="1"/>
  <c r="D368" i="14"/>
  <c r="A369" i="14"/>
  <c r="P368" i="14" l="1"/>
  <c r="R368" i="14" s="1"/>
  <c r="S368" i="14" s="1"/>
  <c r="U368" i="14"/>
  <c r="W368" i="14" s="1"/>
  <c r="X368" i="14" s="1"/>
  <c r="D369" i="14"/>
  <c r="A370" i="14"/>
  <c r="P369" i="14" l="1"/>
  <c r="R369" i="14" s="1"/>
  <c r="S369" i="14" s="1"/>
  <c r="U369" i="14"/>
  <c r="W369" i="14" s="1"/>
  <c r="X369" i="14" s="1"/>
  <c r="D370" i="14"/>
  <c r="A371" i="14"/>
  <c r="P370" i="14" l="1"/>
  <c r="R370" i="14" s="1"/>
  <c r="S370" i="14" s="1"/>
  <c r="U370" i="14"/>
  <c r="W370" i="14" s="1"/>
  <c r="X370" i="14" s="1"/>
  <c r="D371" i="14"/>
  <c r="A372" i="14"/>
  <c r="P371" i="14" l="1"/>
  <c r="R371" i="14" s="1"/>
  <c r="S371" i="14" s="1"/>
  <c r="U371" i="14"/>
  <c r="W371" i="14" s="1"/>
  <c r="X371" i="14" s="1"/>
  <c r="D372" i="14"/>
  <c r="A373" i="14"/>
  <c r="P372" i="14" l="1"/>
  <c r="R372" i="14" s="1"/>
  <c r="S372" i="14" s="1"/>
  <c r="U372" i="14"/>
  <c r="W372" i="14" s="1"/>
  <c r="X372" i="14" s="1"/>
  <c r="A374" i="14"/>
  <c r="D373" i="14"/>
  <c r="P373" i="14" l="1"/>
  <c r="R373" i="14" s="1"/>
  <c r="S373" i="14" s="1"/>
  <c r="U373" i="14"/>
  <c r="W373" i="14" s="1"/>
  <c r="X373" i="14" s="1"/>
  <c r="A375" i="14"/>
  <c r="D374" i="14"/>
  <c r="P374" i="14" l="1"/>
  <c r="R374" i="14" s="1"/>
  <c r="S374" i="14" s="1"/>
  <c r="U374" i="14"/>
  <c r="W374" i="14" s="1"/>
  <c r="X374" i="14" s="1"/>
  <c r="A376" i="14"/>
  <c r="D375" i="14"/>
  <c r="P375" i="14" l="1"/>
  <c r="R375" i="14" s="1"/>
  <c r="S375" i="14" s="1"/>
  <c r="U375" i="14"/>
  <c r="W375" i="14" s="1"/>
  <c r="X375" i="14" s="1"/>
  <c r="A377" i="14"/>
  <c r="D376" i="14"/>
  <c r="P376" i="14" l="1"/>
  <c r="R376" i="14" s="1"/>
  <c r="S376" i="14" s="1"/>
  <c r="U376" i="14"/>
  <c r="W376" i="14" s="1"/>
  <c r="X376" i="14" s="1"/>
  <c r="A378" i="14"/>
  <c r="D377" i="14"/>
  <c r="P377" i="14" l="1"/>
  <c r="R377" i="14" s="1"/>
  <c r="S377" i="14" s="1"/>
  <c r="U377" i="14"/>
  <c r="W377" i="14" s="1"/>
  <c r="X377" i="14" s="1"/>
  <c r="A379" i="14"/>
  <c r="D378" i="14"/>
  <c r="P378" i="14" l="1"/>
  <c r="R378" i="14" s="1"/>
  <c r="S378" i="14" s="1"/>
  <c r="U378" i="14"/>
  <c r="W378" i="14" s="1"/>
  <c r="X378" i="14" s="1"/>
  <c r="A380" i="14"/>
  <c r="D379" i="14"/>
  <c r="P379" i="14" l="1"/>
  <c r="R379" i="14" s="1"/>
  <c r="S379" i="14" s="1"/>
  <c r="U379" i="14"/>
  <c r="W379" i="14" s="1"/>
  <c r="X379" i="14" s="1"/>
  <c r="D380" i="14"/>
  <c r="A381" i="14"/>
  <c r="P380" i="14" l="1"/>
  <c r="R380" i="14" s="1"/>
  <c r="S380" i="14" s="1"/>
  <c r="U380" i="14"/>
  <c r="W380" i="14" s="1"/>
  <c r="X380" i="14" s="1"/>
  <c r="D381" i="14"/>
  <c r="A382" i="14"/>
  <c r="P381" i="14" l="1"/>
  <c r="R381" i="14" s="1"/>
  <c r="S381" i="14" s="1"/>
  <c r="U381" i="14"/>
  <c r="W381" i="14" s="1"/>
  <c r="X381" i="14" s="1"/>
  <c r="D382" i="14"/>
  <c r="A383" i="14"/>
  <c r="P382" i="14" l="1"/>
  <c r="R382" i="14" s="1"/>
  <c r="S382" i="14" s="1"/>
  <c r="U382" i="14"/>
  <c r="W382" i="14" s="1"/>
  <c r="X382" i="14" s="1"/>
  <c r="D383" i="14"/>
  <c r="A384" i="14"/>
  <c r="P383" i="14" l="1"/>
  <c r="R383" i="14" s="1"/>
  <c r="S383" i="14" s="1"/>
  <c r="U383" i="14"/>
  <c r="W383" i="14" s="1"/>
  <c r="X383" i="14" s="1"/>
  <c r="D384" i="14"/>
  <c r="A385" i="14"/>
  <c r="P384" i="14" l="1"/>
  <c r="R384" i="14" s="1"/>
  <c r="S384" i="14" s="1"/>
  <c r="U384" i="14"/>
  <c r="W384" i="14" s="1"/>
  <c r="X384" i="14" s="1"/>
  <c r="D385" i="14"/>
  <c r="A386" i="14"/>
  <c r="P385" i="14" l="1"/>
  <c r="R385" i="14" s="1"/>
  <c r="S385" i="14" s="1"/>
  <c r="U385" i="14"/>
  <c r="W385" i="14" s="1"/>
  <c r="X385" i="14" s="1"/>
  <c r="D386" i="14"/>
  <c r="A387" i="14"/>
  <c r="P386" i="14" l="1"/>
  <c r="R386" i="14" s="1"/>
  <c r="S386" i="14" s="1"/>
  <c r="U386" i="14"/>
  <c r="W386" i="14" s="1"/>
  <c r="X386" i="14" s="1"/>
  <c r="D387" i="14"/>
  <c r="A388" i="14"/>
  <c r="P387" i="14" l="1"/>
  <c r="R387" i="14" s="1"/>
  <c r="S387" i="14" s="1"/>
  <c r="U387" i="14"/>
  <c r="W387" i="14" s="1"/>
  <c r="X387" i="14" s="1"/>
  <c r="D388" i="14"/>
  <c r="A389" i="14"/>
  <c r="P388" i="14" l="1"/>
  <c r="R388" i="14" s="1"/>
  <c r="S388" i="14" s="1"/>
  <c r="U388" i="14"/>
  <c r="W388" i="14" s="1"/>
  <c r="X388" i="14" s="1"/>
  <c r="A390" i="14"/>
  <c r="D389" i="14"/>
  <c r="P389" i="14" l="1"/>
  <c r="R389" i="14" s="1"/>
  <c r="S389" i="14" s="1"/>
  <c r="U389" i="14"/>
  <c r="W389" i="14" s="1"/>
  <c r="X389" i="14" s="1"/>
  <c r="A391" i="14"/>
  <c r="D390" i="14"/>
  <c r="P390" i="14" l="1"/>
  <c r="R390" i="14" s="1"/>
  <c r="S390" i="14" s="1"/>
  <c r="U390" i="14"/>
  <c r="W390" i="14" s="1"/>
  <c r="X390" i="14" s="1"/>
  <c r="A392" i="14"/>
  <c r="D391" i="14"/>
  <c r="P391" i="14" l="1"/>
  <c r="R391" i="14" s="1"/>
  <c r="S391" i="14" s="1"/>
  <c r="U391" i="14"/>
  <c r="W391" i="14" s="1"/>
  <c r="X391" i="14" s="1"/>
  <c r="A393" i="14"/>
  <c r="D392" i="14"/>
  <c r="P392" i="14" l="1"/>
  <c r="R392" i="14" s="1"/>
  <c r="S392" i="14" s="1"/>
  <c r="U392" i="14"/>
  <c r="W392" i="14" s="1"/>
  <c r="X392" i="14" s="1"/>
  <c r="A394" i="14"/>
  <c r="D393" i="14"/>
  <c r="P393" i="14" l="1"/>
  <c r="R393" i="14" s="1"/>
  <c r="S393" i="14" s="1"/>
  <c r="U393" i="14"/>
  <c r="W393" i="14" s="1"/>
  <c r="X393" i="14" s="1"/>
  <c r="A395" i="14"/>
  <c r="D394" i="14"/>
  <c r="P394" i="14" l="1"/>
  <c r="R394" i="14" s="1"/>
  <c r="S394" i="14" s="1"/>
  <c r="U394" i="14"/>
  <c r="W394" i="14" s="1"/>
  <c r="X394" i="14" s="1"/>
  <c r="A396" i="14"/>
  <c r="D395" i="14"/>
  <c r="P395" i="14" l="1"/>
  <c r="R395" i="14" s="1"/>
  <c r="S395" i="14" s="1"/>
  <c r="U395" i="14"/>
  <c r="W395" i="14" s="1"/>
  <c r="X395" i="14" s="1"/>
  <c r="D396" i="14"/>
  <c r="A397" i="14"/>
  <c r="P396" i="14" l="1"/>
  <c r="R396" i="14" s="1"/>
  <c r="S396" i="14" s="1"/>
  <c r="U396" i="14"/>
  <c r="W396" i="14" s="1"/>
  <c r="X396" i="14" s="1"/>
  <c r="D397" i="14"/>
  <c r="A398" i="14"/>
  <c r="P397" i="14" l="1"/>
  <c r="R397" i="14" s="1"/>
  <c r="S397" i="14" s="1"/>
  <c r="U397" i="14"/>
  <c r="W397" i="14" s="1"/>
  <c r="X397" i="14" s="1"/>
  <c r="D398" i="14"/>
  <c r="A399" i="14"/>
  <c r="P398" i="14" l="1"/>
  <c r="R398" i="14" s="1"/>
  <c r="S398" i="14" s="1"/>
  <c r="U398" i="14"/>
  <c r="W398" i="14" s="1"/>
  <c r="X398" i="14" s="1"/>
  <c r="D399" i="14"/>
  <c r="A400" i="14"/>
  <c r="P399" i="14" l="1"/>
  <c r="R399" i="14" s="1"/>
  <c r="S399" i="14" s="1"/>
  <c r="U399" i="14"/>
  <c r="W399" i="14" s="1"/>
  <c r="X399" i="14" s="1"/>
  <c r="D400" i="14"/>
  <c r="A401" i="14"/>
  <c r="P400" i="14" l="1"/>
  <c r="R400" i="14" s="1"/>
  <c r="S400" i="14" s="1"/>
  <c r="U400" i="14"/>
  <c r="W400" i="14" s="1"/>
  <c r="X400" i="14" s="1"/>
  <c r="D401" i="14"/>
  <c r="A402" i="14"/>
  <c r="P401" i="14" l="1"/>
  <c r="R401" i="14" s="1"/>
  <c r="S401" i="14" s="1"/>
  <c r="U401" i="14"/>
  <c r="W401" i="14" s="1"/>
  <c r="X401" i="14" s="1"/>
  <c r="D402" i="14"/>
  <c r="A403" i="14"/>
  <c r="P402" i="14" l="1"/>
  <c r="R402" i="14" s="1"/>
  <c r="S402" i="14" s="1"/>
  <c r="U402" i="14"/>
  <c r="W402" i="14" s="1"/>
  <c r="X402" i="14" s="1"/>
  <c r="D403" i="14"/>
  <c r="A404" i="14"/>
  <c r="P403" i="14" l="1"/>
  <c r="R403" i="14" s="1"/>
  <c r="S403" i="14" s="1"/>
  <c r="U403" i="14"/>
  <c r="W403" i="14" s="1"/>
  <c r="X403" i="14" s="1"/>
  <c r="D404" i="14"/>
  <c r="A405" i="14"/>
  <c r="P404" i="14" l="1"/>
  <c r="R404" i="14" s="1"/>
  <c r="S404" i="14" s="1"/>
  <c r="U404" i="14"/>
  <c r="W404" i="14" s="1"/>
  <c r="X404" i="14" s="1"/>
  <c r="A406" i="14"/>
  <c r="D405" i="14"/>
  <c r="P405" i="14" l="1"/>
  <c r="R405" i="14" s="1"/>
  <c r="S405" i="14" s="1"/>
  <c r="U405" i="14"/>
  <c r="W405" i="14" s="1"/>
  <c r="X405" i="14" s="1"/>
  <c r="A407" i="14"/>
  <c r="D406" i="14"/>
  <c r="P406" i="14" l="1"/>
  <c r="R406" i="14" s="1"/>
  <c r="S406" i="14" s="1"/>
  <c r="U406" i="14"/>
  <c r="W406" i="14" s="1"/>
  <c r="X406" i="14" s="1"/>
  <c r="A408" i="14"/>
  <c r="D407" i="14"/>
  <c r="P407" i="14" l="1"/>
  <c r="R407" i="14" s="1"/>
  <c r="S407" i="14" s="1"/>
  <c r="U407" i="14"/>
  <c r="W407" i="14" s="1"/>
  <c r="X407" i="14" s="1"/>
  <c r="A409" i="14"/>
  <c r="D408" i="14"/>
  <c r="P408" i="14" l="1"/>
  <c r="R408" i="14" s="1"/>
  <c r="S408" i="14" s="1"/>
  <c r="U408" i="14"/>
  <c r="W408" i="14" s="1"/>
  <c r="X408" i="14" s="1"/>
  <c r="A410" i="14"/>
  <c r="D409" i="14"/>
  <c r="P409" i="14" l="1"/>
  <c r="R409" i="14" s="1"/>
  <c r="S409" i="14" s="1"/>
  <c r="U409" i="14"/>
  <c r="W409" i="14" s="1"/>
  <c r="X409" i="14" s="1"/>
  <c r="A411" i="14"/>
  <c r="D410" i="14"/>
  <c r="P410" i="14" l="1"/>
  <c r="R410" i="14" s="1"/>
  <c r="S410" i="14" s="1"/>
  <c r="U410" i="14"/>
  <c r="W410" i="14" s="1"/>
  <c r="X410" i="14" s="1"/>
  <c r="A412" i="14"/>
  <c r="D411" i="14"/>
  <c r="P411" i="14" l="1"/>
  <c r="R411" i="14" s="1"/>
  <c r="S411" i="14" s="1"/>
  <c r="U411" i="14"/>
  <c r="W411" i="14" s="1"/>
  <c r="X411" i="14" s="1"/>
  <c r="D412" i="14"/>
  <c r="A413" i="14"/>
  <c r="P412" i="14" l="1"/>
  <c r="R412" i="14" s="1"/>
  <c r="S412" i="14" s="1"/>
  <c r="U412" i="14"/>
  <c r="W412" i="14" s="1"/>
  <c r="X412" i="14" s="1"/>
  <c r="D413" i="14"/>
  <c r="A414" i="14"/>
  <c r="P413" i="14" l="1"/>
  <c r="R413" i="14" s="1"/>
  <c r="S413" i="14" s="1"/>
  <c r="U413" i="14"/>
  <c r="W413" i="14" s="1"/>
  <c r="X413" i="14" s="1"/>
  <c r="D414" i="14"/>
  <c r="A415" i="14"/>
  <c r="P414" i="14" l="1"/>
  <c r="R414" i="14" s="1"/>
  <c r="S414" i="14" s="1"/>
  <c r="U414" i="14"/>
  <c r="W414" i="14" s="1"/>
  <c r="X414" i="14" s="1"/>
  <c r="D415" i="14"/>
  <c r="A416" i="14"/>
  <c r="P415" i="14" l="1"/>
  <c r="R415" i="14" s="1"/>
  <c r="S415" i="14" s="1"/>
  <c r="U415" i="14"/>
  <c r="W415" i="14" s="1"/>
  <c r="X415" i="14" s="1"/>
  <c r="D416" i="14"/>
  <c r="A417" i="14"/>
  <c r="P416" i="14" l="1"/>
  <c r="R416" i="14" s="1"/>
  <c r="S416" i="14" s="1"/>
  <c r="U416" i="14"/>
  <c r="W416" i="14" s="1"/>
  <c r="X416" i="14" s="1"/>
  <c r="A418" i="14"/>
  <c r="D417" i="14"/>
  <c r="P417" i="14" l="1"/>
  <c r="R417" i="14" s="1"/>
  <c r="S417" i="14" s="1"/>
  <c r="U417" i="14"/>
  <c r="W417" i="14" s="1"/>
  <c r="X417" i="14" s="1"/>
  <c r="D418" i="14"/>
  <c r="A419" i="14"/>
  <c r="P418" i="14" l="1"/>
  <c r="R418" i="14" s="1"/>
  <c r="S418" i="14" s="1"/>
  <c r="U418" i="14"/>
  <c r="W418" i="14" s="1"/>
  <c r="X418" i="14" s="1"/>
  <c r="D419" i="14"/>
  <c r="A420" i="14"/>
  <c r="P419" i="14" l="1"/>
  <c r="R419" i="14" s="1"/>
  <c r="S419" i="14" s="1"/>
  <c r="U419" i="14"/>
  <c r="W419" i="14" s="1"/>
  <c r="X419" i="14" s="1"/>
  <c r="D420" i="14"/>
  <c r="A421" i="14"/>
  <c r="P420" i="14" l="1"/>
  <c r="R420" i="14" s="1"/>
  <c r="S420" i="14" s="1"/>
  <c r="U420" i="14"/>
  <c r="W420" i="14" s="1"/>
  <c r="X420" i="14" s="1"/>
  <c r="D421" i="14"/>
  <c r="A422" i="14"/>
  <c r="P421" i="14" l="1"/>
  <c r="R421" i="14" s="1"/>
  <c r="S421" i="14" s="1"/>
  <c r="U421" i="14"/>
  <c r="W421" i="14" s="1"/>
  <c r="X421" i="14" s="1"/>
  <c r="D422" i="14"/>
  <c r="A423" i="14"/>
  <c r="P422" i="14" l="1"/>
  <c r="R422" i="14" s="1"/>
  <c r="S422" i="14" s="1"/>
  <c r="U422" i="14"/>
  <c r="W422" i="14" s="1"/>
  <c r="X422" i="14" s="1"/>
  <c r="A424" i="14"/>
  <c r="D423" i="14"/>
  <c r="P423" i="14" l="1"/>
  <c r="R423" i="14" s="1"/>
  <c r="S423" i="14" s="1"/>
  <c r="U423" i="14"/>
  <c r="W423" i="14" s="1"/>
  <c r="X423" i="14" s="1"/>
  <c r="D424" i="14"/>
  <c r="A425" i="14"/>
  <c r="P424" i="14" l="1"/>
  <c r="R424" i="14" s="1"/>
  <c r="S424" i="14" s="1"/>
  <c r="U424" i="14"/>
  <c r="W424" i="14" s="1"/>
  <c r="X424" i="14" s="1"/>
  <c r="D425" i="14"/>
  <c r="A426" i="14"/>
  <c r="P425" i="14" l="1"/>
  <c r="R425" i="14" s="1"/>
  <c r="S425" i="14" s="1"/>
  <c r="U425" i="14"/>
  <c r="W425" i="14" s="1"/>
  <c r="X425" i="14" s="1"/>
  <c r="D426" i="14"/>
  <c r="A427" i="14"/>
  <c r="P426" i="14" l="1"/>
  <c r="R426" i="14" s="1"/>
  <c r="S426" i="14" s="1"/>
  <c r="U426" i="14"/>
  <c r="W426" i="14" s="1"/>
  <c r="X426" i="14" s="1"/>
  <c r="D427" i="14"/>
  <c r="A428" i="14"/>
  <c r="P427" i="14" l="1"/>
  <c r="R427" i="14" s="1"/>
  <c r="S427" i="14" s="1"/>
  <c r="U427" i="14"/>
  <c r="W427" i="14" s="1"/>
  <c r="X427" i="14" s="1"/>
  <c r="D428" i="14"/>
  <c r="A429" i="14"/>
  <c r="P428" i="14" l="1"/>
  <c r="R428" i="14" s="1"/>
  <c r="S428" i="14" s="1"/>
  <c r="U428" i="14"/>
  <c r="W428" i="14" s="1"/>
  <c r="X428" i="14" s="1"/>
  <c r="D429" i="14"/>
  <c r="A430" i="14"/>
  <c r="P429" i="14" l="1"/>
  <c r="R429" i="14" s="1"/>
  <c r="S429" i="14" s="1"/>
  <c r="U429" i="14"/>
  <c r="W429" i="14" s="1"/>
  <c r="X429" i="14" s="1"/>
  <c r="D430" i="14"/>
  <c r="A431" i="14"/>
  <c r="P430" i="14" l="1"/>
  <c r="R430" i="14" s="1"/>
  <c r="S430" i="14" s="1"/>
  <c r="U430" i="14"/>
  <c r="W430" i="14" s="1"/>
  <c r="X430" i="14" s="1"/>
  <c r="A432" i="14"/>
  <c r="D431" i="14"/>
  <c r="P431" i="14" l="1"/>
  <c r="R431" i="14" s="1"/>
  <c r="S431" i="14" s="1"/>
  <c r="U431" i="14"/>
  <c r="W431" i="14" s="1"/>
  <c r="X431" i="14" s="1"/>
  <c r="D432" i="14"/>
  <c r="A433" i="14"/>
  <c r="P432" i="14" l="1"/>
  <c r="R432" i="14" s="1"/>
  <c r="S432" i="14" s="1"/>
  <c r="U432" i="14"/>
  <c r="W432" i="14" s="1"/>
  <c r="X432" i="14" s="1"/>
  <c r="D433" i="14"/>
  <c r="A434" i="14"/>
  <c r="P433" i="14" l="1"/>
  <c r="R433" i="14" s="1"/>
  <c r="S433" i="14" s="1"/>
  <c r="U433" i="14"/>
  <c r="W433" i="14" s="1"/>
  <c r="X433" i="14" s="1"/>
  <c r="D434" i="14"/>
  <c r="A435" i="14"/>
  <c r="P434" i="14" l="1"/>
  <c r="R434" i="14" s="1"/>
  <c r="S434" i="14" s="1"/>
  <c r="U434" i="14"/>
  <c r="W434" i="14" s="1"/>
  <c r="X434" i="14" s="1"/>
  <c r="D435" i="14"/>
  <c r="A436" i="14"/>
  <c r="P435" i="14" l="1"/>
  <c r="R435" i="14" s="1"/>
  <c r="S435" i="14" s="1"/>
  <c r="U435" i="14"/>
  <c r="W435" i="14" s="1"/>
  <c r="X435" i="14" s="1"/>
  <c r="D436" i="14"/>
  <c r="A437" i="14"/>
  <c r="P436" i="14" l="1"/>
  <c r="R436" i="14" s="1"/>
  <c r="S436" i="14" s="1"/>
  <c r="U436" i="14"/>
  <c r="W436" i="14" s="1"/>
  <c r="X436" i="14" s="1"/>
  <c r="D437" i="14"/>
  <c r="A438" i="14"/>
  <c r="P437" i="14" l="1"/>
  <c r="R437" i="14" s="1"/>
  <c r="S437" i="14" s="1"/>
  <c r="U437" i="14"/>
  <c r="W437" i="14" s="1"/>
  <c r="X437" i="14" s="1"/>
  <c r="D438" i="14"/>
  <c r="A439" i="14"/>
  <c r="P438" i="14" l="1"/>
  <c r="R438" i="14" s="1"/>
  <c r="S438" i="14" s="1"/>
  <c r="U438" i="14"/>
  <c r="W438" i="14" s="1"/>
  <c r="X438" i="14" s="1"/>
  <c r="A440" i="14"/>
  <c r="D439" i="14"/>
  <c r="P439" i="14" l="1"/>
  <c r="R439" i="14" s="1"/>
  <c r="S439" i="14" s="1"/>
  <c r="U439" i="14"/>
  <c r="W439" i="14" s="1"/>
  <c r="X439" i="14" s="1"/>
  <c r="D440" i="14"/>
  <c r="A441" i="14"/>
  <c r="P440" i="14" l="1"/>
  <c r="R440" i="14" s="1"/>
  <c r="S440" i="14" s="1"/>
  <c r="U440" i="14"/>
  <c r="W440" i="14" s="1"/>
  <c r="X440" i="14" s="1"/>
  <c r="D441" i="14"/>
  <c r="A442" i="14"/>
  <c r="P441" i="14" l="1"/>
  <c r="R441" i="14" s="1"/>
  <c r="S441" i="14" s="1"/>
  <c r="U441" i="14"/>
  <c r="W441" i="14" s="1"/>
  <c r="X441" i="14" s="1"/>
  <c r="D442" i="14"/>
  <c r="A443" i="14"/>
  <c r="P442" i="14" l="1"/>
  <c r="R442" i="14" s="1"/>
  <c r="S442" i="14" s="1"/>
  <c r="U442" i="14"/>
  <c r="W442" i="14" s="1"/>
  <c r="X442" i="14" s="1"/>
  <c r="D443" i="14"/>
  <c r="A444" i="14"/>
  <c r="P443" i="14" l="1"/>
  <c r="R443" i="14" s="1"/>
  <c r="S443" i="14" s="1"/>
  <c r="U443" i="14"/>
  <c r="W443" i="14" s="1"/>
  <c r="X443" i="14" s="1"/>
  <c r="D444" i="14"/>
  <c r="A445" i="14"/>
  <c r="P444" i="14" l="1"/>
  <c r="R444" i="14" s="1"/>
  <c r="S444" i="14" s="1"/>
  <c r="U444" i="14"/>
  <c r="W444" i="14" s="1"/>
  <c r="X444" i="14" s="1"/>
  <c r="D445" i="14"/>
  <c r="A446" i="14"/>
  <c r="P445" i="14" l="1"/>
  <c r="R445" i="14" s="1"/>
  <c r="S445" i="14" s="1"/>
  <c r="U445" i="14"/>
  <c r="W445" i="14" s="1"/>
  <c r="X445" i="14" s="1"/>
  <c r="D446" i="14"/>
  <c r="A447" i="14"/>
  <c r="P446" i="14" l="1"/>
  <c r="R446" i="14" s="1"/>
  <c r="S446" i="14" s="1"/>
  <c r="U446" i="14"/>
  <c r="W446" i="14" s="1"/>
  <c r="X446" i="14" s="1"/>
  <c r="A448" i="14"/>
  <c r="D447" i="14"/>
  <c r="P447" i="14" l="1"/>
  <c r="R447" i="14" s="1"/>
  <c r="S447" i="14" s="1"/>
  <c r="U447" i="14"/>
  <c r="W447" i="14" s="1"/>
  <c r="X447" i="14" s="1"/>
  <c r="D448" i="14"/>
  <c r="A449" i="14"/>
  <c r="P448" i="14" l="1"/>
  <c r="R448" i="14" s="1"/>
  <c r="S448" i="14" s="1"/>
  <c r="U448" i="14"/>
  <c r="W448" i="14" s="1"/>
  <c r="X448" i="14" s="1"/>
  <c r="D449" i="14"/>
  <c r="A450" i="14"/>
  <c r="P449" i="14" l="1"/>
  <c r="R449" i="14" s="1"/>
  <c r="S449" i="14" s="1"/>
  <c r="U449" i="14"/>
  <c r="W449" i="14" s="1"/>
  <c r="X449" i="14" s="1"/>
  <c r="D450" i="14"/>
  <c r="A451" i="14"/>
  <c r="P450" i="14" l="1"/>
  <c r="R450" i="14" s="1"/>
  <c r="S450" i="14" s="1"/>
  <c r="U450" i="14"/>
  <c r="W450" i="14" s="1"/>
  <c r="X450" i="14" s="1"/>
  <c r="D451" i="14"/>
  <c r="A452" i="14"/>
  <c r="P451" i="14" l="1"/>
  <c r="R451" i="14" s="1"/>
  <c r="S451" i="14" s="1"/>
  <c r="U451" i="14"/>
  <c r="W451" i="14" s="1"/>
  <c r="X451" i="14" s="1"/>
  <c r="D452" i="14"/>
  <c r="A453" i="14"/>
  <c r="P452" i="14" l="1"/>
  <c r="R452" i="14" s="1"/>
  <c r="S452" i="14" s="1"/>
  <c r="U452" i="14"/>
  <c r="W452" i="14" s="1"/>
  <c r="X452" i="14" s="1"/>
  <c r="D453" i="14"/>
  <c r="A454" i="14"/>
  <c r="P453" i="14" l="1"/>
  <c r="R453" i="14" s="1"/>
  <c r="S453" i="14" s="1"/>
  <c r="U453" i="14"/>
  <c r="W453" i="14" s="1"/>
  <c r="X453" i="14" s="1"/>
  <c r="D454" i="14"/>
  <c r="A455" i="14"/>
  <c r="P454" i="14" l="1"/>
  <c r="R454" i="14" s="1"/>
  <c r="S454" i="14" s="1"/>
  <c r="U454" i="14"/>
  <c r="W454" i="14" s="1"/>
  <c r="X454" i="14" s="1"/>
  <c r="A456" i="14"/>
  <c r="D455" i="14"/>
  <c r="P455" i="14" l="1"/>
  <c r="R455" i="14" s="1"/>
  <c r="S455" i="14" s="1"/>
  <c r="U455" i="14"/>
  <c r="W455" i="14" s="1"/>
  <c r="X455" i="14" s="1"/>
  <c r="D456" i="14"/>
  <c r="A457" i="14"/>
  <c r="P456" i="14" l="1"/>
  <c r="R456" i="14" s="1"/>
  <c r="S456" i="14" s="1"/>
  <c r="U456" i="14"/>
  <c r="W456" i="14" s="1"/>
  <c r="X456" i="14" s="1"/>
  <c r="D457" i="14"/>
  <c r="A458" i="14"/>
  <c r="P457" i="14" l="1"/>
  <c r="R457" i="14" s="1"/>
  <c r="S457" i="14" s="1"/>
  <c r="U457" i="14"/>
  <c r="W457" i="14" s="1"/>
  <c r="X457" i="14" s="1"/>
  <c r="D458" i="14"/>
  <c r="A459" i="14"/>
  <c r="P458" i="14" l="1"/>
  <c r="R458" i="14" s="1"/>
  <c r="S458" i="14" s="1"/>
  <c r="U458" i="14"/>
  <c r="W458" i="14" s="1"/>
  <c r="X458" i="14" s="1"/>
  <c r="D459" i="14"/>
  <c r="A460" i="14"/>
  <c r="P459" i="14" l="1"/>
  <c r="R459" i="14" s="1"/>
  <c r="S459" i="14" s="1"/>
  <c r="U459" i="14"/>
  <c r="W459" i="14" s="1"/>
  <c r="X459" i="14" s="1"/>
  <c r="D460" i="14"/>
  <c r="A461" i="14"/>
  <c r="P460" i="14" l="1"/>
  <c r="R460" i="14" s="1"/>
  <c r="S460" i="14" s="1"/>
  <c r="U460" i="14"/>
  <c r="W460" i="14" s="1"/>
  <c r="X460" i="14" s="1"/>
  <c r="D461" i="14"/>
  <c r="A462" i="14"/>
  <c r="P461" i="14" l="1"/>
  <c r="R461" i="14" s="1"/>
  <c r="S461" i="14" s="1"/>
  <c r="U461" i="14"/>
  <c r="W461" i="14" s="1"/>
  <c r="X461" i="14" s="1"/>
  <c r="D462" i="14"/>
  <c r="A463" i="14"/>
  <c r="P462" i="14" l="1"/>
  <c r="R462" i="14" s="1"/>
  <c r="S462" i="14" s="1"/>
  <c r="U462" i="14"/>
  <c r="W462" i="14" s="1"/>
  <c r="X462" i="14" s="1"/>
  <c r="A464" i="14"/>
  <c r="D463" i="14"/>
  <c r="P463" i="14" l="1"/>
  <c r="R463" i="14" s="1"/>
  <c r="S463" i="14" s="1"/>
  <c r="U463" i="14"/>
  <c r="W463" i="14" s="1"/>
  <c r="X463" i="14" s="1"/>
  <c r="D464" i="14"/>
  <c r="A465" i="14"/>
  <c r="P464" i="14" l="1"/>
  <c r="R464" i="14" s="1"/>
  <c r="S464" i="14" s="1"/>
  <c r="U464" i="14"/>
  <c r="W464" i="14" s="1"/>
  <c r="X464" i="14" s="1"/>
  <c r="D465" i="14"/>
  <c r="A466" i="14"/>
  <c r="P465" i="14" l="1"/>
  <c r="R465" i="14" s="1"/>
  <c r="S465" i="14" s="1"/>
  <c r="U465" i="14"/>
  <c r="W465" i="14" s="1"/>
  <c r="X465" i="14" s="1"/>
  <c r="D466" i="14"/>
  <c r="A467" i="14"/>
  <c r="P466" i="14" l="1"/>
  <c r="R466" i="14" s="1"/>
  <c r="S466" i="14" s="1"/>
  <c r="U466" i="14"/>
  <c r="W466" i="14" s="1"/>
  <c r="X466" i="14" s="1"/>
  <c r="D467" i="14"/>
  <c r="A468" i="14"/>
  <c r="P467" i="14" l="1"/>
  <c r="R467" i="14" s="1"/>
  <c r="S467" i="14" s="1"/>
  <c r="U467" i="14"/>
  <c r="W467" i="14" s="1"/>
  <c r="X467" i="14" s="1"/>
  <c r="D468" i="14"/>
  <c r="A469" i="14"/>
  <c r="P468" i="14" l="1"/>
  <c r="R468" i="14" s="1"/>
  <c r="S468" i="14" s="1"/>
  <c r="U468" i="14"/>
  <c r="W468" i="14" s="1"/>
  <c r="X468" i="14" s="1"/>
  <c r="D469" i="14"/>
  <c r="A470" i="14"/>
  <c r="P469" i="14" l="1"/>
  <c r="R469" i="14" s="1"/>
  <c r="S469" i="14" s="1"/>
  <c r="U469" i="14"/>
  <c r="W469" i="14" s="1"/>
  <c r="X469" i="14" s="1"/>
  <c r="D470" i="14"/>
  <c r="A471" i="14"/>
  <c r="P470" i="14" l="1"/>
  <c r="R470" i="14" s="1"/>
  <c r="S470" i="14" s="1"/>
  <c r="U470" i="14"/>
  <c r="W470" i="14" s="1"/>
  <c r="X470" i="14" s="1"/>
  <c r="A472" i="14"/>
  <c r="D471" i="14"/>
  <c r="P471" i="14" l="1"/>
  <c r="R471" i="14" s="1"/>
  <c r="S471" i="14" s="1"/>
  <c r="U471" i="14"/>
  <c r="W471" i="14" s="1"/>
  <c r="X471" i="14" s="1"/>
  <c r="D472" i="14"/>
  <c r="A473" i="14"/>
  <c r="P472" i="14" l="1"/>
  <c r="R472" i="14" s="1"/>
  <c r="S472" i="14" s="1"/>
  <c r="U472" i="14"/>
  <c r="W472" i="14" s="1"/>
  <c r="X472" i="14" s="1"/>
  <c r="D473" i="14"/>
  <c r="A474" i="14"/>
  <c r="P473" i="14" l="1"/>
  <c r="R473" i="14" s="1"/>
  <c r="S473" i="14" s="1"/>
  <c r="U473" i="14"/>
  <c r="W473" i="14" s="1"/>
  <c r="X473" i="14" s="1"/>
  <c r="D474" i="14"/>
  <c r="A475" i="14"/>
  <c r="P474" i="14" l="1"/>
  <c r="R474" i="14" s="1"/>
  <c r="S474" i="14" s="1"/>
  <c r="U474" i="14"/>
  <c r="W474" i="14" s="1"/>
  <c r="X474" i="14" s="1"/>
  <c r="D475" i="14"/>
  <c r="A476" i="14"/>
  <c r="P475" i="14" l="1"/>
  <c r="R475" i="14" s="1"/>
  <c r="S475" i="14" s="1"/>
  <c r="U475" i="14"/>
  <c r="W475" i="14" s="1"/>
  <c r="X475" i="14" s="1"/>
  <c r="D476" i="14"/>
  <c r="A477" i="14"/>
  <c r="P476" i="14" l="1"/>
  <c r="R476" i="14" s="1"/>
  <c r="S476" i="14" s="1"/>
  <c r="U476" i="14"/>
  <c r="W476" i="14" s="1"/>
  <c r="X476" i="14" s="1"/>
  <c r="D477" i="14"/>
  <c r="A478" i="14"/>
  <c r="P477" i="14" l="1"/>
  <c r="R477" i="14" s="1"/>
  <c r="S477" i="14" s="1"/>
  <c r="U477" i="14"/>
  <c r="W477" i="14" s="1"/>
  <c r="X477" i="14" s="1"/>
  <c r="D478" i="14"/>
  <c r="A479" i="14"/>
  <c r="P478" i="14" l="1"/>
  <c r="R478" i="14" s="1"/>
  <c r="S478" i="14" s="1"/>
  <c r="U478" i="14"/>
  <c r="W478" i="14" s="1"/>
  <c r="X478" i="14" s="1"/>
  <c r="A480" i="14"/>
  <c r="D479" i="14"/>
  <c r="P479" i="14" l="1"/>
  <c r="R479" i="14" s="1"/>
  <c r="S479" i="14" s="1"/>
  <c r="U479" i="14"/>
  <c r="W479" i="14" s="1"/>
  <c r="X479" i="14" s="1"/>
  <c r="D480" i="14"/>
  <c r="A481" i="14"/>
  <c r="P480" i="14" l="1"/>
  <c r="R480" i="14" s="1"/>
  <c r="S480" i="14" s="1"/>
  <c r="U480" i="14"/>
  <c r="W480" i="14" s="1"/>
  <c r="X480" i="14" s="1"/>
  <c r="D481" i="14"/>
  <c r="A482" i="14"/>
  <c r="P481" i="14" l="1"/>
  <c r="R481" i="14" s="1"/>
  <c r="S481" i="14" s="1"/>
  <c r="U481" i="14"/>
  <c r="W481" i="14" s="1"/>
  <c r="X481" i="14" s="1"/>
  <c r="D482" i="14"/>
  <c r="A483" i="14"/>
  <c r="P482" i="14" l="1"/>
  <c r="R482" i="14" s="1"/>
  <c r="S482" i="14" s="1"/>
  <c r="U482" i="14"/>
  <c r="W482" i="14" s="1"/>
  <c r="X482" i="14" s="1"/>
  <c r="D483" i="14"/>
  <c r="A484" i="14"/>
  <c r="P483" i="14" l="1"/>
  <c r="R483" i="14" s="1"/>
  <c r="S483" i="14" s="1"/>
  <c r="U483" i="14"/>
  <c r="W483" i="14" s="1"/>
  <c r="X483" i="14" s="1"/>
  <c r="D484" i="14"/>
  <c r="A485" i="14"/>
  <c r="P484" i="14" l="1"/>
  <c r="R484" i="14" s="1"/>
  <c r="S484" i="14" s="1"/>
  <c r="U484" i="14"/>
  <c r="W484" i="14" s="1"/>
  <c r="X484" i="14" s="1"/>
  <c r="D485" i="14"/>
  <c r="A486" i="14"/>
  <c r="P485" i="14" l="1"/>
  <c r="R485" i="14" s="1"/>
  <c r="S485" i="14" s="1"/>
  <c r="U485" i="14"/>
  <c r="W485" i="14" s="1"/>
  <c r="X485" i="14" s="1"/>
  <c r="D486" i="14"/>
  <c r="A487" i="14"/>
  <c r="P486" i="14" l="1"/>
  <c r="R486" i="14" s="1"/>
  <c r="S486" i="14" s="1"/>
  <c r="U486" i="14"/>
  <c r="W486" i="14" s="1"/>
  <c r="X486" i="14" s="1"/>
  <c r="A488" i="14"/>
  <c r="D487" i="14"/>
  <c r="P487" i="14" l="1"/>
  <c r="R487" i="14" s="1"/>
  <c r="S487" i="14" s="1"/>
  <c r="U487" i="14"/>
  <c r="W487" i="14" s="1"/>
  <c r="X487" i="14" s="1"/>
  <c r="D488" i="14"/>
  <c r="A489" i="14"/>
  <c r="P488" i="14" l="1"/>
  <c r="R488" i="14" s="1"/>
  <c r="S488" i="14" s="1"/>
  <c r="U488" i="14"/>
  <c r="W488" i="14" s="1"/>
  <c r="X488" i="14" s="1"/>
  <c r="D489" i="14"/>
  <c r="A490" i="14"/>
  <c r="P489" i="14" l="1"/>
  <c r="R489" i="14" s="1"/>
  <c r="S489" i="14" s="1"/>
  <c r="U489" i="14"/>
  <c r="W489" i="14" s="1"/>
  <c r="X489" i="14" s="1"/>
  <c r="D490" i="14"/>
  <c r="A491" i="14"/>
  <c r="P490" i="14" l="1"/>
  <c r="R490" i="14" s="1"/>
  <c r="S490" i="14" s="1"/>
  <c r="U490" i="14"/>
  <c r="W490" i="14" s="1"/>
  <c r="X490" i="14" s="1"/>
  <c r="D491" i="14"/>
  <c r="A492" i="14"/>
  <c r="P491" i="14" l="1"/>
  <c r="R491" i="14" s="1"/>
  <c r="S491" i="14" s="1"/>
  <c r="U491" i="14"/>
  <c r="W491" i="14" s="1"/>
  <c r="X491" i="14" s="1"/>
  <c r="D492" i="14"/>
  <c r="A493" i="14"/>
  <c r="P492" i="14" l="1"/>
  <c r="R492" i="14" s="1"/>
  <c r="S492" i="14" s="1"/>
  <c r="U492" i="14"/>
  <c r="W492" i="14" s="1"/>
  <c r="X492" i="14" s="1"/>
  <c r="D493" i="14"/>
  <c r="A494" i="14"/>
  <c r="P493" i="14" l="1"/>
  <c r="R493" i="14" s="1"/>
  <c r="S493" i="14" s="1"/>
  <c r="U493" i="14"/>
  <c r="W493" i="14" s="1"/>
  <c r="X493" i="14" s="1"/>
  <c r="D494" i="14"/>
  <c r="A495" i="14"/>
  <c r="P494" i="14" l="1"/>
  <c r="R494" i="14" s="1"/>
  <c r="S494" i="14" s="1"/>
  <c r="U494" i="14"/>
  <c r="W494" i="14" s="1"/>
  <c r="X494" i="14" s="1"/>
  <c r="A496" i="14"/>
  <c r="D495" i="14"/>
  <c r="P495" i="14" l="1"/>
  <c r="R495" i="14" s="1"/>
  <c r="S495" i="14" s="1"/>
  <c r="U495" i="14"/>
  <c r="W495" i="14" s="1"/>
  <c r="X495" i="14" s="1"/>
  <c r="D496" i="14"/>
  <c r="A497" i="14"/>
  <c r="P496" i="14" l="1"/>
  <c r="R496" i="14" s="1"/>
  <c r="S496" i="14" s="1"/>
  <c r="U496" i="14"/>
  <c r="W496" i="14" s="1"/>
  <c r="X496" i="14" s="1"/>
  <c r="D497" i="14"/>
  <c r="A498" i="14"/>
  <c r="P497" i="14" l="1"/>
  <c r="R497" i="14" s="1"/>
  <c r="S497" i="14" s="1"/>
  <c r="U497" i="14"/>
  <c r="W497" i="14" s="1"/>
  <c r="X497" i="14" s="1"/>
  <c r="D498" i="14"/>
  <c r="A499" i="14"/>
  <c r="P498" i="14" l="1"/>
  <c r="R498" i="14" s="1"/>
  <c r="S498" i="14" s="1"/>
  <c r="U498" i="14"/>
  <c r="W498" i="14" s="1"/>
  <c r="X498" i="14" s="1"/>
  <c r="D499" i="14"/>
  <c r="A500" i="14"/>
  <c r="P499" i="14" l="1"/>
  <c r="R499" i="14" s="1"/>
  <c r="S499" i="14" s="1"/>
  <c r="U499" i="14"/>
  <c r="W499" i="14" s="1"/>
  <c r="X499" i="14" s="1"/>
  <c r="D500" i="14"/>
  <c r="A501" i="14"/>
  <c r="P500" i="14" l="1"/>
  <c r="R500" i="14" s="1"/>
  <c r="S500" i="14" s="1"/>
  <c r="U500" i="14"/>
  <c r="W500" i="14" s="1"/>
  <c r="X500" i="14" s="1"/>
  <c r="D501" i="14"/>
  <c r="A502" i="14"/>
  <c r="P501" i="14" l="1"/>
  <c r="R501" i="14" s="1"/>
  <c r="S501" i="14" s="1"/>
  <c r="U501" i="14"/>
  <c r="W501" i="14" s="1"/>
  <c r="X501" i="14" s="1"/>
  <c r="D502" i="14"/>
  <c r="A503" i="14"/>
  <c r="P502" i="14" l="1"/>
  <c r="R502" i="14" s="1"/>
  <c r="S502" i="14" s="1"/>
  <c r="U502" i="14"/>
  <c r="W502" i="14" s="1"/>
  <c r="X502" i="14" s="1"/>
  <c r="A504" i="14"/>
  <c r="D503" i="14"/>
  <c r="P503" i="14" l="1"/>
  <c r="R503" i="14" s="1"/>
  <c r="S503" i="14" s="1"/>
  <c r="U503" i="14"/>
  <c r="W503" i="14" s="1"/>
  <c r="X503" i="14" s="1"/>
  <c r="D504" i="14"/>
  <c r="A505" i="14"/>
  <c r="P504" i="14" l="1"/>
  <c r="R504" i="14" s="1"/>
  <c r="S504" i="14" s="1"/>
  <c r="U504" i="14"/>
  <c r="W504" i="14" s="1"/>
  <c r="X504" i="14" s="1"/>
  <c r="D505" i="14"/>
  <c r="A506" i="14"/>
  <c r="P505" i="14" l="1"/>
  <c r="R505" i="14" s="1"/>
  <c r="S505" i="14" s="1"/>
  <c r="U505" i="14"/>
  <c r="W505" i="14" s="1"/>
  <c r="X505" i="14" s="1"/>
  <c r="D506" i="14"/>
  <c r="A507" i="14"/>
  <c r="P506" i="14" l="1"/>
  <c r="R506" i="14" s="1"/>
  <c r="S506" i="14" s="1"/>
  <c r="U506" i="14"/>
  <c r="W506" i="14" s="1"/>
  <c r="X506" i="14" s="1"/>
  <c r="D507" i="14"/>
  <c r="A508" i="14"/>
  <c r="P507" i="14" l="1"/>
  <c r="R507" i="14" s="1"/>
  <c r="S507" i="14" s="1"/>
  <c r="U507" i="14"/>
  <c r="W507" i="14" s="1"/>
  <c r="X507" i="14" s="1"/>
  <c r="D508" i="14"/>
  <c r="A509" i="14"/>
  <c r="P508" i="14" l="1"/>
  <c r="R508" i="14" s="1"/>
  <c r="S508" i="14" s="1"/>
  <c r="U508" i="14"/>
  <c r="W508" i="14" s="1"/>
  <c r="X508" i="14" s="1"/>
  <c r="D509" i="14"/>
  <c r="A510" i="14"/>
  <c r="P509" i="14" l="1"/>
  <c r="R509" i="14" s="1"/>
  <c r="S509" i="14" s="1"/>
  <c r="U509" i="14"/>
  <c r="W509" i="14" s="1"/>
  <c r="X509" i="14" s="1"/>
  <c r="D510" i="14"/>
  <c r="A511" i="14"/>
  <c r="P510" i="14" l="1"/>
  <c r="R510" i="14" s="1"/>
  <c r="S510" i="14" s="1"/>
  <c r="U510" i="14"/>
  <c r="W510" i="14" s="1"/>
  <c r="X510" i="14" s="1"/>
  <c r="A512" i="14"/>
  <c r="D511" i="14"/>
  <c r="P511" i="14" l="1"/>
  <c r="R511" i="14" s="1"/>
  <c r="S511" i="14" s="1"/>
  <c r="U511" i="14"/>
  <c r="W511" i="14" s="1"/>
  <c r="X511" i="14" s="1"/>
  <c r="D512" i="14"/>
  <c r="A513" i="14"/>
  <c r="P512" i="14" l="1"/>
  <c r="R512" i="14" s="1"/>
  <c r="S512" i="14" s="1"/>
  <c r="U512" i="14"/>
  <c r="W512" i="14" s="1"/>
  <c r="X512" i="14" s="1"/>
  <c r="D513" i="14"/>
  <c r="A514" i="14"/>
  <c r="P513" i="14" l="1"/>
  <c r="R513" i="14" s="1"/>
  <c r="S513" i="14" s="1"/>
  <c r="U513" i="14"/>
  <c r="W513" i="14" s="1"/>
  <c r="X513" i="14" s="1"/>
  <c r="D514" i="14"/>
  <c r="A515" i="14"/>
  <c r="P514" i="14" l="1"/>
  <c r="R514" i="14" s="1"/>
  <c r="S514" i="14" s="1"/>
  <c r="U514" i="14"/>
  <c r="W514" i="14" s="1"/>
  <c r="X514" i="14" s="1"/>
  <c r="D515" i="14"/>
  <c r="A516" i="14"/>
  <c r="P515" i="14" l="1"/>
  <c r="R515" i="14" s="1"/>
  <c r="S515" i="14" s="1"/>
  <c r="U515" i="14"/>
  <c r="W515" i="14" s="1"/>
  <c r="X515" i="14" s="1"/>
  <c r="D516" i="14"/>
  <c r="A517" i="14"/>
  <c r="P516" i="14" l="1"/>
  <c r="R516" i="14" s="1"/>
  <c r="S516" i="14" s="1"/>
  <c r="U516" i="14"/>
  <c r="W516" i="14" s="1"/>
  <c r="X516" i="14" s="1"/>
  <c r="D517" i="14"/>
  <c r="A518" i="14"/>
  <c r="P517" i="14" l="1"/>
  <c r="R517" i="14" s="1"/>
  <c r="S517" i="14" s="1"/>
  <c r="U517" i="14"/>
  <c r="W517" i="14" s="1"/>
  <c r="X517" i="14" s="1"/>
  <c r="D518" i="14"/>
  <c r="A519" i="14"/>
  <c r="P518" i="14" l="1"/>
  <c r="R518" i="14" s="1"/>
  <c r="S518" i="14" s="1"/>
  <c r="U518" i="14"/>
  <c r="W518" i="14" s="1"/>
  <c r="X518" i="14" s="1"/>
  <c r="A520" i="14"/>
  <c r="D519" i="14"/>
  <c r="P519" i="14" l="1"/>
  <c r="R519" i="14" s="1"/>
  <c r="S519" i="14" s="1"/>
  <c r="U519" i="14"/>
  <c r="W519" i="14" s="1"/>
  <c r="X519" i="14" s="1"/>
  <c r="D520" i="14"/>
  <c r="A521" i="14"/>
  <c r="P520" i="14" l="1"/>
  <c r="R520" i="14" s="1"/>
  <c r="S520" i="14" s="1"/>
  <c r="U520" i="14"/>
  <c r="W520" i="14" s="1"/>
  <c r="X520" i="14" s="1"/>
  <c r="D521" i="14"/>
  <c r="A522" i="14"/>
  <c r="P521" i="14" l="1"/>
  <c r="R521" i="14" s="1"/>
  <c r="S521" i="14" s="1"/>
  <c r="U521" i="14"/>
  <c r="W521" i="14" s="1"/>
  <c r="X521" i="14" s="1"/>
  <c r="D522" i="14"/>
  <c r="A523" i="14"/>
  <c r="P522" i="14" l="1"/>
  <c r="R522" i="14" s="1"/>
  <c r="S522" i="14" s="1"/>
  <c r="U522" i="14"/>
  <c r="W522" i="14" s="1"/>
  <c r="X522" i="14" s="1"/>
  <c r="D523" i="14"/>
  <c r="A524" i="14"/>
  <c r="P523" i="14" l="1"/>
  <c r="R523" i="14" s="1"/>
  <c r="S523" i="14" s="1"/>
  <c r="U523" i="14"/>
  <c r="W523" i="14" s="1"/>
  <c r="X523" i="14" s="1"/>
  <c r="D524" i="14"/>
  <c r="A525" i="14"/>
  <c r="P524" i="14" l="1"/>
  <c r="R524" i="14" s="1"/>
  <c r="S524" i="14" s="1"/>
  <c r="U524" i="14"/>
  <c r="W524" i="14" s="1"/>
  <c r="X524" i="14" s="1"/>
  <c r="D525" i="14"/>
  <c r="A526" i="14"/>
  <c r="P525" i="14" l="1"/>
  <c r="R525" i="14" s="1"/>
  <c r="S525" i="14" s="1"/>
  <c r="U525" i="14"/>
  <c r="W525" i="14" s="1"/>
  <c r="X525" i="14" s="1"/>
  <c r="D526" i="14"/>
  <c r="A527" i="14"/>
  <c r="P526" i="14" l="1"/>
  <c r="R526" i="14" s="1"/>
  <c r="S526" i="14" s="1"/>
  <c r="U526" i="14"/>
  <c r="W526" i="14" s="1"/>
  <c r="X526" i="14" s="1"/>
  <c r="A528" i="14"/>
  <c r="D527" i="14"/>
  <c r="P527" i="14" l="1"/>
  <c r="R527" i="14" s="1"/>
  <c r="S527" i="14" s="1"/>
  <c r="U527" i="14"/>
  <c r="W527" i="14" s="1"/>
  <c r="X527" i="14" s="1"/>
  <c r="D528" i="14"/>
  <c r="A529" i="14"/>
  <c r="P528" i="14" l="1"/>
  <c r="R528" i="14" s="1"/>
  <c r="S528" i="14" s="1"/>
  <c r="U528" i="14"/>
  <c r="W528" i="14" s="1"/>
  <c r="X528" i="14" s="1"/>
  <c r="D529" i="14"/>
  <c r="A530" i="14"/>
  <c r="P529" i="14" l="1"/>
  <c r="R529" i="14" s="1"/>
  <c r="S529" i="14" s="1"/>
  <c r="U529" i="14"/>
  <c r="W529" i="14" s="1"/>
  <c r="X529" i="14" s="1"/>
  <c r="D530" i="14"/>
  <c r="A531" i="14"/>
  <c r="P530" i="14" l="1"/>
  <c r="R530" i="14" s="1"/>
  <c r="S530" i="14" s="1"/>
  <c r="U530" i="14"/>
  <c r="W530" i="14" s="1"/>
  <c r="X530" i="14" s="1"/>
  <c r="D531" i="14"/>
  <c r="A532" i="14"/>
  <c r="P531" i="14" l="1"/>
  <c r="R531" i="14" s="1"/>
  <c r="S531" i="14" s="1"/>
  <c r="U531" i="14"/>
  <c r="W531" i="14" s="1"/>
  <c r="X531" i="14" s="1"/>
  <c r="D532" i="14"/>
  <c r="A533" i="14"/>
  <c r="P532" i="14" l="1"/>
  <c r="R532" i="14" s="1"/>
  <c r="S532" i="14" s="1"/>
  <c r="U532" i="14"/>
  <c r="W532" i="14" s="1"/>
  <c r="X532" i="14" s="1"/>
  <c r="D533" i="14"/>
  <c r="A534" i="14"/>
  <c r="P533" i="14" l="1"/>
  <c r="R533" i="14" s="1"/>
  <c r="S533" i="14" s="1"/>
  <c r="U533" i="14"/>
  <c r="W533" i="14" s="1"/>
  <c r="X533" i="14" s="1"/>
  <c r="D534" i="14"/>
  <c r="A535" i="14"/>
  <c r="P534" i="14" l="1"/>
  <c r="R534" i="14" s="1"/>
  <c r="S534" i="14" s="1"/>
  <c r="U534" i="14"/>
  <c r="W534" i="14" s="1"/>
  <c r="X534" i="14" s="1"/>
  <c r="A536" i="14"/>
  <c r="D535" i="14"/>
  <c r="P535" i="14" l="1"/>
  <c r="R535" i="14" s="1"/>
  <c r="S535" i="14" s="1"/>
  <c r="U535" i="14"/>
  <c r="W535" i="14" s="1"/>
  <c r="X535" i="14" s="1"/>
  <c r="D536" i="14"/>
  <c r="A537" i="14"/>
  <c r="P536" i="14" l="1"/>
  <c r="R536" i="14" s="1"/>
  <c r="S536" i="14" s="1"/>
  <c r="U536" i="14"/>
  <c r="W536" i="14" s="1"/>
  <c r="X536" i="14" s="1"/>
  <c r="D537" i="14"/>
  <c r="A538" i="14"/>
  <c r="P537" i="14" l="1"/>
  <c r="R537" i="14" s="1"/>
  <c r="S537" i="14" s="1"/>
  <c r="U537" i="14"/>
  <c r="W537" i="14" s="1"/>
  <c r="X537" i="14" s="1"/>
  <c r="D538" i="14"/>
  <c r="A539" i="14"/>
  <c r="P538" i="14" l="1"/>
  <c r="R538" i="14" s="1"/>
  <c r="S538" i="14" s="1"/>
  <c r="U538" i="14"/>
  <c r="W538" i="14" s="1"/>
  <c r="X538" i="14" s="1"/>
  <c r="D539" i="14"/>
  <c r="A540" i="14"/>
  <c r="P539" i="14" l="1"/>
  <c r="R539" i="14" s="1"/>
  <c r="S539" i="14" s="1"/>
  <c r="U539" i="14"/>
  <c r="W539" i="14" s="1"/>
  <c r="X539" i="14" s="1"/>
  <c r="D540" i="14"/>
  <c r="A541" i="14"/>
  <c r="P540" i="14" l="1"/>
  <c r="R540" i="14" s="1"/>
  <c r="S540" i="14" s="1"/>
  <c r="U540" i="14"/>
  <c r="W540" i="14" s="1"/>
  <c r="X540" i="14" s="1"/>
  <c r="D541" i="14"/>
  <c r="A542" i="14"/>
  <c r="P541" i="14" l="1"/>
  <c r="R541" i="14" s="1"/>
  <c r="S541" i="14" s="1"/>
  <c r="U541" i="14"/>
  <c r="W541" i="14" s="1"/>
  <c r="X541" i="14" s="1"/>
  <c r="D542" i="14"/>
  <c r="A543" i="14"/>
  <c r="P542" i="14" l="1"/>
  <c r="R542" i="14" s="1"/>
  <c r="S542" i="14" s="1"/>
  <c r="U542" i="14"/>
  <c r="W542" i="14" s="1"/>
  <c r="X542" i="14" s="1"/>
  <c r="A544" i="14"/>
  <c r="D543" i="14"/>
  <c r="P543" i="14" l="1"/>
  <c r="R543" i="14" s="1"/>
  <c r="S543" i="14" s="1"/>
  <c r="U543" i="14"/>
  <c r="W543" i="14" s="1"/>
  <c r="X543" i="14" s="1"/>
  <c r="D544" i="14"/>
  <c r="A545" i="14"/>
  <c r="P544" i="14" l="1"/>
  <c r="R544" i="14" s="1"/>
  <c r="S544" i="14" s="1"/>
  <c r="U544" i="14"/>
  <c r="W544" i="14" s="1"/>
  <c r="X544" i="14" s="1"/>
  <c r="D545" i="14"/>
  <c r="A546" i="14"/>
  <c r="P545" i="14" l="1"/>
  <c r="R545" i="14" s="1"/>
  <c r="S545" i="14" s="1"/>
  <c r="U545" i="14"/>
  <c r="W545" i="14" s="1"/>
  <c r="X545" i="14" s="1"/>
  <c r="D546" i="14"/>
  <c r="A547" i="14"/>
  <c r="P546" i="14" l="1"/>
  <c r="R546" i="14" s="1"/>
  <c r="S546" i="14" s="1"/>
  <c r="U546" i="14"/>
  <c r="W546" i="14" s="1"/>
  <c r="X546" i="14" s="1"/>
  <c r="D547" i="14"/>
  <c r="A548" i="14"/>
  <c r="P547" i="14" l="1"/>
  <c r="R547" i="14" s="1"/>
  <c r="S547" i="14" s="1"/>
  <c r="U547" i="14"/>
  <c r="W547" i="14" s="1"/>
  <c r="X547" i="14" s="1"/>
  <c r="D548" i="14"/>
  <c r="A549" i="14"/>
  <c r="P548" i="14" l="1"/>
  <c r="R548" i="14" s="1"/>
  <c r="S548" i="14" s="1"/>
  <c r="U548" i="14"/>
  <c r="W548" i="14" s="1"/>
  <c r="X548" i="14" s="1"/>
  <c r="D549" i="14"/>
  <c r="A550" i="14"/>
  <c r="P549" i="14" l="1"/>
  <c r="R549" i="14" s="1"/>
  <c r="S549" i="14" s="1"/>
  <c r="U549" i="14"/>
  <c r="W549" i="14" s="1"/>
  <c r="X549" i="14" s="1"/>
  <c r="D550" i="14"/>
  <c r="A551" i="14"/>
  <c r="P550" i="14" l="1"/>
  <c r="R550" i="14" s="1"/>
  <c r="S550" i="14" s="1"/>
  <c r="U550" i="14"/>
  <c r="W550" i="14" s="1"/>
  <c r="X550" i="14" s="1"/>
  <c r="A552" i="14"/>
  <c r="D551" i="14"/>
  <c r="P551" i="14" l="1"/>
  <c r="R551" i="14" s="1"/>
  <c r="S551" i="14" s="1"/>
  <c r="U551" i="14"/>
  <c r="W551" i="14" s="1"/>
  <c r="X551" i="14" s="1"/>
  <c r="D552" i="14"/>
  <c r="A553" i="14"/>
  <c r="P552" i="14" l="1"/>
  <c r="R552" i="14" s="1"/>
  <c r="S552" i="14" s="1"/>
  <c r="U552" i="14"/>
  <c r="W552" i="14" s="1"/>
  <c r="X552" i="14" s="1"/>
  <c r="D553" i="14"/>
  <c r="A554" i="14"/>
  <c r="P553" i="14" l="1"/>
  <c r="R553" i="14" s="1"/>
  <c r="S553" i="14" s="1"/>
  <c r="U553" i="14"/>
  <c r="W553" i="14" s="1"/>
  <c r="X553" i="14" s="1"/>
  <c r="D554" i="14"/>
  <c r="A555" i="14"/>
  <c r="P554" i="14" l="1"/>
  <c r="R554" i="14" s="1"/>
  <c r="S554" i="14" s="1"/>
  <c r="U554" i="14"/>
  <c r="W554" i="14" s="1"/>
  <c r="X554" i="14" s="1"/>
  <c r="D555" i="14"/>
  <c r="A556" i="14"/>
  <c r="P555" i="14" l="1"/>
  <c r="R555" i="14" s="1"/>
  <c r="S555" i="14" s="1"/>
  <c r="U555" i="14"/>
  <c r="W555" i="14" s="1"/>
  <c r="X555" i="14" s="1"/>
  <c r="D556" i="14"/>
  <c r="A557" i="14"/>
  <c r="P556" i="14" l="1"/>
  <c r="R556" i="14" s="1"/>
  <c r="S556" i="14" s="1"/>
  <c r="U556" i="14"/>
  <c r="W556" i="14" s="1"/>
  <c r="X556" i="14" s="1"/>
  <c r="D557" i="14"/>
  <c r="A558" i="14"/>
  <c r="P557" i="14" l="1"/>
  <c r="R557" i="14" s="1"/>
  <c r="S557" i="14" s="1"/>
  <c r="U557" i="14"/>
  <c r="W557" i="14" s="1"/>
  <c r="X557" i="14" s="1"/>
  <c r="D558" i="14"/>
  <c r="A559" i="14"/>
  <c r="P558" i="14" l="1"/>
  <c r="R558" i="14" s="1"/>
  <c r="S558" i="14" s="1"/>
  <c r="U558" i="14"/>
  <c r="W558" i="14" s="1"/>
  <c r="X558" i="14" s="1"/>
  <c r="A560" i="14"/>
  <c r="D559" i="14"/>
  <c r="P559" i="14" l="1"/>
  <c r="R559" i="14" s="1"/>
  <c r="S559" i="14" s="1"/>
  <c r="U559" i="14"/>
  <c r="W559" i="14" s="1"/>
  <c r="X559" i="14" s="1"/>
  <c r="D560" i="14"/>
  <c r="A561" i="14"/>
  <c r="P560" i="14" l="1"/>
  <c r="R560" i="14" s="1"/>
  <c r="S560" i="14" s="1"/>
  <c r="U560" i="14"/>
  <c r="W560" i="14" s="1"/>
  <c r="X560" i="14" s="1"/>
  <c r="D561" i="14"/>
  <c r="A562" i="14"/>
  <c r="P561" i="14" l="1"/>
  <c r="R561" i="14" s="1"/>
  <c r="S561" i="14" s="1"/>
  <c r="U561" i="14"/>
  <c r="W561" i="14" s="1"/>
  <c r="X561" i="14" s="1"/>
  <c r="D562" i="14"/>
  <c r="A563" i="14"/>
  <c r="P562" i="14" l="1"/>
  <c r="R562" i="14" s="1"/>
  <c r="S562" i="14" s="1"/>
  <c r="U562" i="14"/>
  <c r="W562" i="14" s="1"/>
  <c r="X562" i="14" s="1"/>
  <c r="D563" i="14"/>
  <c r="A564" i="14"/>
  <c r="P563" i="14" l="1"/>
  <c r="R563" i="14" s="1"/>
  <c r="S563" i="14" s="1"/>
  <c r="U563" i="14"/>
  <c r="W563" i="14" s="1"/>
  <c r="X563" i="14" s="1"/>
  <c r="D564" i="14"/>
  <c r="A565" i="14"/>
  <c r="P564" i="14" l="1"/>
  <c r="R564" i="14" s="1"/>
  <c r="S564" i="14" s="1"/>
  <c r="U564" i="14"/>
  <c r="W564" i="14" s="1"/>
  <c r="X564" i="14" s="1"/>
  <c r="D565" i="14"/>
  <c r="A566" i="14"/>
  <c r="P565" i="14" l="1"/>
  <c r="R565" i="14" s="1"/>
  <c r="S565" i="14" s="1"/>
  <c r="U565" i="14"/>
  <c r="W565" i="14" s="1"/>
  <c r="X565" i="14" s="1"/>
  <c r="D566" i="14"/>
  <c r="A567" i="14"/>
  <c r="P566" i="14" l="1"/>
  <c r="R566" i="14" s="1"/>
  <c r="S566" i="14" s="1"/>
  <c r="U566" i="14"/>
  <c r="W566" i="14" s="1"/>
  <c r="X566" i="14" s="1"/>
  <c r="A568" i="14"/>
  <c r="D567" i="14"/>
  <c r="P567" i="14" l="1"/>
  <c r="R567" i="14" s="1"/>
  <c r="S567" i="14" s="1"/>
  <c r="U567" i="14"/>
  <c r="W567" i="14" s="1"/>
  <c r="X567" i="14" s="1"/>
  <c r="D568" i="14"/>
  <c r="A569" i="14"/>
  <c r="P568" i="14" l="1"/>
  <c r="R568" i="14" s="1"/>
  <c r="S568" i="14" s="1"/>
  <c r="U568" i="14"/>
  <c r="W568" i="14" s="1"/>
  <c r="X568" i="14" s="1"/>
  <c r="D569" i="14"/>
  <c r="A570" i="14"/>
  <c r="P569" i="14" l="1"/>
  <c r="R569" i="14" s="1"/>
  <c r="S569" i="14" s="1"/>
  <c r="U569" i="14"/>
  <c r="W569" i="14" s="1"/>
  <c r="X569" i="14" s="1"/>
  <c r="D570" i="14"/>
  <c r="A571" i="14"/>
  <c r="P570" i="14" l="1"/>
  <c r="R570" i="14" s="1"/>
  <c r="S570" i="14" s="1"/>
  <c r="U570" i="14"/>
  <c r="W570" i="14" s="1"/>
  <c r="X570" i="14" s="1"/>
  <c r="D571" i="14"/>
  <c r="A572" i="14"/>
  <c r="P571" i="14" l="1"/>
  <c r="R571" i="14" s="1"/>
  <c r="S571" i="14" s="1"/>
  <c r="U571" i="14"/>
  <c r="W571" i="14" s="1"/>
  <c r="X571" i="14" s="1"/>
  <c r="D572" i="14"/>
  <c r="A573" i="14"/>
  <c r="P572" i="14" l="1"/>
  <c r="R572" i="14" s="1"/>
  <c r="S572" i="14" s="1"/>
  <c r="U572" i="14"/>
  <c r="W572" i="14" s="1"/>
  <c r="X572" i="14" s="1"/>
  <c r="D573" i="14"/>
  <c r="A574" i="14"/>
  <c r="P573" i="14" l="1"/>
  <c r="R573" i="14" s="1"/>
  <c r="S573" i="14" s="1"/>
  <c r="U573" i="14"/>
  <c r="W573" i="14" s="1"/>
  <c r="X573" i="14" s="1"/>
  <c r="D574" i="14"/>
  <c r="A575" i="14"/>
  <c r="P574" i="14" l="1"/>
  <c r="R574" i="14" s="1"/>
  <c r="S574" i="14" s="1"/>
  <c r="U574" i="14"/>
  <c r="W574" i="14" s="1"/>
  <c r="X574" i="14" s="1"/>
  <c r="A576" i="14"/>
  <c r="D575" i="14"/>
  <c r="P575" i="14" l="1"/>
  <c r="R575" i="14" s="1"/>
  <c r="S575" i="14" s="1"/>
  <c r="U575" i="14"/>
  <c r="W575" i="14" s="1"/>
  <c r="X575" i="14" s="1"/>
  <c r="D576" i="14"/>
  <c r="A577" i="14"/>
  <c r="P576" i="14" l="1"/>
  <c r="R576" i="14" s="1"/>
  <c r="S576" i="14" s="1"/>
  <c r="U576" i="14"/>
  <c r="W576" i="14" s="1"/>
  <c r="X576" i="14" s="1"/>
  <c r="D577" i="14"/>
  <c r="A578" i="14"/>
  <c r="P577" i="14" l="1"/>
  <c r="R577" i="14" s="1"/>
  <c r="S577" i="14" s="1"/>
  <c r="U577" i="14"/>
  <c r="W577" i="14" s="1"/>
  <c r="X577" i="14" s="1"/>
  <c r="D578" i="14"/>
  <c r="A579" i="14"/>
  <c r="P578" i="14" l="1"/>
  <c r="R578" i="14" s="1"/>
  <c r="S578" i="14" s="1"/>
  <c r="U578" i="14"/>
  <c r="W578" i="14" s="1"/>
  <c r="X578" i="14" s="1"/>
  <c r="D579" i="14"/>
  <c r="A580" i="14"/>
  <c r="P579" i="14" l="1"/>
  <c r="R579" i="14" s="1"/>
  <c r="S579" i="14" s="1"/>
  <c r="U579" i="14"/>
  <c r="W579" i="14" s="1"/>
  <c r="X579" i="14" s="1"/>
  <c r="D580" i="14"/>
  <c r="A581" i="14"/>
  <c r="P580" i="14" l="1"/>
  <c r="R580" i="14" s="1"/>
  <c r="S580" i="14" s="1"/>
  <c r="U580" i="14"/>
  <c r="W580" i="14" s="1"/>
  <c r="X580" i="14" s="1"/>
  <c r="D581" i="14"/>
  <c r="A582" i="14"/>
  <c r="P581" i="14" l="1"/>
  <c r="R581" i="14" s="1"/>
  <c r="S581" i="14" s="1"/>
  <c r="U581" i="14"/>
  <c r="W581" i="14" s="1"/>
  <c r="X581" i="14" s="1"/>
  <c r="D582" i="14"/>
  <c r="A583" i="14"/>
  <c r="P582" i="14" l="1"/>
  <c r="R582" i="14" s="1"/>
  <c r="S582" i="14" s="1"/>
  <c r="U582" i="14"/>
  <c r="W582" i="14" s="1"/>
  <c r="X582" i="14" s="1"/>
  <c r="A584" i="14"/>
  <c r="D583" i="14"/>
  <c r="P583" i="14" l="1"/>
  <c r="R583" i="14" s="1"/>
  <c r="S583" i="14" s="1"/>
  <c r="U583" i="14"/>
  <c r="W583" i="14" s="1"/>
  <c r="X583" i="14" s="1"/>
  <c r="D584" i="14"/>
  <c r="A585" i="14"/>
  <c r="P584" i="14" l="1"/>
  <c r="R584" i="14" s="1"/>
  <c r="S584" i="14" s="1"/>
  <c r="U584" i="14"/>
  <c r="W584" i="14" s="1"/>
  <c r="X584" i="14" s="1"/>
  <c r="D585" i="14"/>
  <c r="A586" i="14"/>
  <c r="P585" i="14" l="1"/>
  <c r="R585" i="14" s="1"/>
  <c r="S585" i="14" s="1"/>
  <c r="U585" i="14"/>
  <c r="W585" i="14" s="1"/>
  <c r="X585" i="14" s="1"/>
  <c r="D586" i="14"/>
  <c r="A587" i="14"/>
  <c r="P586" i="14" l="1"/>
  <c r="R586" i="14" s="1"/>
  <c r="S586" i="14" s="1"/>
  <c r="U586" i="14"/>
  <c r="W586" i="14" s="1"/>
  <c r="X586" i="14" s="1"/>
  <c r="D587" i="14"/>
  <c r="A588" i="14"/>
  <c r="P587" i="14" l="1"/>
  <c r="R587" i="14" s="1"/>
  <c r="S587" i="14" s="1"/>
  <c r="U587" i="14"/>
  <c r="W587" i="14" s="1"/>
  <c r="X587" i="14" s="1"/>
  <c r="D588" i="14"/>
  <c r="A589" i="14"/>
  <c r="P588" i="14" l="1"/>
  <c r="R588" i="14" s="1"/>
  <c r="S588" i="14" s="1"/>
  <c r="U588" i="14"/>
  <c r="W588" i="14" s="1"/>
  <c r="X588" i="14" s="1"/>
  <c r="D589" i="14"/>
  <c r="A590" i="14"/>
  <c r="P589" i="14" l="1"/>
  <c r="R589" i="14" s="1"/>
  <c r="S589" i="14" s="1"/>
  <c r="U589" i="14"/>
  <c r="W589" i="14" s="1"/>
  <c r="X589" i="14" s="1"/>
  <c r="D590" i="14"/>
  <c r="A591" i="14"/>
  <c r="P590" i="14" l="1"/>
  <c r="R590" i="14" s="1"/>
  <c r="S590" i="14" s="1"/>
  <c r="U590" i="14"/>
  <c r="W590" i="14" s="1"/>
  <c r="X590" i="14" s="1"/>
  <c r="A592" i="14"/>
  <c r="D591" i="14"/>
  <c r="P591" i="14" l="1"/>
  <c r="R591" i="14" s="1"/>
  <c r="S591" i="14" s="1"/>
  <c r="U591" i="14"/>
  <c r="W591" i="14" s="1"/>
  <c r="X591" i="14" s="1"/>
  <c r="D592" i="14"/>
  <c r="A593" i="14"/>
  <c r="P592" i="14" l="1"/>
  <c r="R592" i="14" s="1"/>
  <c r="S592" i="14" s="1"/>
  <c r="U592" i="14"/>
  <c r="W592" i="14" s="1"/>
  <c r="X592" i="14" s="1"/>
  <c r="D593" i="14"/>
  <c r="A594" i="14"/>
  <c r="P593" i="14" l="1"/>
  <c r="R593" i="14" s="1"/>
  <c r="S593" i="14" s="1"/>
  <c r="U593" i="14"/>
  <c r="W593" i="14" s="1"/>
  <c r="X593" i="14" s="1"/>
  <c r="D594" i="14"/>
  <c r="A595" i="14"/>
  <c r="P594" i="14" l="1"/>
  <c r="R594" i="14" s="1"/>
  <c r="S594" i="14" s="1"/>
  <c r="U594" i="14"/>
  <c r="W594" i="14" s="1"/>
  <c r="X594" i="14" s="1"/>
  <c r="D595" i="14"/>
  <c r="A596" i="14"/>
  <c r="P595" i="14" l="1"/>
  <c r="R595" i="14" s="1"/>
  <c r="S595" i="14" s="1"/>
  <c r="U595" i="14"/>
  <c r="W595" i="14" s="1"/>
  <c r="X595" i="14" s="1"/>
  <c r="D596" i="14"/>
  <c r="A597" i="14"/>
  <c r="P596" i="14" l="1"/>
  <c r="R596" i="14" s="1"/>
  <c r="S596" i="14" s="1"/>
  <c r="U596" i="14"/>
  <c r="W596" i="14" s="1"/>
  <c r="X596" i="14" s="1"/>
  <c r="D597" i="14"/>
  <c r="A598" i="14"/>
  <c r="P597" i="14" l="1"/>
  <c r="R597" i="14" s="1"/>
  <c r="S597" i="14" s="1"/>
  <c r="U597" i="14"/>
  <c r="W597" i="14" s="1"/>
  <c r="X597" i="14" s="1"/>
  <c r="D598" i="14"/>
  <c r="A599" i="14"/>
  <c r="P598" i="14" l="1"/>
  <c r="R598" i="14" s="1"/>
  <c r="S598" i="14" s="1"/>
  <c r="U598" i="14"/>
  <c r="W598" i="14" s="1"/>
  <c r="X598" i="14" s="1"/>
  <c r="A600" i="14"/>
  <c r="D599" i="14"/>
  <c r="P599" i="14" l="1"/>
  <c r="R599" i="14" s="1"/>
  <c r="S599" i="14" s="1"/>
  <c r="U599" i="14"/>
  <c r="W599" i="14" s="1"/>
  <c r="X599" i="14" s="1"/>
  <c r="D600" i="14"/>
  <c r="A601" i="14"/>
  <c r="P600" i="14" l="1"/>
  <c r="R600" i="14" s="1"/>
  <c r="S600" i="14" s="1"/>
  <c r="U600" i="14"/>
  <c r="W600" i="14" s="1"/>
  <c r="X600" i="14" s="1"/>
  <c r="D601" i="14"/>
  <c r="A602" i="14"/>
  <c r="P601" i="14" l="1"/>
  <c r="R601" i="14" s="1"/>
  <c r="S601" i="14" s="1"/>
  <c r="U601" i="14"/>
  <c r="W601" i="14" s="1"/>
  <c r="X601" i="14" s="1"/>
  <c r="D602" i="14"/>
  <c r="A603" i="14"/>
  <c r="P602" i="14" l="1"/>
  <c r="R602" i="14" s="1"/>
  <c r="S602" i="14" s="1"/>
  <c r="U602" i="14"/>
  <c r="W602" i="14" s="1"/>
  <c r="X602" i="14" s="1"/>
  <c r="D603" i="14"/>
  <c r="A604" i="14"/>
  <c r="P603" i="14" l="1"/>
  <c r="R603" i="14" s="1"/>
  <c r="S603" i="14" s="1"/>
  <c r="U603" i="14"/>
  <c r="W603" i="14" s="1"/>
  <c r="X603" i="14" s="1"/>
  <c r="D604" i="14"/>
  <c r="A605" i="14"/>
  <c r="P604" i="14" l="1"/>
  <c r="R604" i="14" s="1"/>
  <c r="S604" i="14" s="1"/>
  <c r="U604" i="14"/>
  <c r="W604" i="14" s="1"/>
  <c r="X604" i="14" s="1"/>
  <c r="D605" i="14"/>
  <c r="A606" i="14"/>
  <c r="P605" i="14" l="1"/>
  <c r="R605" i="14" s="1"/>
  <c r="S605" i="14" s="1"/>
  <c r="U605" i="14"/>
  <c r="W605" i="14" s="1"/>
  <c r="X605" i="14" s="1"/>
  <c r="D606" i="14"/>
  <c r="A607" i="14"/>
  <c r="P606" i="14" l="1"/>
  <c r="R606" i="14" s="1"/>
  <c r="S606" i="14" s="1"/>
  <c r="U606" i="14"/>
  <c r="W606" i="14" s="1"/>
  <c r="X606" i="14" s="1"/>
  <c r="A608" i="14"/>
  <c r="D607" i="14"/>
  <c r="P607" i="14" l="1"/>
  <c r="R607" i="14" s="1"/>
  <c r="S607" i="14" s="1"/>
  <c r="U607" i="14"/>
  <c r="W607" i="14" s="1"/>
  <c r="X607" i="14" s="1"/>
  <c r="D608" i="14"/>
  <c r="A609" i="14"/>
  <c r="P608" i="14" l="1"/>
  <c r="R608" i="14" s="1"/>
  <c r="S608" i="14" s="1"/>
  <c r="U608" i="14"/>
  <c r="W608" i="14" s="1"/>
  <c r="X608" i="14" s="1"/>
  <c r="D609" i="14"/>
  <c r="A610" i="14"/>
  <c r="P609" i="14" l="1"/>
  <c r="R609" i="14" s="1"/>
  <c r="S609" i="14" s="1"/>
  <c r="U609" i="14"/>
  <c r="W609" i="14" s="1"/>
  <c r="X609" i="14" s="1"/>
  <c r="D610" i="14"/>
  <c r="A611" i="14"/>
  <c r="P610" i="14" l="1"/>
  <c r="R610" i="14" s="1"/>
  <c r="S610" i="14" s="1"/>
  <c r="U610" i="14"/>
  <c r="W610" i="14" s="1"/>
  <c r="X610" i="14" s="1"/>
  <c r="D611" i="14"/>
  <c r="A612" i="14"/>
  <c r="P611" i="14" l="1"/>
  <c r="R611" i="14" s="1"/>
  <c r="S611" i="14" s="1"/>
  <c r="U611" i="14"/>
  <c r="W611" i="14" s="1"/>
  <c r="X611" i="14" s="1"/>
  <c r="D612" i="14"/>
  <c r="A613" i="14"/>
  <c r="P612" i="14" l="1"/>
  <c r="R612" i="14" s="1"/>
  <c r="S612" i="14" s="1"/>
  <c r="U612" i="14"/>
  <c r="W612" i="14" s="1"/>
  <c r="X612" i="14" s="1"/>
  <c r="D613" i="14"/>
  <c r="A614" i="14"/>
  <c r="P613" i="14" l="1"/>
  <c r="R613" i="14" s="1"/>
  <c r="S613" i="14" s="1"/>
  <c r="U613" i="14"/>
  <c r="W613" i="14" s="1"/>
  <c r="X613" i="14" s="1"/>
  <c r="D614" i="14"/>
  <c r="A615" i="14"/>
  <c r="P614" i="14" l="1"/>
  <c r="R614" i="14" s="1"/>
  <c r="S614" i="14" s="1"/>
  <c r="U614" i="14"/>
  <c r="W614" i="14" s="1"/>
  <c r="X614" i="14" s="1"/>
  <c r="A616" i="14"/>
  <c r="D615" i="14"/>
  <c r="P615" i="14" l="1"/>
  <c r="R615" i="14" s="1"/>
  <c r="S615" i="14" s="1"/>
  <c r="U615" i="14"/>
  <c r="W615" i="14" s="1"/>
  <c r="X615" i="14" s="1"/>
  <c r="D616" i="14"/>
  <c r="A617" i="14"/>
  <c r="P616" i="14" l="1"/>
  <c r="R616" i="14" s="1"/>
  <c r="S616" i="14" s="1"/>
  <c r="U616" i="14"/>
  <c r="W616" i="14" s="1"/>
  <c r="X616" i="14" s="1"/>
  <c r="D617" i="14"/>
  <c r="A618" i="14"/>
  <c r="P617" i="14" l="1"/>
  <c r="R617" i="14" s="1"/>
  <c r="S617" i="14" s="1"/>
  <c r="U617" i="14"/>
  <c r="W617" i="14" s="1"/>
  <c r="X617" i="14" s="1"/>
  <c r="D618" i="14"/>
  <c r="A619" i="14"/>
  <c r="P618" i="14" l="1"/>
  <c r="R618" i="14" s="1"/>
  <c r="S618" i="14" s="1"/>
  <c r="U618" i="14"/>
  <c r="W618" i="14" s="1"/>
  <c r="X618" i="14" s="1"/>
  <c r="D619" i="14"/>
  <c r="A620" i="14"/>
  <c r="P619" i="14" l="1"/>
  <c r="R619" i="14" s="1"/>
  <c r="S619" i="14" s="1"/>
  <c r="U619" i="14"/>
  <c r="W619" i="14" s="1"/>
  <c r="X619" i="14" s="1"/>
  <c r="D620" i="14"/>
  <c r="A621" i="14"/>
  <c r="P620" i="14" l="1"/>
  <c r="R620" i="14" s="1"/>
  <c r="S620" i="14" s="1"/>
  <c r="U620" i="14"/>
  <c r="W620" i="14" s="1"/>
  <c r="X620" i="14" s="1"/>
  <c r="D621" i="14"/>
  <c r="A622" i="14"/>
  <c r="P621" i="14" l="1"/>
  <c r="R621" i="14" s="1"/>
  <c r="S621" i="14" s="1"/>
  <c r="U621" i="14"/>
  <c r="W621" i="14" s="1"/>
  <c r="X621" i="14" s="1"/>
  <c r="D622" i="14"/>
  <c r="A623" i="14"/>
  <c r="P622" i="14" l="1"/>
  <c r="R622" i="14" s="1"/>
  <c r="S622" i="14" s="1"/>
  <c r="U622" i="14"/>
  <c r="W622" i="14" s="1"/>
  <c r="X622" i="14" s="1"/>
  <c r="A624" i="14"/>
  <c r="D623" i="14"/>
  <c r="P623" i="14" l="1"/>
  <c r="R623" i="14" s="1"/>
  <c r="S623" i="14" s="1"/>
  <c r="U623" i="14"/>
  <c r="W623" i="14" s="1"/>
  <c r="X623" i="14" s="1"/>
  <c r="D624" i="14"/>
  <c r="A625" i="14"/>
  <c r="P624" i="14" l="1"/>
  <c r="R624" i="14" s="1"/>
  <c r="S624" i="14" s="1"/>
  <c r="U624" i="14"/>
  <c r="W624" i="14" s="1"/>
  <c r="X624" i="14" s="1"/>
  <c r="D625" i="14"/>
  <c r="A626" i="14"/>
  <c r="P625" i="14" l="1"/>
  <c r="R625" i="14" s="1"/>
  <c r="S625" i="14" s="1"/>
  <c r="U625" i="14"/>
  <c r="W625" i="14" s="1"/>
  <c r="X625" i="14" s="1"/>
  <c r="D626" i="14"/>
  <c r="A627" i="14"/>
  <c r="P626" i="14" l="1"/>
  <c r="R626" i="14" s="1"/>
  <c r="S626" i="14" s="1"/>
  <c r="U626" i="14"/>
  <c r="W626" i="14" s="1"/>
  <c r="X626" i="14" s="1"/>
  <c r="D627" i="14"/>
  <c r="A628" i="14"/>
  <c r="P627" i="14" l="1"/>
  <c r="R627" i="14" s="1"/>
  <c r="S627" i="14" s="1"/>
  <c r="U627" i="14"/>
  <c r="W627" i="14" s="1"/>
  <c r="X627" i="14" s="1"/>
  <c r="D628" i="14"/>
  <c r="A629" i="14"/>
  <c r="P628" i="14" l="1"/>
  <c r="R628" i="14" s="1"/>
  <c r="S628" i="14" s="1"/>
  <c r="U628" i="14"/>
  <c r="W628" i="14" s="1"/>
  <c r="X628" i="14" s="1"/>
  <c r="D629" i="14"/>
  <c r="A630" i="14"/>
  <c r="P629" i="14" l="1"/>
  <c r="R629" i="14" s="1"/>
  <c r="S629" i="14" s="1"/>
  <c r="U629" i="14"/>
  <c r="W629" i="14" s="1"/>
  <c r="X629" i="14" s="1"/>
  <c r="D630" i="14"/>
  <c r="A631" i="14"/>
  <c r="P630" i="14" l="1"/>
  <c r="U630" i="14"/>
  <c r="W630" i="14" s="1"/>
  <c r="X630" i="14" s="1"/>
  <c r="A632" i="14"/>
  <c r="D631" i="14"/>
  <c r="R630" i="14"/>
  <c r="S630" i="14" s="1"/>
  <c r="P631" i="14" l="1"/>
  <c r="R631" i="14" s="1"/>
  <c r="S631" i="14" s="1"/>
  <c r="U631" i="14"/>
  <c r="W631" i="14" s="1"/>
  <c r="X631" i="14" s="1"/>
  <c r="D632" i="14"/>
  <c r="A633" i="14"/>
  <c r="P632" i="14" l="1"/>
  <c r="R632" i="14" s="1"/>
  <c r="S632" i="14" s="1"/>
  <c r="U632" i="14"/>
  <c r="W632" i="14" s="1"/>
  <c r="X632" i="14" s="1"/>
  <c r="D633" i="14"/>
  <c r="A634" i="14"/>
  <c r="P633" i="14" l="1"/>
  <c r="R633" i="14" s="1"/>
  <c r="S633" i="14" s="1"/>
  <c r="U633" i="14"/>
  <c r="W633" i="14" s="1"/>
  <c r="X633" i="14" s="1"/>
  <c r="D634" i="14"/>
  <c r="A635" i="14"/>
  <c r="P634" i="14" l="1"/>
  <c r="R634" i="14" s="1"/>
  <c r="S634" i="14" s="1"/>
  <c r="U634" i="14"/>
  <c r="W634" i="14" s="1"/>
  <c r="X634" i="14" s="1"/>
  <c r="D635" i="14"/>
  <c r="A636" i="14"/>
  <c r="P635" i="14" l="1"/>
  <c r="R635" i="14" s="1"/>
  <c r="S635" i="14" s="1"/>
  <c r="U635" i="14"/>
  <c r="W635" i="14" s="1"/>
  <c r="X635" i="14" s="1"/>
  <c r="D636" i="14"/>
  <c r="A637" i="14"/>
  <c r="P636" i="14" l="1"/>
  <c r="R636" i="14" s="1"/>
  <c r="S636" i="14" s="1"/>
  <c r="U636" i="14"/>
  <c r="W636" i="14" s="1"/>
  <c r="X636" i="14" s="1"/>
  <c r="D637" i="14"/>
  <c r="A638" i="14"/>
  <c r="P637" i="14" l="1"/>
  <c r="R637" i="14" s="1"/>
  <c r="S637" i="14" s="1"/>
  <c r="U637" i="14"/>
  <c r="W637" i="14" s="1"/>
  <c r="X637" i="14" s="1"/>
  <c r="D638" i="14"/>
  <c r="A639" i="14"/>
  <c r="P638" i="14" l="1"/>
  <c r="R638" i="14" s="1"/>
  <c r="S638" i="14" s="1"/>
  <c r="U638" i="14"/>
  <c r="W638" i="14" s="1"/>
  <c r="X638" i="14" s="1"/>
  <c r="A640" i="14"/>
  <c r="D639" i="14"/>
  <c r="P639" i="14" l="1"/>
  <c r="R639" i="14" s="1"/>
  <c r="S639" i="14" s="1"/>
  <c r="U639" i="14"/>
  <c r="W639" i="14" s="1"/>
  <c r="X639" i="14" s="1"/>
  <c r="D640" i="14"/>
  <c r="A641" i="14"/>
  <c r="P640" i="14" l="1"/>
  <c r="R640" i="14" s="1"/>
  <c r="S640" i="14" s="1"/>
  <c r="U640" i="14"/>
  <c r="W640" i="14" s="1"/>
  <c r="X640" i="14" s="1"/>
  <c r="D641" i="14"/>
  <c r="A642" i="14"/>
  <c r="P641" i="14" l="1"/>
  <c r="R641" i="14" s="1"/>
  <c r="S641" i="14" s="1"/>
  <c r="U641" i="14"/>
  <c r="W641" i="14" s="1"/>
  <c r="X641" i="14" s="1"/>
  <c r="D642" i="14"/>
  <c r="A643" i="14"/>
  <c r="P642" i="14" l="1"/>
  <c r="R642" i="14" s="1"/>
  <c r="S642" i="14" s="1"/>
  <c r="U642" i="14"/>
  <c r="W642" i="14" s="1"/>
  <c r="X642" i="14" s="1"/>
  <c r="D643" i="14"/>
  <c r="A644" i="14"/>
  <c r="P643" i="14" l="1"/>
  <c r="R643" i="14" s="1"/>
  <c r="S643" i="14" s="1"/>
  <c r="U643" i="14"/>
  <c r="W643" i="14" s="1"/>
  <c r="X643" i="14" s="1"/>
  <c r="D644" i="14"/>
  <c r="A645" i="14"/>
  <c r="P644" i="14" l="1"/>
  <c r="R644" i="14" s="1"/>
  <c r="S644" i="14" s="1"/>
  <c r="U644" i="14"/>
  <c r="W644" i="14" s="1"/>
  <c r="X644" i="14" s="1"/>
  <c r="D645" i="14"/>
  <c r="A646" i="14"/>
  <c r="P645" i="14" l="1"/>
  <c r="R645" i="14" s="1"/>
  <c r="S645" i="14" s="1"/>
  <c r="U645" i="14"/>
  <c r="W645" i="14" s="1"/>
  <c r="X645" i="14" s="1"/>
  <c r="D646" i="14"/>
  <c r="A647" i="14"/>
  <c r="P646" i="14" l="1"/>
  <c r="R646" i="14" s="1"/>
  <c r="S646" i="14" s="1"/>
  <c r="U646" i="14"/>
  <c r="W646" i="14" s="1"/>
  <c r="X646" i="14" s="1"/>
  <c r="A648" i="14"/>
  <c r="D647" i="14"/>
  <c r="P647" i="14" l="1"/>
  <c r="R647" i="14" s="1"/>
  <c r="S647" i="14" s="1"/>
  <c r="U647" i="14"/>
  <c r="W647" i="14" s="1"/>
  <c r="X647" i="14" s="1"/>
  <c r="D648" i="14"/>
  <c r="A649" i="14"/>
  <c r="P648" i="14" l="1"/>
  <c r="R648" i="14" s="1"/>
  <c r="S648" i="14" s="1"/>
  <c r="U648" i="14"/>
  <c r="W648" i="14" s="1"/>
  <c r="X648" i="14" s="1"/>
  <c r="D649" i="14"/>
  <c r="A650" i="14"/>
  <c r="P649" i="14" l="1"/>
  <c r="R649" i="14" s="1"/>
  <c r="S649" i="14" s="1"/>
  <c r="U649" i="14"/>
  <c r="W649" i="14" s="1"/>
  <c r="X649" i="14" s="1"/>
  <c r="D650" i="14"/>
  <c r="A651" i="14"/>
  <c r="P650" i="14" l="1"/>
  <c r="R650" i="14" s="1"/>
  <c r="S650" i="14" s="1"/>
  <c r="U650" i="14"/>
  <c r="W650" i="14" s="1"/>
  <c r="X650" i="14" s="1"/>
  <c r="D651" i="14"/>
  <c r="A652" i="14"/>
  <c r="P651" i="14" l="1"/>
  <c r="R651" i="14" s="1"/>
  <c r="S651" i="14" s="1"/>
  <c r="U651" i="14"/>
  <c r="W651" i="14" s="1"/>
  <c r="X651" i="14" s="1"/>
  <c r="D652" i="14"/>
  <c r="A653" i="14"/>
  <c r="P652" i="14" l="1"/>
  <c r="R652" i="14" s="1"/>
  <c r="S652" i="14" s="1"/>
  <c r="U652" i="14"/>
  <c r="W652" i="14" s="1"/>
  <c r="X652" i="14" s="1"/>
  <c r="D653" i="14"/>
  <c r="A654" i="14"/>
  <c r="P653" i="14" l="1"/>
  <c r="R653" i="14" s="1"/>
  <c r="S653" i="14" s="1"/>
  <c r="U653" i="14"/>
  <c r="W653" i="14" s="1"/>
  <c r="X653" i="14" s="1"/>
  <c r="D654" i="14"/>
  <c r="A655" i="14"/>
  <c r="P654" i="14" l="1"/>
  <c r="R654" i="14" s="1"/>
  <c r="S654" i="14" s="1"/>
  <c r="U654" i="14"/>
  <c r="W654" i="14" s="1"/>
  <c r="X654" i="14" s="1"/>
  <c r="A656" i="14"/>
  <c r="D655" i="14"/>
  <c r="P655" i="14" l="1"/>
  <c r="R655" i="14" s="1"/>
  <c r="S655" i="14" s="1"/>
  <c r="U655" i="14"/>
  <c r="W655" i="14" s="1"/>
  <c r="X655" i="14" s="1"/>
  <c r="D656" i="14"/>
  <c r="A657" i="14"/>
  <c r="P656" i="14" l="1"/>
  <c r="R656" i="14" s="1"/>
  <c r="S656" i="14" s="1"/>
  <c r="U656" i="14"/>
  <c r="W656" i="14" s="1"/>
  <c r="X656" i="14" s="1"/>
  <c r="D657" i="14"/>
  <c r="A658" i="14"/>
  <c r="P657" i="14" l="1"/>
  <c r="R657" i="14" s="1"/>
  <c r="S657" i="14" s="1"/>
  <c r="U657" i="14"/>
  <c r="W657" i="14" s="1"/>
  <c r="X657" i="14" s="1"/>
  <c r="D658" i="14"/>
  <c r="A659" i="14"/>
  <c r="P658" i="14" l="1"/>
  <c r="R658" i="14" s="1"/>
  <c r="S658" i="14" s="1"/>
  <c r="U658" i="14"/>
  <c r="W658" i="14" s="1"/>
  <c r="X658" i="14" s="1"/>
  <c r="D659" i="14"/>
  <c r="A660" i="14"/>
  <c r="P659" i="14" l="1"/>
  <c r="R659" i="14" s="1"/>
  <c r="S659" i="14" s="1"/>
  <c r="U659" i="14"/>
  <c r="W659" i="14" s="1"/>
  <c r="X659" i="14" s="1"/>
  <c r="D660" i="14"/>
  <c r="A661" i="14"/>
  <c r="P660" i="14" l="1"/>
  <c r="R660" i="14" s="1"/>
  <c r="S660" i="14" s="1"/>
  <c r="U660" i="14"/>
  <c r="W660" i="14" s="1"/>
  <c r="X660" i="14" s="1"/>
  <c r="D661" i="14"/>
  <c r="A662" i="14"/>
  <c r="P661" i="14" l="1"/>
  <c r="R661" i="14" s="1"/>
  <c r="S661" i="14" s="1"/>
  <c r="U661" i="14"/>
  <c r="W661" i="14" s="1"/>
  <c r="X661" i="14" s="1"/>
  <c r="D662" i="14"/>
  <c r="A663" i="14"/>
  <c r="P662" i="14" l="1"/>
  <c r="R662" i="14" s="1"/>
  <c r="S662" i="14" s="1"/>
  <c r="U662" i="14"/>
  <c r="W662" i="14" s="1"/>
  <c r="X662" i="14" s="1"/>
  <c r="A664" i="14"/>
  <c r="D663" i="14"/>
  <c r="P663" i="14" l="1"/>
  <c r="R663" i="14" s="1"/>
  <c r="S663" i="14" s="1"/>
  <c r="U663" i="14"/>
  <c r="W663" i="14" s="1"/>
  <c r="X663" i="14" s="1"/>
  <c r="D664" i="14"/>
  <c r="A665" i="14"/>
  <c r="P664" i="14" l="1"/>
  <c r="R664" i="14" s="1"/>
  <c r="S664" i="14" s="1"/>
  <c r="U664" i="14"/>
  <c r="W664" i="14" s="1"/>
  <c r="X664" i="14" s="1"/>
  <c r="D665" i="14"/>
  <c r="A666" i="14"/>
  <c r="P665" i="14" l="1"/>
  <c r="R665" i="14" s="1"/>
  <c r="S665" i="14" s="1"/>
  <c r="U665" i="14"/>
  <c r="W665" i="14" s="1"/>
  <c r="X665" i="14" s="1"/>
  <c r="D666" i="14"/>
  <c r="A667" i="14"/>
  <c r="P666" i="14" l="1"/>
  <c r="R666" i="14" s="1"/>
  <c r="S666" i="14" s="1"/>
  <c r="U666" i="14"/>
  <c r="W666" i="14" s="1"/>
  <c r="X666" i="14" s="1"/>
  <c r="D667" i="14"/>
  <c r="A668" i="14"/>
  <c r="P667" i="14" l="1"/>
  <c r="R667" i="14" s="1"/>
  <c r="S667" i="14" s="1"/>
  <c r="U667" i="14"/>
  <c r="W667" i="14" s="1"/>
  <c r="X667" i="14" s="1"/>
  <c r="D668" i="14"/>
  <c r="A669" i="14"/>
  <c r="P668" i="14" l="1"/>
  <c r="R668" i="14" s="1"/>
  <c r="S668" i="14" s="1"/>
  <c r="U668" i="14"/>
  <c r="W668" i="14" s="1"/>
  <c r="X668" i="14" s="1"/>
  <c r="D669" i="14"/>
  <c r="A670" i="14"/>
  <c r="P669" i="14" l="1"/>
  <c r="R669" i="14" s="1"/>
  <c r="S669" i="14" s="1"/>
  <c r="U669" i="14"/>
  <c r="W669" i="14" s="1"/>
  <c r="X669" i="14" s="1"/>
  <c r="D670" i="14"/>
  <c r="A671" i="14"/>
  <c r="P670" i="14" l="1"/>
  <c r="R670" i="14" s="1"/>
  <c r="S670" i="14" s="1"/>
  <c r="U670" i="14"/>
  <c r="W670" i="14" s="1"/>
  <c r="X670" i="14" s="1"/>
  <c r="A672" i="14"/>
  <c r="D671" i="14"/>
  <c r="P671" i="14" l="1"/>
  <c r="R671" i="14" s="1"/>
  <c r="S671" i="14" s="1"/>
  <c r="U671" i="14"/>
  <c r="W671" i="14" s="1"/>
  <c r="X671" i="14" s="1"/>
  <c r="D672" i="14"/>
  <c r="A673" i="14"/>
  <c r="P672" i="14" l="1"/>
  <c r="R672" i="14" s="1"/>
  <c r="S672" i="14" s="1"/>
  <c r="U672" i="14"/>
  <c r="W672" i="14" s="1"/>
  <c r="X672" i="14" s="1"/>
  <c r="D673" i="14"/>
  <c r="A674" i="14"/>
  <c r="P673" i="14" l="1"/>
  <c r="R673" i="14" s="1"/>
  <c r="S673" i="14" s="1"/>
  <c r="U673" i="14"/>
  <c r="W673" i="14" s="1"/>
  <c r="X673" i="14" s="1"/>
  <c r="D674" i="14"/>
  <c r="A675" i="14"/>
  <c r="P674" i="14" l="1"/>
  <c r="R674" i="14" s="1"/>
  <c r="S674" i="14" s="1"/>
  <c r="U674" i="14"/>
  <c r="W674" i="14" s="1"/>
  <c r="X674" i="14" s="1"/>
  <c r="D675" i="14"/>
  <c r="A676" i="14"/>
  <c r="P675" i="14" l="1"/>
  <c r="R675" i="14" s="1"/>
  <c r="S675" i="14" s="1"/>
  <c r="U675" i="14"/>
  <c r="W675" i="14" s="1"/>
  <c r="X675" i="14" s="1"/>
  <c r="D676" i="14"/>
  <c r="A677" i="14"/>
  <c r="P676" i="14" l="1"/>
  <c r="R676" i="14" s="1"/>
  <c r="S676" i="14" s="1"/>
  <c r="U676" i="14"/>
  <c r="W676" i="14" s="1"/>
  <c r="X676" i="14" s="1"/>
  <c r="D677" i="14"/>
  <c r="A678" i="14"/>
  <c r="P677" i="14" l="1"/>
  <c r="R677" i="14" s="1"/>
  <c r="S677" i="14" s="1"/>
  <c r="U677" i="14"/>
  <c r="W677" i="14" s="1"/>
  <c r="X677" i="14" s="1"/>
  <c r="D678" i="14"/>
  <c r="A679" i="14"/>
  <c r="P678" i="14" l="1"/>
  <c r="R678" i="14" s="1"/>
  <c r="S678" i="14" s="1"/>
  <c r="U678" i="14"/>
  <c r="W678" i="14" s="1"/>
  <c r="X678" i="14" s="1"/>
  <c r="A680" i="14"/>
  <c r="D679" i="14"/>
  <c r="P679" i="14" l="1"/>
  <c r="R679" i="14" s="1"/>
  <c r="S679" i="14" s="1"/>
  <c r="U679" i="14"/>
  <c r="W679" i="14" s="1"/>
  <c r="X679" i="14" s="1"/>
  <c r="D680" i="14"/>
  <c r="A681" i="14"/>
  <c r="P680" i="14" l="1"/>
  <c r="R680" i="14" s="1"/>
  <c r="S680" i="14" s="1"/>
  <c r="U680" i="14"/>
  <c r="W680" i="14" s="1"/>
  <c r="X680" i="14" s="1"/>
  <c r="D681" i="14"/>
  <c r="A682" i="14"/>
  <c r="P681" i="14" l="1"/>
  <c r="R681" i="14" s="1"/>
  <c r="S681" i="14" s="1"/>
  <c r="U681" i="14"/>
  <c r="W681" i="14" s="1"/>
  <c r="X681" i="14" s="1"/>
  <c r="D682" i="14"/>
  <c r="A683" i="14"/>
  <c r="P682" i="14" l="1"/>
  <c r="R682" i="14" s="1"/>
  <c r="S682" i="14" s="1"/>
  <c r="U682" i="14"/>
  <c r="W682" i="14" s="1"/>
  <c r="X682" i="14" s="1"/>
  <c r="D683" i="14"/>
  <c r="A684" i="14"/>
  <c r="P683" i="14" l="1"/>
  <c r="R683" i="14" s="1"/>
  <c r="S683" i="14" s="1"/>
  <c r="U683" i="14"/>
  <c r="W683" i="14" s="1"/>
  <c r="X683" i="14" s="1"/>
  <c r="D684" i="14"/>
  <c r="A685" i="14"/>
  <c r="P684" i="14" l="1"/>
  <c r="R684" i="14" s="1"/>
  <c r="S684" i="14" s="1"/>
  <c r="U684" i="14"/>
  <c r="W684" i="14" s="1"/>
  <c r="X684" i="14" s="1"/>
  <c r="D685" i="14"/>
  <c r="A686" i="14"/>
  <c r="P685" i="14" l="1"/>
  <c r="R685" i="14" s="1"/>
  <c r="S685" i="14" s="1"/>
  <c r="U685" i="14"/>
  <c r="W685" i="14" s="1"/>
  <c r="X685" i="14" s="1"/>
  <c r="D686" i="14"/>
  <c r="A687" i="14"/>
  <c r="P686" i="14" l="1"/>
  <c r="R686" i="14" s="1"/>
  <c r="S686" i="14" s="1"/>
  <c r="U686" i="14"/>
  <c r="W686" i="14" s="1"/>
  <c r="X686" i="14" s="1"/>
  <c r="A688" i="14"/>
  <c r="D687" i="14"/>
  <c r="P687" i="14" l="1"/>
  <c r="R687" i="14" s="1"/>
  <c r="S687" i="14" s="1"/>
  <c r="U687" i="14"/>
  <c r="W687" i="14" s="1"/>
  <c r="X687" i="14" s="1"/>
  <c r="D688" i="14"/>
  <c r="A689" i="14"/>
  <c r="P688" i="14" l="1"/>
  <c r="R688" i="14" s="1"/>
  <c r="S688" i="14" s="1"/>
  <c r="U688" i="14"/>
  <c r="W688" i="14" s="1"/>
  <c r="X688" i="14" s="1"/>
  <c r="D689" i="14"/>
  <c r="A690" i="14"/>
  <c r="P689" i="14" l="1"/>
  <c r="R689" i="14" s="1"/>
  <c r="S689" i="14" s="1"/>
  <c r="U689" i="14"/>
  <c r="W689" i="14" s="1"/>
  <c r="X689" i="14" s="1"/>
  <c r="D690" i="14"/>
  <c r="A691" i="14"/>
  <c r="P690" i="14" l="1"/>
  <c r="R690" i="14" s="1"/>
  <c r="S690" i="14" s="1"/>
  <c r="U690" i="14"/>
  <c r="W690" i="14" s="1"/>
  <c r="X690" i="14" s="1"/>
  <c r="D691" i="14"/>
  <c r="A692" i="14"/>
  <c r="P691" i="14" l="1"/>
  <c r="R691" i="14" s="1"/>
  <c r="S691" i="14" s="1"/>
  <c r="U691" i="14"/>
  <c r="W691" i="14" s="1"/>
  <c r="X691" i="14" s="1"/>
  <c r="D692" i="14"/>
  <c r="A693" i="14"/>
  <c r="P692" i="14" l="1"/>
  <c r="R692" i="14" s="1"/>
  <c r="S692" i="14" s="1"/>
  <c r="U692" i="14"/>
  <c r="W692" i="14" s="1"/>
  <c r="X692" i="14" s="1"/>
  <c r="D693" i="14"/>
  <c r="A694" i="14"/>
  <c r="P693" i="14" l="1"/>
  <c r="R693" i="14" s="1"/>
  <c r="S693" i="14" s="1"/>
  <c r="U693" i="14"/>
  <c r="W693" i="14" s="1"/>
  <c r="X693" i="14" s="1"/>
  <c r="D694" i="14"/>
  <c r="A695" i="14"/>
  <c r="P694" i="14" l="1"/>
  <c r="R694" i="14" s="1"/>
  <c r="S694" i="14" s="1"/>
  <c r="U694" i="14"/>
  <c r="W694" i="14" s="1"/>
  <c r="X694" i="14" s="1"/>
  <c r="A696" i="14"/>
  <c r="D695" i="14"/>
  <c r="P695" i="14" l="1"/>
  <c r="R695" i="14" s="1"/>
  <c r="S695" i="14" s="1"/>
  <c r="U695" i="14"/>
  <c r="W695" i="14" s="1"/>
  <c r="X695" i="14" s="1"/>
  <c r="D696" i="14"/>
  <c r="A697" i="14"/>
  <c r="P696" i="14" l="1"/>
  <c r="R696" i="14" s="1"/>
  <c r="S696" i="14" s="1"/>
  <c r="U696" i="14"/>
  <c r="W696" i="14" s="1"/>
  <c r="X696" i="14" s="1"/>
  <c r="D697" i="14"/>
  <c r="A698" i="14"/>
  <c r="P697" i="14" l="1"/>
  <c r="R697" i="14" s="1"/>
  <c r="S697" i="14" s="1"/>
  <c r="U697" i="14"/>
  <c r="W697" i="14" s="1"/>
  <c r="X697" i="14" s="1"/>
  <c r="D698" i="14"/>
  <c r="A699" i="14"/>
  <c r="P698" i="14" l="1"/>
  <c r="R698" i="14" s="1"/>
  <c r="S698" i="14" s="1"/>
  <c r="U698" i="14"/>
  <c r="W698" i="14" s="1"/>
  <c r="X698" i="14" s="1"/>
  <c r="D699" i="14"/>
  <c r="A700" i="14"/>
  <c r="P699" i="14" l="1"/>
  <c r="R699" i="14" s="1"/>
  <c r="S699" i="14" s="1"/>
  <c r="U699" i="14"/>
  <c r="W699" i="14" s="1"/>
  <c r="X699" i="14" s="1"/>
  <c r="D700" i="14"/>
  <c r="A701" i="14"/>
  <c r="P700" i="14" l="1"/>
  <c r="R700" i="14" s="1"/>
  <c r="S700" i="14" s="1"/>
  <c r="U700" i="14"/>
  <c r="W700" i="14" s="1"/>
  <c r="X700" i="14" s="1"/>
  <c r="D701" i="14"/>
  <c r="A702" i="14"/>
  <c r="P701" i="14" l="1"/>
  <c r="R701" i="14" s="1"/>
  <c r="S701" i="14" s="1"/>
  <c r="U701" i="14"/>
  <c r="W701" i="14" s="1"/>
  <c r="X701" i="14" s="1"/>
  <c r="D702" i="14"/>
  <c r="A703" i="14"/>
  <c r="P702" i="14" l="1"/>
  <c r="R702" i="14" s="1"/>
  <c r="S702" i="14" s="1"/>
  <c r="U702" i="14"/>
  <c r="W702" i="14" s="1"/>
  <c r="X702" i="14" s="1"/>
  <c r="A704" i="14"/>
  <c r="D703" i="14"/>
  <c r="P703" i="14" l="1"/>
  <c r="R703" i="14" s="1"/>
  <c r="S703" i="14" s="1"/>
  <c r="U703" i="14"/>
  <c r="W703" i="14" s="1"/>
  <c r="X703" i="14" s="1"/>
  <c r="D704" i="14"/>
  <c r="A705" i="14"/>
  <c r="P704" i="14" l="1"/>
  <c r="R704" i="14" s="1"/>
  <c r="S704" i="14" s="1"/>
  <c r="U704" i="14"/>
  <c r="W704" i="14" s="1"/>
  <c r="X704" i="14" s="1"/>
  <c r="D705" i="14"/>
  <c r="A706" i="14"/>
  <c r="P705" i="14" l="1"/>
  <c r="R705" i="14" s="1"/>
  <c r="S705" i="14" s="1"/>
  <c r="U705" i="14"/>
  <c r="W705" i="14" s="1"/>
  <c r="X705" i="14" s="1"/>
  <c r="D706" i="14"/>
  <c r="A707" i="14"/>
  <c r="P706" i="14" l="1"/>
  <c r="R706" i="14" s="1"/>
  <c r="S706" i="14" s="1"/>
  <c r="U706" i="14"/>
  <c r="W706" i="14" s="1"/>
  <c r="X706" i="14" s="1"/>
  <c r="D707" i="14"/>
  <c r="A708" i="14"/>
  <c r="P707" i="14" l="1"/>
  <c r="R707" i="14" s="1"/>
  <c r="S707" i="14" s="1"/>
  <c r="U707" i="14"/>
  <c r="W707" i="14" s="1"/>
  <c r="X707" i="14" s="1"/>
  <c r="D708" i="14"/>
  <c r="A709" i="14"/>
  <c r="P708" i="14" l="1"/>
  <c r="R708" i="14" s="1"/>
  <c r="S708" i="14" s="1"/>
  <c r="U708" i="14"/>
  <c r="W708" i="14" s="1"/>
  <c r="X708" i="14" s="1"/>
  <c r="D709" i="14"/>
  <c r="A710" i="14"/>
  <c r="P709" i="14" l="1"/>
  <c r="R709" i="14" s="1"/>
  <c r="S709" i="14" s="1"/>
  <c r="U709" i="14"/>
  <c r="W709" i="14" s="1"/>
  <c r="X709" i="14" s="1"/>
  <c r="D710" i="14"/>
  <c r="A711" i="14"/>
  <c r="P710" i="14" l="1"/>
  <c r="R710" i="14" s="1"/>
  <c r="S710" i="14" s="1"/>
  <c r="U710" i="14"/>
  <c r="W710" i="14" s="1"/>
  <c r="X710" i="14" s="1"/>
  <c r="A712" i="14"/>
  <c r="D711" i="14"/>
  <c r="P711" i="14" l="1"/>
  <c r="R711" i="14" s="1"/>
  <c r="S711" i="14" s="1"/>
  <c r="U711" i="14"/>
  <c r="W711" i="14" s="1"/>
  <c r="X711" i="14" s="1"/>
  <c r="D712" i="14"/>
  <c r="A713" i="14"/>
  <c r="P712" i="14" l="1"/>
  <c r="R712" i="14" s="1"/>
  <c r="S712" i="14" s="1"/>
  <c r="U712" i="14"/>
  <c r="W712" i="14" s="1"/>
  <c r="X712" i="14" s="1"/>
  <c r="D713" i="14"/>
  <c r="A714" i="14"/>
  <c r="P713" i="14" l="1"/>
  <c r="R713" i="14" s="1"/>
  <c r="S713" i="14" s="1"/>
  <c r="U713" i="14"/>
  <c r="W713" i="14" s="1"/>
  <c r="X713" i="14" s="1"/>
  <c r="D714" i="14"/>
  <c r="A715" i="14"/>
  <c r="P714" i="14" l="1"/>
  <c r="R714" i="14" s="1"/>
  <c r="S714" i="14" s="1"/>
  <c r="U714" i="14"/>
  <c r="W714" i="14" s="1"/>
  <c r="X714" i="14" s="1"/>
  <c r="D715" i="14"/>
  <c r="A716" i="14"/>
  <c r="P715" i="14" l="1"/>
  <c r="R715" i="14" s="1"/>
  <c r="S715" i="14" s="1"/>
  <c r="U715" i="14"/>
  <c r="W715" i="14" s="1"/>
  <c r="X715" i="14" s="1"/>
  <c r="D716" i="14"/>
  <c r="A717" i="14"/>
  <c r="P716" i="14" l="1"/>
  <c r="R716" i="14" s="1"/>
  <c r="S716" i="14" s="1"/>
  <c r="U716" i="14"/>
  <c r="W716" i="14" s="1"/>
  <c r="X716" i="14" s="1"/>
  <c r="D717" i="14"/>
  <c r="A718" i="14"/>
  <c r="P717" i="14" l="1"/>
  <c r="R717" i="14" s="1"/>
  <c r="S717" i="14" s="1"/>
  <c r="U717" i="14"/>
  <c r="W717" i="14" s="1"/>
  <c r="X717" i="14" s="1"/>
  <c r="D718" i="14"/>
  <c r="A719" i="14"/>
  <c r="P718" i="14" l="1"/>
  <c r="R718" i="14" s="1"/>
  <c r="S718" i="14" s="1"/>
  <c r="U718" i="14"/>
  <c r="W718" i="14" s="1"/>
  <c r="X718" i="14" s="1"/>
  <c r="A720" i="14"/>
  <c r="D719" i="14"/>
  <c r="P719" i="14" l="1"/>
  <c r="R719" i="14" s="1"/>
  <c r="S719" i="14" s="1"/>
  <c r="U719" i="14"/>
  <c r="W719" i="14" s="1"/>
  <c r="X719" i="14" s="1"/>
  <c r="D720" i="14"/>
  <c r="A721" i="14"/>
  <c r="P720" i="14" l="1"/>
  <c r="R720" i="14" s="1"/>
  <c r="S720" i="14" s="1"/>
  <c r="U720" i="14"/>
  <c r="W720" i="14" s="1"/>
  <c r="X720" i="14" s="1"/>
  <c r="D721" i="14"/>
  <c r="A722" i="14"/>
  <c r="P721" i="14" l="1"/>
  <c r="R721" i="14" s="1"/>
  <c r="S721" i="14" s="1"/>
  <c r="U721" i="14"/>
  <c r="W721" i="14" s="1"/>
  <c r="X721" i="14" s="1"/>
  <c r="D722" i="14"/>
  <c r="A723" i="14"/>
  <c r="P722" i="14" l="1"/>
  <c r="R722" i="14" s="1"/>
  <c r="S722" i="14" s="1"/>
  <c r="U722" i="14"/>
  <c r="W722" i="14" s="1"/>
  <c r="X722" i="14" s="1"/>
  <c r="D723" i="14"/>
  <c r="A724" i="14"/>
  <c r="P723" i="14" l="1"/>
  <c r="R723" i="14" s="1"/>
  <c r="S723" i="14" s="1"/>
  <c r="U723" i="14"/>
  <c r="W723" i="14" s="1"/>
  <c r="X723" i="14" s="1"/>
  <c r="D724" i="14"/>
  <c r="A725" i="14"/>
  <c r="P724" i="14" l="1"/>
  <c r="R724" i="14" s="1"/>
  <c r="S724" i="14" s="1"/>
  <c r="U724" i="14"/>
  <c r="W724" i="14" s="1"/>
  <c r="X724" i="14" s="1"/>
  <c r="D725" i="14"/>
  <c r="A726" i="14"/>
  <c r="P725" i="14" l="1"/>
  <c r="R725" i="14" s="1"/>
  <c r="S725" i="14" s="1"/>
  <c r="U725" i="14"/>
  <c r="W725" i="14" s="1"/>
  <c r="X725" i="14" s="1"/>
  <c r="D726" i="14"/>
  <c r="A727" i="14"/>
  <c r="P726" i="14" l="1"/>
  <c r="R726" i="14" s="1"/>
  <c r="S726" i="14" s="1"/>
  <c r="U726" i="14"/>
  <c r="W726" i="14" s="1"/>
  <c r="X726" i="14" s="1"/>
  <c r="A728" i="14"/>
  <c r="D727" i="14"/>
  <c r="P727" i="14" l="1"/>
  <c r="R727" i="14" s="1"/>
  <c r="S727" i="14" s="1"/>
  <c r="U727" i="14"/>
  <c r="W727" i="14" s="1"/>
  <c r="X727" i="14" s="1"/>
  <c r="D728" i="14"/>
  <c r="A729" i="14"/>
  <c r="P728" i="14" l="1"/>
  <c r="R728" i="14" s="1"/>
  <c r="S728" i="14" s="1"/>
  <c r="U728" i="14"/>
  <c r="W728" i="14" s="1"/>
  <c r="X728" i="14" s="1"/>
  <c r="D729" i="14"/>
  <c r="A730" i="14"/>
  <c r="P729" i="14" l="1"/>
  <c r="R729" i="14" s="1"/>
  <c r="S729" i="14" s="1"/>
  <c r="U729" i="14"/>
  <c r="W729" i="14" s="1"/>
  <c r="X729" i="14" s="1"/>
  <c r="D730" i="14"/>
  <c r="A731" i="14"/>
  <c r="P730" i="14" l="1"/>
  <c r="R730" i="14" s="1"/>
  <c r="S730" i="14" s="1"/>
  <c r="U730" i="14"/>
  <c r="W730" i="14" s="1"/>
  <c r="X730" i="14" s="1"/>
  <c r="D731" i="14"/>
  <c r="A732" i="14"/>
  <c r="P731" i="14" l="1"/>
  <c r="R731" i="14" s="1"/>
  <c r="S731" i="14" s="1"/>
  <c r="U731" i="14"/>
  <c r="W731" i="14" s="1"/>
  <c r="X731" i="14" s="1"/>
  <c r="D732" i="14"/>
  <c r="A733" i="14"/>
  <c r="P732" i="14" l="1"/>
  <c r="R732" i="14" s="1"/>
  <c r="S732" i="14" s="1"/>
  <c r="U732" i="14"/>
  <c r="W732" i="14" s="1"/>
  <c r="X732" i="14" s="1"/>
  <c r="D733" i="14"/>
  <c r="A734" i="14"/>
  <c r="P733" i="14" l="1"/>
  <c r="R733" i="14" s="1"/>
  <c r="S733" i="14" s="1"/>
  <c r="U733" i="14"/>
  <c r="W733" i="14" s="1"/>
  <c r="X733" i="14" s="1"/>
  <c r="D734" i="14"/>
  <c r="A735" i="14"/>
  <c r="P734" i="14" l="1"/>
  <c r="R734" i="14" s="1"/>
  <c r="S734" i="14" s="1"/>
  <c r="U734" i="14"/>
  <c r="W734" i="14" s="1"/>
  <c r="X734" i="14" s="1"/>
  <c r="A736" i="14"/>
  <c r="D735" i="14"/>
  <c r="P735" i="14" l="1"/>
  <c r="R735" i="14" s="1"/>
  <c r="S735" i="14" s="1"/>
  <c r="U735" i="14"/>
  <c r="W735" i="14" s="1"/>
  <c r="X735" i="14" s="1"/>
  <c r="D736" i="14"/>
  <c r="A737" i="14"/>
  <c r="P736" i="14" l="1"/>
  <c r="R736" i="14" s="1"/>
  <c r="S736" i="14" s="1"/>
  <c r="U736" i="14"/>
  <c r="W736" i="14" s="1"/>
  <c r="X736" i="14" s="1"/>
  <c r="D737" i="14"/>
  <c r="A738" i="14"/>
  <c r="P737" i="14" l="1"/>
  <c r="R737" i="14" s="1"/>
  <c r="S737" i="14" s="1"/>
  <c r="U737" i="14"/>
  <c r="W737" i="14" s="1"/>
  <c r="X737" i="14" s="1"/>
  <c r="D738" i="14"/>
  <c r="A739" i="14"/>
  <c r="P738" i="14" l="1"/>
  <c r="R738" i="14" s="1"/>
  <c r="S738" i="14" s="1"/>
  <c r="U738" i="14"/>
  <c r="W738" i="14" s="1"/>
  <c r="X738" i="14" s="1"/>
  <c r="D739" i="14"/>
  <c r="A740" i="14"/>
  <c r="P739" i="14" l="1"/>
  <c r="R739" i="14" s="1"/>
  <c r="S739" i="14" s="1"/>
  <c r="U739" i="14"/>
  <c r="W739" i="14" s="1"/>
  <c r="X739" i="14" s="1"/>
  <c r="D740" i="14"/>
  <c r="A741" i="14"/>
  <c r="P740" i="14" l="1"/>
  <c r="R740" i="14" s="1"/>
  <c r="S740" i="14" s="1"/>
  <c r="U740" i="14"/>
  <c r="W740" i="14" s="1"/>
  <c r="X740" i="14" s="1"/>
  <c r="D741" i="14"/>
  <c r="A742" i="14"/>
  <c r="P741" i="14" l="1"/>
  <c r="R741" i="14" s="1"/>
  <c r="S741" i="14" s="1"/>
  <c r="U741" i="14"/>
  <c r="W741" i="14" s="1"/>
  <c r="X741" i="14" s="1"/>
  <c r="D742" i="14"/>
  <c r="A743" i="14"/>
  <c r="P742" i="14" l="1"/>
  <c r="R742" i="14" s="1"/>
  <c r="S742" i="14" s="1"/>
  <c r="U742" i="14"/>
  <c r="W742" i="14" s="1"/>
  <c r="X742" i="14" s="1"/>
  <c r="A744" i="14"/>
  <c r="D743" i="14"/>
  <c r="P743" i="14" l="1"/>
  <c r="R743" i="14" s="1"/>
  <c r="S743" i="14" s="1"/>
  <c r="U743" i="14"/>
  <c r="W743" i="14" s="1"/>
  <c r="X743" i="14" s="1"/>
  <c r="D744" i="14"/>
  <c r="A745" i="14"/>
  <c r="P744" i="14" l="1"/>
  <c r="R744" i="14" s="1"/>
  <c r="S744" i="14" s="1"/>
  <c r="U744" i="14"/>
  <c r="W744" i="14" s="1"/>
  <c r="X744" i="14" s="1"/>
  <c r="D745" i="14"/>
  <c r="A746" i="14"/>
  <c r="P745" i="14" l="1"/>
  <c r="R745" i="14" s="1"/>
  <c r="S745" i="14" s="1"/>
  <c r="U745" i="14"/>
  <c r="W745" i="14" s="1"/>
  <c r="X745" i="14" s="1"/>
  <c r="D746" i="14"/>
  <c r="A747" i="14"/>
  <c r="P746" i="14" l="1"/>
  <c r="R746" i="14" s="1"/>
  <c r="S746" i="14" s="1"/>
  <c r="U746" i="14"/>
  <c r="W746" i="14" s="1"/>
  <c r="X746" i="14" s="1"/>
  <c r="D747" i="14"/>
  <c r="A748" i="14"/>
  <c r="P747" i="14" l="1"/>
  <c r="R747" i="14" s="1"/>
  <c r="S747" i="14" s="1"/>
  <c r="U747" i="14"/>
  <c r="W747" i="14" s="1"/>
  <c r="X747" i="14" s="1"/>
  <c r="D748" i="14"/>
  <c r="A749" i="14"/>
  <c r="P748" i="14" l="1"/>
  <c r="R748" i="14" s="1"/>
  <c r="S748" i="14" s="1"/>
  <c r="U748" i="14"/>
  <c r="W748" i="14" s="1"/>
  <c r="X748" i="14" s="1"/>
  <c r="D749" i="14"/>
  <c r="A750" i="14"/>
  <c r="P749" i="14" l="1"/>
  <c r="R749" i="14" s="1"/>
  <c r="S749" i="14" s="1"/>
  <c r="U749" i="14"/>
  <c r="W749" i="14" s="1"/>
  <c r="X749" i="14" s="1"/>
  <c r="D750" i="14"/>
  <c r="A751" i="14"/>
  <c r="P750" i="14" l="1"/>
  <c r="R750" i="14" s="1"/>
  <c r="S750" i="14" s="1"/>
  <c r="U750" i="14"/>
  <c r="W750" i="14" s="1"/>
  <c r="X750" i="14" s="1"/>
  <c r="A752" i="14"/>
  <c r="D751" i="14"/>
  <c r="P751" i="14" l="1"/>
  <c r="R751" i="14" s="1"/>
  <c r="S751" i="14" s="1"/>
  <c r="U751" i="14"/>
  <c r="W751" i="14" s="1"/>
  <c r="X751" i="14" s="1"/>
  <c r="D752" i="14"/>
  <c r="A753" i="14"/>
  <c r="P752" i="14" l="1"/>
  <c r="R752" i="14" s="1"/>
  <c r="S752" i="14" s="1"/>
  <c r="U752" i="14"/>
  <c r="W752" i="14" s="1"/>
  <c r="X752" i="14" s="1"/>
  <c r="D753" i="14"/>
  <c r="A754" i="14"/>
  <c r="P753" i="14" l="1"/>
  <c r="R753" i="14" s="1"/>
  <c r="S753" i="14" s="1"/>
  <c r="U753" i="14"/>
  <c r="W753" i="14" s="1"/>
  <c r="X753" i="14" s="1"/>
  <c r="D754" i="14"/>
  <c r="A755" i="14"/>
  <c r="P754" i="14" l="1"/>
  <c r="R754" i="14" s="1"/>
  <c r="S754" i="14" s="1"/>
  <c r="U754" i="14"/>
  <c r="W754" i="14" s="1"/>
  <c r="X754" i="14" s="1"/>
  <c r="D755" i="14"/>
  <c r="A756" i="14"/>
  <c r="P755" i="14" l="1"/>
  <c r="R755" i="14" s="1"/>
  <c r="S755" i="14" s="1"/>
  <c r="U755" i="14"/>
  <c r="W755" i="14" s="1"/>
  <c r="X755" i="14" s="1"/>
  <c r="D756" i="14"/>
  <c r="A757" i="14"/>
  <c r="P756" i="14" l="1"/>
  <c r="R756" i="14" s="1"/>
  <c r="S756" i="14" s="1"/>
  <c r="U756" i="14"/>
  <c r="W756" i="14" s="1"/>
  <c r="X756" i="14" s="1"/>
  <c r="D757" i="14"/>
  <c r="A758" i="14"/>
  <c r="P757" i="14" l="1"/>
  <c r="R757" i="14" s="1"/>
  <c r="S757" i="14" s="1"/>
  <c r="U757" i="14"/>
  <c r="W757" i="14" s="1"/>
  <c r="X757" i="14" s="1"/>
  <c r="D758" i="14"/>
  <c r="A759" i="14"/>
  <c r="P758" i="14" l="1"/>
  <c r="R758" i="14" s="1"/>
  <c r="S758" i="14" s="1"/>
  <c r="U758" i="14"/>
  <c r="W758" i="14" s="1"/>
  <c r="X758" i="14" s="1"/>
  <c r="A760" i="14"/>
  <c r="D759" i="14"/>
  <c r="P759" i="14" l="1"/>
  <c r="R759" i="14" s="1"/>
  <c r="S759" i="14" s="1"/>
  <c r="U759" i="14"/>
  <c r="W759" i="14" s="1"/>
  <c r="X759" i="14" s="1"/>
  <c r="D760" i="14"/>
  <c r="A761" i="14"/>
  <c r="P760" i="14" l="1"/>
  <c r="R760" i="14" s="1"/>
  <c r="S760" i="14" s="1"/>
  <c r="U760" i="14"/>
  <c r="W760" i="14" s="1"/>
  <c r="X760" i="14" s="1"/>
  <c r="D761" i="14"/>
  <c r="A762" i="14"/>
  <c r="P761" i="14" l="1"/>
  <c r="R761" i="14" s="1"/>
  <c r="S761" i="14" s="1"/>
  <c r="U761" i="14"/>
  <c r="W761" i="14" s="1"/>
  <c r="X761" i="14" s="1"/>
  <c r="D762" i="14"/>
  <c r="A763" i="14"/>
  <c r="P762" i="14" l="1"/>
  <c r="R762" i="14" s="1"/>
  <c r="S762" i="14" s="1"/>
  <c r="U762" i="14"/>
  <c r="W762" i="14" s="1"/>
  <c r="X762" i="14" s="1"/>
  <c r="D763" i="14"/>
  <c r="A764" i="14"/>
  <c r="P763" i="14" l="1"/>
  <c r="R763" i="14" s="1"/>
  <c r="S763" i="14" s="1"/>
  <c r="U763" i="14"/>
  <c r="W763" i="14" s="1"/>
  <c r="X763" i="14" s="1"/>
  <c r="D764" i="14"/>
  <c r="A765" i="14"/>
  <c r="P764" i="14" l="1"/>
  <c r="R764" i="14" s="1"/>
  <c r="S764" i="14" s="1"/>
  <c r="U764" i="14"/>
  <c r="W764" i="14" s="1"/>
  <c r="X764" i="14" s="1"/>
  <c r="D765" i="14"/>
  <c r="A766" i="14"/>
  <c r="P765" i="14" l="1"/>
  <c r="R765" i="14" s="1"/>
  <c r="S765" i="14" s="1"/>
  <c r="U765" i="14"/>
  <c r="W765" i="14" s="1"/>
  <c r="X765" i="14" s="1"/>
  <c r="D766" i="14"/>
  <c r="A767" i="14"/>
  <c r="P766" i="14" l="1"/>
  <c r="R766" i="14" s="1"/>
  <c r="S766" i="14" s="1"/>
  <c r="U766" i="14"/>
  <c r="W766" i="14" s="1"/>
  <c r="X766" i="14" s="1"/>
  <c r="A768" i="14"/>
  <c r="D767" i="14"/>
  <c r="P767" i="14" l="1"/>
  <c r="R767" i="14" s="1"/>
  <c r="S767" i="14" s="1"/>
  <c r="U767" i="14"/>
  <c r="W767" i="14" s="1"/>
  <c r="X767" i="14" s="1"/>
  <c r="D768" i="14"/>
  <c r="A769" i="14"/>
  <c r="P768" i="14" l="1"/>
  <c r="R768" i="14" s="1"/>
  <c r="S768" i="14" s="1"/>
  <c r="U768" i="14"/>
  <c r="W768" i="14" s="1"/>
  <c r="X768" i="14" s="1"/>
  <c r="D769" i="14"/>
  <c r="A770" i="14"/>
  <c r="P769" i="14" l="1"/>
  <c r="R769" i="14" s="1"/>
  <c r="S769" i="14" s="1"/>
  <c r="U769" i="14"/>
  <c r="W769" i="14" s="1"/>
  <c r="X769" i="14" s="1"/>
  <c r="D770" i="14"/>
  <c r="A771" i="14"/>
  <c r="P770" i="14" l="1"/>
  <c r="R770" i="14" s="1"/>
  <c r="S770" i="14" s="1"/>
  <c r="U770" i="14"/>
  <c r="W770" i="14" s="1"/>
  <c r="X770" i="14" s="1"/>
  <c r="D771" i="14"/>
  <c r="A772" i="14"/>
  <c r="P771" i="14" l="1"/>
  <c r="R771" i="14" s="1"/>
  <c r="S771" i="14" s="1"/>
  <c r="U771" i="14"/>
  <c r="W771" i="14" s="1"/>
  <c r="X771" i="14" s="1"/>
  <c r="D772" i="14"/>
  <c r="A773" i="14"/>
  <c r="P772" i="14" l="1"/>
  <c r="R772" i="14" s="1"/>
  <c r="S772" i="14" s="1"/>
  <c r="U772" i="14"/>
  <c r="W772" i="14" s="1"/>
  <c r="X772" i="14" s="1"/>
  <c r="D773" i="14"/>
  <c r="A774" i="14"/>
  <c r="P773" i="14" l="1"/>
  <c r="R773" i="14" s="1"/>
  <c r="S773" i="14" s="1"/>
  <c r="U773" i="14"/>
  <c r="W773" i="14" s="1"/>
  <c r="X773" i="14" s="1"/>
  <c r="D774" i="14"/>
  <c r="A775" i="14"/>
  <c r="P774" i="14" l="1"/>
  <c r="R774" i="14" s="1"/>
  <c r="S774" i="14" s="1"/>
  <c r="U774" i="14"/>
  <c r="W774" i="14" s="1"/>
  <c r="X774" i="14" s="1"/>
  <c r="A776" i="14"/>
  <c r="D775" i="14"/>
  <c r="P775" i="14" l="1"/>
  <c r="R775" i="14" s="1"/>
  <c r="S775" i="14" s="1"/>
  <c r="U775" i="14"/>
  <c r="W775" i="14" s="1"/>
  <c r="X775" i="14" s="1"/>
  <c r="D776" i="14"/>
  <c r="A777" i="14"/>
  <c r="P776" i="14" l="1"/>
  <c r="R776" i="14" s="1"/>
  <c r="S776" i="14" s="1"/>
  <c r="U776" i="14"/>
  <c r="W776" i="14" s="1"/>
  <c r="X776" i="14" s="1"/>
  <c r="D777" i="14"/>
  <c r="A778" i="14"/>
  <c r="P777" i="14" l="1"/>
  <c r="R777" i="14" s="1"/>
  <c r="S777" i="14" s="1"/>
  <c r="U777" i="14"/>
  <c r="W777" i="14" s="1"/>
  <c r="X777" i="14" s="1"/>
  <c r="D778" i="14"/>
  <c r="A779" i="14"/>
  <c r="P778" i="14" l="1"/>
  <c r="R778" i="14" s="1"/>
  <c r="S778" i="14" s="1"/>
  <c r="U778" i="14"/>
  <c r="W778" i="14" s="1"/>
  <c r="X778" i="14" s="1"/>
  <c r="D779" i="14"/>
  <c r="A780" i="14"/>
  <c r="P779" i="14" l="1"/>
  <c r="R779" i="14" s="1"/>
  <c r="S779" i="14" s="1"/>
  <c r="U779" i="14"/>
  <c r="W779" i="14" s="1"/>
  <c r="X779" i="14" s="1"/>
  <c r="D780" i="14"/>
  <c r="A781" i="14"/>
  <c r="P780" i="14" l="1"/>
  <c r="R780" i="14" s="1"/>
  <c r="S780" i="14" s="1"/>
  <c r="U780" i="14"/>
  <c r="W780" i="14" s="1"/>
  <c r="X780" i="14" s="1"/>
  <c r="D781" i="14"/>
  <c r="A782" i="14"/>
  <c r="P781" i="14" l="1"/>
  <c r="R781" i="14" s="1"/>
  <c r="S781" i="14" s="1"/>
  <c r="U781" i="14"/>
  <c r="W781" i="14" s="1"/>
  <c r="X781" i="14" s="1"/>
  <c r="D782" i="14"/>
  <c r="A783" i="14"/>
  <c r="P782" i="14" l="1"/>
  <c r="R782" i="14" s="1"/>
  <c r="S782" i="14" s="1"/>
  <c r="U782" i="14"/>
  <c r="W782" i="14" s="1"/>
  <c r="X782" i="14" s="1"/>
  <c r="A784" i="14"/>
  <c r="D783" i="14"/>
  <c r="P783" i="14" l="1"/>
  <c r="R783" i="14" s="1"/>
  <c r="S783" i="14" s="1"/>
  <c r="U783" i="14"/>
  <c r="W783" i="14" s="1"/>
  <c r="X783" i="14" s="1"/>
  <c r="D784" i="14"/>
  <c r="A785" i="14"/>
  <c r="P784" i="14" l="1"/>
  <c r="R784" i="14" s="1"/>
  <c r="S784" i="14" s="1"/>
  <c r="U784" i="14"/>
  <c r="W784" i="14" s="1"/>
  <c r="X784" i="14" s="1"/>
  <c r="D785" i="14"/>
  <c r="A786" i="14"/>
  <c r="P785" i="14" l="1"/>
  <c r="R785" i="14" s="1"/>
  <c r="S785" i="14" s="1"/>
  <c r="U785" i="14"/>
  <c r="W785" i="14" s="1"/>
  <c r="X785" i="14" s="1"/>
  <c r="D786" i="14"/>
  <c r="A787" i="14"/>
  <c r="P786" i="14" l="1"/>
  <c r="R786" i="14" s="1"/>
  <c r="S786" i="14" s="1"/>
  <c r="U786" i="14"/>
  <c r="W786" i="14" s="1"/>
  <c r="X786" i="14" s="1"/>
  <c r="D787" i="14"/>
  <c r="A788" i="14"/>
  <c r="P787" i="14" l="1"/>
  <c r="R787" i="14" s="1"/>
  <c r="S787" i="14" s="1"/>
  <c r="U787" i="14"/>
  <c r="W787" i="14" s="1"/>
  <c r="X787" i="14" s="1"/>
  <c r="D788" i="14"/>
  <c r="A789" i="14"/>
  <c r="P788" i="14" l="1"/>
  <c r="R788" i="14" s="1"/>
  <c r="S788" i="14" s="1"/>
  <c r="U788" i="14"/>
  <c r="W788" i="14" s="1"/>
  <c r="X788" i="14" s="1"/>
  <c r="D789" i="14"/>
  <c r="A790" i="14"/>
  <c r="P789" i="14" l="1"/>
  <c r="R789" i="14" s="1"/>
  <c r="S789" i="14" s="1"/>
  <c r="U789" i="14"/>
  <c r="W789" i="14" s="1"/>
  <c r="X789" i="14" s="1"/>
  <c r="D790" i="14"/>
  <c r="A791" i="14"/>
  <c r="P790" i="14" l="1"/>
  <c r="R790" i="14" s="1"/>
  <c r="S790" i="14" s="1"/>
  <c r="U790" i="14"/>
  <c r="W790" i="14" s="1"/>
  <c r="X790" i="14" s="1"/>
  <c r="A792" i="14"/>
  <c r="D791" i="14"/>
  <c r="P791" i="14" l="1"/>
  <c r="R791" i="14" s="1"/>
  <c r="S791" i="14" s="1"/>
  <c r="U791" i="14"/>
  <c r="W791" i="14" s="1"/>
  <c r="X791" i="14" s="1"/>
  <c r="D792" i="14"/>
  <c r="A793" i="14"/>
  <c r="P792" i="14" l="1"/>
  <c r="R792" i="14" s="1"/>
  <c r="S792" i="14" s="1"/>
  <c r="U792" i="14"/>
  <c r="W792" i="14" s="1"/>
  <c r="X792" i="14" s="1"/>
  <c r="D793" i="14"/>
  <c r="A794" i="14"/>
  <c r="P793" i="14" l="1"/>
  <c r="R793" i="14" s="1"/>
  <c r="S793" i="14" s="1"/>
  <c r="U793" i="14"/>
  <c r="W793" i="14" s="1"/>
  <c r="X793" i="14" s="1"/>
  <c r="D794" i="14"/>
  <c r="A795" i="14"/>
  <c r="P794" i="14" l="1"/>
  <c r="R794" i="14" s="1"/>
  <c r="S794" i="14" s="1"/>
  <c r="U794" i="14"/>
  <c r="W794" i="14" s="1"/>
  <c r="X794" i="14" s="1"/>
  <c r="D795" i="14"/>
  <c r="A796" i="14"/>
  <c r="P795" i="14" l="1"/>
  <c r="R795" i="14" s="1"/>
  <c r="S795" i="14" s="1"/>
  <c r="U795" i="14"/>
  <c r="W795" i="14" s="1"/>
  <c r="X795" i="14" s="1"/>
  <c r="D796" i="14"/>
  <c r="A797" i="14"/>
  <c r="P796" i="14" l="1"/>
  <c r="R796" i="14" s="1"/>
  <c r="S796" i="14" s="1"/>
  <c r="U796" i="14"/>
  <c r="W796" i="14" s="1"/>
  <c r="X796" i="14" s="1"/>
  <c r="D797" i="14"/>
  <c r="A798" i="14"/>
  <c r="P797" i="14" l="1"/>
  <c r="R797" i="14" s="1"/>
  <c r="S797" i="14" s="1"/>
  <c r="U797" i="14"/>
  <c r="W797" i="14" s="1"/>
  <c r="X797" i="14" s="1"/>
  <c r="D798" i="14"/>
  <c r="A799" i="14"/>
  <c r="P798" i="14" l="1"/>
  <c r="R798" i="14" s="1"/>
  <c r="S798" i="14" s="1"/>
  <c r="U798" i="14"/>
  <c r="W798" i="14" s="1"/>
  <c r="X798" i="14" s="1"/>
  <c r="A800" i="14"/>
  <c r="D799" i="14"/>
  <c r="P799" i="14" l="1"/>
  <c r="R799" i="14" s="1"/>
  <c r="S799" i="14" s="1"/>
  <c r="U799" i="14"/>
  <c r="W799" i="14" s="1"/>
  <c r="X799" i="14" s="1"/>
  <c r="D800" i="14"/>
  <c r="A801" i="14"/>
  <c r="P800" i="14" l="1"/>
  <c r="R800" i="14" s="1"/>
  <c r="S800" i="14" s="1"/>
  <c r="U800" i="14"/>
  <c r="W800" i="14" s="1"/>
  <c r="X800" i="14" s="1"/>
  <c r="D801" i="14"/>
  <c r="A802" i="14"/>
  <c r="P801" i="14" l="1"/>
  <c r="R801" i="14" s="1"/>
  <c r="S801" i="14" s="1"/>
  <c r="U801" i="14"/>
  <c r="W801" i="14" s="1"/>
  <c r="X801" i="14" s="1"/>
  <c r="D802" i="14"/>
  <c r="A803" i="14"/>
  <c r="P802" i="14" l="1"/>
  <c r="R802" i="14" s="1"/>
  <c r="S802" i="14" s="1"/>
  <c r="U802" i="14"/>
  <c r="W802" i="14" s="1"/>
  <c r="X802" i="14" s="1"/>
  <c r="D803" i="14"/>
  <c r="A804" i="14"/>
  <c r="P803" i="14" l="1"/>
  <c r="R803" i="14" s="1"/>
  <c r="S803" i="14" s="1"/>
  <c r="U803" i="14"/>
  <c r="W803" i="14" s="1"/>
  <c r="X803" i="14" s="1"/>
  <c r="D804" i="14"/>
  <c r="A805" i="14"/>
  <c r="P804" i="14" l="1"/>
  <c r="R804" i="14" s="1"/>
  <c r="S804" i="14" s="1"/>
  <c r="U804" i="14"/>
  <c r="W804" i="14" s="1"/>
  <c r="X804" i="14" s="1"/>
  <c r="D805" i="14"/>
  <c r="A806" i="14"/>
  <c r="P805" i="14" l="1"/>
  <c r="R805" i="14" s="1"/>
  <c r="S805" i="14" s="1"/>
  <c r="U805" i="14"/>
  <c r="W805" i="14" s="1"/>
  <c r="X805" i="14" s="1"/>
  <c r="D806" i="14"/>
  <c r="A807" i="14"/>
  <c r="P806" i="14" l="1"/>
  <c r="R806" i="14" s="1"/>
  <c r="S806" i="14" s="1"/>
  <c r="U806" i="14"/>
  <c r="W806" i="14" s="1"/>
  <c r="X806" i="14" s="1"/>
  <c r="A808" i="14"/>
  <c r="D807" i="14"/>
  <c r="P807" i="14" l="1"/>
  <c r="R807" i="14" s="1"/>
  <c r="S807" i="14" s="1"/>
  <c r="U807" i="14"/>
  <c r="W807" i="14" s="1"/>
  <c r="X807" i="14" s="1"/>
  <c r="D808" i="14"/>
  <c r="A809" i="14"/>
  <c r="P808" i="14" l="1"/>
  <c r="R808" i="14" s="1"/>
  <c r="S808" i="14" s="1"/>
  <c r="U808" i="14"/>
  <c r="W808" i="14" s="1"/>
  <c r="X808" i="14" s="1"/>
  <c r="D809" i="14"/>
  <c r="A810" i="14"/>
  <c r="P809" i="14" l="1"/>
  <c r="R809" i="14" s="1"/>
  <c r="S809" i="14" s="1"/>
  <c r="U809" i="14"/>
  <c r="W809" i="14" s="1"/>
  <c r="X809" i="14" s="1"/>
  <c r="D810" i="14"/>
  <c r="A811" i="14"/>
  <c r="P810" i="14" l="1"/>
  <c r="R810" i="14" s="1"/>
  <c r="S810" i="14" s="1"/>
  <c r="U810" i="14"/>
  <c r="W810" i="14" s="1"/>
  <c r="X810" i="14" s="1"/>
  <c r="D811" i="14"/>
  <c r="A812" i="14"/>
  <c r="P811" i="14" l="1"/>
  <c r="R811" i="14" s="1"/>
  <c r="S811" i="14" s="1"/>
  <c r="U811" i="14"/>
  <c r="W811" i="14" s="1"/>
  <c r="X811" i="14" s="1"/>
  <c r="D812" i="14"/>
  <c r="A813" i="14"/>
  <c r="P812" i="14" l="1"/>
  <c r="R812" i="14" s="1"/>
  <c r="S812" i="14" s="1"/>
  <c r="U812" i="14"/>
  <c r="W812" i="14" s="1"/>
  <c r="X812" i="14" s="1"/>
  <c r="D813" i="14"/>
  <c r="A814" i="14"/>
  <c r="P813" i="14" l="1"/>
  <c r="R813" i="14" s="1"/>
  <c r="S813" i="14" s="1"/>
  <c r="U813" i="14"/>
  <c r="W813" i="14" s="1"/>
  <c r="X813" i="14" s="1"/>
  <c r="D814" i="14"/>
  <c r="A815" i="14"/>
  <c r="P814" i="14" l="1"/>
  <c r="R814" i="14" s="1"/>
  <c r="S814" i="14" s="1"/>
  <c r="U814" i="14"/>
  <c r="W814" i="14" s="1"/>
  <c r="X814" i="14" s="1"/>
  <c r="A816" i="14"/>
  <c r="D815" i="14"/>
  <c r="P815" i="14" l="1"/>
  <c r="R815" i="14" s="1"/>
  <c r="S815" i="14" s="1"/>
  <c r="U815" i="14"/>
  <c r="W815" i="14" s="1"/>
  <c r="X815" i="14" s="1"/>
  <c r="D816" i="14"/>
  <c r="A817" i="14"/>
  <c r="P816" i="14" l="1"/>
  <c r="R816" i="14" s="1"/>
  <c r="S816" i="14" s="1"/>
  <c r="U816" i="14"/>
  <c r="W816" i="14" s="1"/>
  <c r="X816" i="14" s="1"/>
  <c r="D817" i="14"/>
  <c r="A818" i="14"/>
  <c r="P817" i="14" l="1"/>
  <c r="R817" i="14" s="1"/>
  <c r="S817" i="14" s="1"/>
  <c r="U817" i="14"/>
  <c r="W817" i="14" s="1"/>
  <c r="X817" i="14" s="1"/>
  <c r="D818" i="14"/>
  <c r="A819" i="14"/>
  <c r="P818" i="14" l="1"/>
  <c r="R818" i="14" s="1"/>
  <c r="S818" i="14" s="1"/>
  <c r="U818" i="14"/>
  <c r="W818" i="14" s="1"/>
  <c r="X818" i="14" s="1"/>
  <c r="D819" i="14"/>
  <c r="A820" i="14"/>
  <c r="P819" i="14" l="1"/>
  <c r="R819" i="14" s="1"/>
  <c r="S819" i="14" s="1"/>
  <c r="U819" i="14"/>
  <c r="W819" i="14" s="1"/>
  <c r="X819" i="14" s="1"/>
  <c r="D820" i="14"/>
  <c r="A821" i="14"/>
  <c r="P820" i="14" l="1"/>
  <c r="R820" i="14" s="1"/>
  <c r="S820" i="14" s="1"/>
  <c r="U820" i="14"/>
  <c r="W820" i="14" s="1"/>
  <c r="X820" i="14" s="1"/>
  <c r="D821" i="14"/>
  <c r="A822" i="14"/>
  <c r="P821" i="14" l="1"/>
  <c r="R821" i="14" s="1"/>
  <c r="S821" i="14" s="1"/>
  <c r="U821" i="14"/>
  <c r="W821" i="14" s="1"/>
  <c r="X821" i="14" s="1"/>
  <c r="D822" i="14"/>
  <c r="A823" i="14"/>
  <c r="P822" i="14" l="1"/>
  <c r="R822" i="14" s="1"/>
  <c r="S822" i="14" s="1"/>
  <c r="U822" i="14"/>
  <c r="W822" i="14" s="1"/>
  <c r="X822" i="14" s="1"/>
  <c r="A824" i="14"/>
  <c r="D823" i="14"/>
  <c r="P823" i="14" l="1"/>
  <c r="R823" i="14" s="1"/>
  <c r="S823" i="14" s="1"/>
  <c r="U823" i="14"/>
  <c r="W823" i="14" s="1"/>
  <c r="X823" i="14" s="1"/>
  <c r="D824" i="14"/>
  <c r="A825" i="14"/>
  <c r="P824" i="14" l="1"/>
  <c r="R824" i="14" s="1"/>
  <c r="S824" i="14" s="1"/>
  <c r="U824" i="14"/>
  <c r="W824" i="14" s="1"/>
  <c r="X824" i="14" s="1"/>
  <c r="D825" i="14"/>
  <c r="A826" i="14"/>
  <c r="P825" i="14" l="1"/>
  <c r="R825" i="14" s="1"/>
  <c r="S825" i="14" s="1"/>
  <c r="U825" i="14"/>
  <c r="W825" i="14" s="1"/>
  <c r="X825" i="14" s="1"/>
  <c r="D826" i="14"/>
  <c r="A827" i="14"/>
  <c r="P826" i="14" l="1"/>
  <c r="R826" i="14" s="1"/>
  <c r="S826" i="14" s="1"/>
  <c r="U826" i="14"/>
  <c r="W826" i="14" s="1"/>
  <c r="X826" i="14" s="1"/>
  <c r="D827" i="14"/>
  <c r="A828" i="14"/>
  <c r="P827" i="14" l="1"/>
  <c r="R827" i="14" s="1"/>
  <c r="S827" i="14" s="1"/>
  <c r="U827" i="14"/>
  <c r="W827" i="14" s="1"/>
  <c r="X827" i="14" s="1"/>
  <c r="D828" i="14"/>
  <c r="A829" i="14"/>
  <c r="P828" i="14" l="1"/>
  <c r="R828" i="14" s="1"/>
  <c r="S828" i="14" s="1"/>
  <c r="U828" i="14"/>
  <c r="W828" i="14" s="1"/>
  <c r="X828" i="14" s="1"/>
  <c r="D829" i="14"/>
  <c r="A830" i="14"/>
  <c r="P829" i="14" l="1"/>
  <c r="R829" i="14" s="1"/>
  <c r="S829" i="14" s="1"/>
  <c r="U829" i="14"/>
  <c r="W829" i="14" s="1"/>
  <c r="X829" i="14" s="1"/>
  <c r="D830" i="14"/>
  <c r="A831" i="14"/>
  <c r="P830" i="14" l="1"/>
  <c r="R830" i="14" s="1"/>
  <c r="S830" i="14" s="1"/>
  <c r="U830" i="14"/>
  <c r="W830" i="14" s="1"/>
  <c r="X830" i="14" s="1"/>
  <c r="A832" i="14"/>
  <c r="D831" i="14"/>
  <c r="P831" i="14" l="1"/>
  <c r="R831" i="14" s="1"/>
  <c r="S831" i="14" s="1"/>
  <c r="U831" i="14"/>
  <c r="W831" i="14" s="1"/>
  <c r="X831" i="14" s="1"/>
  <c r="D832" i="14"/>
  <c r="A833" i="14"/>
  <c r="P832" i="14" l="1"/>
  <c r="R832" i="14" s="1"/>
  <c r="S832" i="14" s="1"/>
  <c r="U832" i="14"/>
  <c r="W832" i="14" s="1"/>
  <c r="X832" i="14" s="1"/>
  <c r="D833" i="14"/>
  <c r="A834" i="14"/>
  <c r="P833" i="14" l="1"/>
  <c r="R833" i="14" s="1"/>
  <c r="S833" i="14" s="1"/>
  <c r="U833" i="14"/>
  <c r="W833" i="14" s="1"/>
  <c r="X833" i="14" s="1"/>
  <c r="D834" i="14"/>
  <c r="A835" i="14"/>
  <c r="P834" i="14" l="1"/>
  <c r="R834" i="14" s="1"/>
  <c r="S834" i="14" s="1"/>
  <c r="U834" i="14"/>
  <c r="W834" i="14" s="1"/>
  <c r="X834" i="14" s="1"/>
  <c r="A836" i="14"/>
  <c r="D835" i="14"/>
  <c r="P835" i="14" l="1"/>
  <c r="R835" i="14" s="1"/>
  <c r="S835" i="14" s="1"/>
  <c r="U835" i="14"/>
  <c r="W835" i="14" s="1"/>
  <c r="X835" i="14" s="1"/>
  <c r="D836" i="14"/>
  <c r="A837" i="14"/>
  <c r="P836" i="14" l="1"/>
  <c r="R836" i="14" s="1"/>
  <c r="S836" i="14" s="1"/>
  <c r="U836" i="14"/>
  <c r="W836" i="14" s="1"/>
  <c r="X836" i="14" s="1"/>
  <c r="D837" i="14"/>
  <c r="A838" i="14"/>
  <c r="P837" i="14" l="1"/>
  <c r="R837" i="14" s="1"/>
  <c r="S837" i="14" s="1"/>
  <c r="U837" i="14"/>
  <c r="W837" i="14" s="1"/>
  <c r="X837" i="14" s="1"/>
  <c r="D838" i="14"/>
  <c r="A839" i="14"/>
  <c r="P838" i="14" l="1"/>
  <c r="R838" i="14" s="1"/>
  <c r="S838" i="14" s="1"/>
  <c r="U838" i="14"/>
  <c r="W838" i="14" s="1"/>
  <c r="X838" i="14" s="1"/>
  <c r="A840" i="14"/>
  <c r="D839" i="14"/>
  <c r="P839" i="14" l="1"/>
  <c r="R839" i="14" s="1"/>
  <c r="S839" i="14" s="1"/>
  <c r="U839" i="14"/>
  <c r="W839" i="14" s="1"/>
  <c r="X839" i="14" s="1"/>
  <c r="D840" i="14"/>
  <c r="A841" i="14"/>
  <c r="P840" i="14" l="1"/>
  <c r="R840" i="14" s="1"/>
  <c r="S840" i="14" s="1"/>
  <c r="U840" i="14"/>
  <c r="W840" i="14" s="1"/>
  <c r="X840" i="14" s="1"/>
  <c r="D841" i="14"/>
  <c r="A842" i="14"/>
  <c r="P841" i="14" l="1"/>
  <c r="R841" i="14" s="1"/>
  <c r="S841" i="14" s="1"/>
  <c r="U841" i="14"/>
  <c r="W841" i="14" s="1"/>
  <c r="X841" i="14" s="1"/>
  <c r="D842" i="14"/>
  <c r="A843" i="14"/>
  <c r="P842" i="14" l="1"/>
  <c r="R842" i="14" s="1"/>
  <c r="S842" i="14" s="1"/>
  <c r="U842" i="14"/>
  <c r="W842" i="14" s="1"/>
  <c r="X842" i="14" s="1"/>
  <c r="A844" i="14"/>
  <c r="D843" i="14"/>
  <c r="P843" i="14" l="1"/>
  <c r="R843" i="14" s="1"/>
  <c r="S843" i="14" s="1"/>
  <c r="U843" i="14"/>
  <c r="W843" i="14" s="1"/>
  <c r="X843" i="14" s="1"/>
  <c r="D844" i="14"/>
  <c r="A845" i="14"/>
  <c r="P844" i="14" l="1"/>
  <c r="R844" i="14" s="1"/>
  <c r="S844" i="14" s="1"/>
  <c r="U844" i="14"/>
  <c r="W844" i="14" s="1"/>
  <c r="X844" i="14" s="1"/>
  <c r="D845" i="14"/>
  <c r="A846" i="14"/>
  <c r="P845" i="14" l="1"/>
  <c r="R845" i="14" s="1"/>
  <c r="S845" i="14" s="1"/>
  <c r="U845" i="14"/>
  <c r="W845" i="14" s="1"/>
  <c r="X845" i="14" s="1"/>
  <c r="D846" i="14"/>
  <c r="A847" i="14"/>
  <c r="P846" i="14" l="1"/>
  <c r="R846" i="14" s="1"/>
  <c r="S846" i="14" s="1"/>
  <c r="U846" i="14"/>
  <c r="W846" i="14" s="1"/>
  <c r="X846" i="14" s="1"/>
  <c r="A848" i="14"/>
  <c r="D847" i="14"/>
  <c r="P847" i="14" l="1"/>
  <c r="U847" i="14"/>
  <c r="W847" i="14" s="1"/>
  <c r="X847" i="14" s="1"/>
  <c r="R847" i="14"/>
  <c r="S847" i="14" s="1"/>
  <c r="D848" i="14"/>
  <c r="A849" i="14"/>
  <c r="P848" i="14" l="1"/>
  <c r="R848" i="14" s="1"/>
  <c r="S848" i="14" s="1"/>
  <c r="U848" i="14"/>
  <c r="W848" i="14" s="1"/>
  <c r="X848" i="14" s="1"/>
  <c r="D849" i="14"/>
  <c r="A850" i="14"/>
  <c r="P849" i="14" l="1"/>
  <c r="R849" i="14" s="1"/>
  <c r="S849" i="14" s="1"/>
  <c r="U849" i="14"/>
  <c r="W849" i="14" s="1"/>
  <c r="X849" i="14" s="1"/>
  <c r="D850" i="14"/>
  <c r="A851" i="14"/>
  <c r="P850" i="14" l="1"/>
  <c r="R850" i="14" s="1"/>
  <c r="S850" i="14" s="1"/>
  <c r="U850" i="14"/>
  <c r="W850" i="14" s="1"/>
  <c r="X850" i="14" s="1"/>
  <c r="A852" i="14"/>
  <c r="D851" i="14"/>
  <c r="P851" i="14" l="1"/>
  <c r="R851" i="14" s="1"/>
  <c r="S851" i="14" s="1"/>
  <c r="U851" i="14"/>
  <c r="W851" i="14" s="1"/>
  <c r="X851" i="14" s="1"/>
  <c r="D852" i="14"/>
  <c r="A853" i="14"/>
  <c r="P852" i="14" l="1"/>
  <c r="R852" i="14" s="1"/>
  <c r="S852" i="14" s="1"/>
  <c r="U852" i="14"/>
  <c r="W852" i="14" s="1"/>
  <c r="X852" i="14" s="1"/>
  <c r="D853" i="14"/>
  <c r="A854" i="14"/>
  <c r="P853" i="14" l="1"/>
  <c r="R853" i="14" s="1"/>
  <c r="S853" i="14" s="1"/>
  <c r="U853" i="14"/>
  <c r="W853" i="14" s="1"/>
  <c r="X853" i="14" s="1"/>
  <c r="D854" i="14"/>
  <c r="A855" i="14"/>
  <c r="P854" i="14" l="1"/>
  <c r="R854" i="14" s="1"/>
  <c r="S854" i="14" s="1"/>
  <c r="U854" i="14"/>
  <c r="W854" i="14" s="1"/>
  <c r="X854" i="14" s="1"/>
  <c r="A856" i="14"/>
  <c r="D855" i="14"/>
  <c r="P855" i="14" l="1"/>
  <c r="R855" i="14" s="1"/>
  <c r="S855" i="14" s="1"/>
  <c r="U855" i="14"/>
  <c r="W855" i="14" s="1"/>
  <c r="X855" i="14" s="1"/>
  <c r="D856" i="14"/>
  <c r="A857" i="14"/>
  <c r="P856" i="14" l="1"/>
  <c r="R856" i="14" s="1"/>
  <c r="S856" i="14" s="1"/>
  <c r="U856" i="14"/>
  <c r="W856" i="14" s="1"/>
  <c r="X856" i="14" s="1"/>
  <c r="D857" i="14"/>
  <c r="A858" i="14"/>
  <c r="P857" i="14" l="1"/>
  <c r="R857" i="14" s="1"/>
  <c r="S857" i="14" s="1"/>
  <c r="U857" i="14"/>
  <c r="W857" i="14" s="1"/>
  <c r="X857" i="14" s="1"/>
  <c r="D858" i="14"/>
  <c r="A859" i="14"/>
  <c r="P858" i="14" l="1"/>
  <c r="R858" i="14" s="1"/>
  <c r="S858" i="14" s="1"/>
  <c r="U858" i="14"/>
  <c r="W858" i="14" s="1"/>
  <c r="X858" i="14" s="1"/>
  <c r="A860" i="14"/>
  <c r="D859" i="14"/>
  <c r="P859" i="14" l="1"/>
  <c r="R859" i="14" s="1"/>
  <c r="S859" i="14" s="1"/>
  <c r="U859" i="14"/>
  <c r="W859" i="14" s="1"/>
  <c r="X859" i="14" s="1"/>
  <c r="D860" i="14"/>
  <c r="A861" i="14"/>
  <c r="P860" i="14" l="1"/>
  <c r="R860" i="14" s="1"/>
  <c r="S860" i="14" s="1"/>
  <c r="U860" i="14"/>
  <c r="W860" i="14" s="1"/>
  <c r="X860" i="14" s="1"/>
  <c r="D861" i="14"/>
  <c r="A862" i="14"/>
  <c r="P861" i="14" l="1"/>
  <c r="R861" i="14" s="1"/>
  <c r="S861" i="14" s="1"/>
  <c r="U861" i="14"/>
  <c r="W861" i="14" s="1"/>
  <c r="X861" i="14" s="1"/>
  <c r="D862" i="14"/>
  <c r="A863" i="14"/>
  <c r="P862" i="14" l="1"/>
  <c r="R862" i="14" s="1"/>
  <c r="S862" i="14" s="1"/>
  <c r="U862" i="14"/>
  <c r="W862" i="14" s="1"/>
  <c r="X862" i="14" s="1"/>
  <c r="A864" i="14"/>
  <c r="D863" i="14"/>
  <c r="P863" i="14" l="1"/>
  <c r="R863" i="14" s="1"/>
  <c r="S863" i="14" s="1"/>
  <c r="U863" i="14"/>
  <c r="W863" i="14" s="1"/>
  <c r="X863" i="14" s="1"/>
  <c r="D864" i="14"/>
  <c r="A865" i="14"/>
  <c r="P864" i="14" l="1"/>
  <c r="R864" i="14" s="1"/>
  <c r="S864" i="14" s="1"/>
  <c r="U864" i="14"/>
  <c r="W864" i="14" s="1"/>
  <c r="X864" i="14" s="1"/>
  <c r="D865" i="14"/>
  <c r="A866" i="14"/>
  <c r="P865" i="14" l="1"/>
  <c r="R865" i="14" s="1"/>
  <c r="S865" i="14" s="1"/>
  <c r="U865" i="14"/>
  <c r="W865" i="14" s="1"/>
  <c r="X865" i="14" s="1"/>
  <c r="D866" i="14"/>
  <c r="A867" i="14"/>
  <c r="P866" i="14" l="1"/>
  <c r="R866" i="14" s="1"/>
  <c r="S866" i="14" s="1"/>
  <c r="U866" i="14"/>
  <c r="W866" i="14" s="1"/>
  <c r="X866" i="14" s="1"/>
  <c r="A868" i="14"/>
  <c r="D867" i="14"/>
  <c r="P867" i="14" l="1"/>
  <c r="R867" i="14" s="1"/>
  <c r="S867" i="14" s="1"/>
  <c r="U867" i="14"/>
  <c r="W867" i="14" s="1"/>
  <c r="X867" i="14" s="1"/>
  <c r="D868" i="14"/>
  <c r="A869" i="14"/>
  <c r="P868" i="14" l="1"/>
  <c r="R868" i="14" s="1"/>
  <c r="S868" i="14" s="1"/>
  <c r="U868" i="14"/>
  <c r="W868" i="14" s="1"/>
  <c r="X868" i="14" s="1"/>
  <c r="D869" i="14"/>
  <c r="A870" i="14"/>
  <c r="P869" i="14" l="1"/>
  <c r="R869" i="14" s="1"/>
  <c r="S869" i="14" s="1"/>
  <c r="U869" i="14"/>
  <c r="W869" i="14" s="1"/>
  <c r="X869" i="14" s="1"/>
  <c r="D870" i="14"/>
  <c r="A871" i="14"/>
  <c r="P870" i="14" l="1"/>
  <c r="R870" i="14" s="1"/>
  <c r="S870" i="14" s="1"/>
  <c r="U870" i="14"/>
  <c r="W870" i="14" s="1"/>
  <c r="X870" i="14" s="1"/>
  <c r="A872" i="14"/>
  <c r="D871" i="14"/>
  <c r="P871" i="14" l="1"/>
  <c r="R871" i="14" s="1"/>
  <c r="S871" i="14" s="1"/>
  <c r="U871" i="14"/>
  <c r="W871" i="14" s="1"/>
  <c r="X871" i="14" s="1"/>
  <c r="D872" i="14"/>
  <c r="A873" i="14"/>
  <c r="P872" i="14" l="1"/>
  <c r="R872" i="14" s="1"/>
  <c r="S872" i="14" s="1"/>
  <c r="U872" i="14"/>
  <c r="W872" i="14" s="1"/>
  <c r="X872" i="14" s="1"/>
  <c r="D873" i="14"/>
  <c r="A874" i="14"/>
  <c r="P873" i="14" l="1"/>
  <c r="R873" i="14" s="1"/>
  <c r="S873" i="14" s="1"/>
  <c r="U873" i="14"/>
  <c r="W873" i="14" s="1"/>
  <c r="X873" i="14" s="1"/>
  <c r="D874" i="14"/>
  <c r="A875" i="14"/>
  <c r="P874" i="14" l="1"/>
  <c r="R874" i="14" s="1"/>
  <c r="S874" i="14" s="1"/>
  <c r="U874" i="14"/>
  <c r="W874" i="14" s="1"/>
  <c r="X874" i="14" s="1"/>
  <c r="A876" i="14"/>
  <c r="D875" i="14"/>
  <c r="P875" i="14" l="1"/>
  <c r="R875" i="14" s="1"/>
  <c r="S875" i="14" s="1"/>
  <c r="U875" i="14"/>
  <c r="W875" i="14" s="1"/>
  <c r="X875" i="14" s="1"/>
  <c r="D876" i="14"/>
  <c r="A877" i="14"/>
  <c r="P876" i="14" l="1"/>
  <c r="R876" i="14" s="1"/>
  <c r="S876" i="14" s="1"/>
  <c r="U876" i="14"/>
  <c r="W876" i="14" s="1"/>
  <c r="X876" i="14" s="1"/>
  <c r="D877" i="14"/>
  <c r="A878" i="14"/>
  <c r="P877" i="14" l="1"/>
  <c r="R877" i="14" s="1"/>
  <c r="S877" i="14" s="1"/>
  <c r="U877" i="14"/>
  <c r="W877" i="14" s="1"/>
  <c r="X877" i="14" s="1"/>
  <c r="D878" i="14"/>
  <c r="A879" i="14"/>
  <c r="P878" i="14" l="1"/>
  <c r="R878" i="14" s="1"/>
  <c r="S878" i="14" s="1"/>
  <c r="U878" i="14"/>
  <c r="W878" i="14" s="1"/>
  <c r="X878" i="14" s="1"/>
  <c r="A880" i="14"/>
  <c r="D879" i="14"/>
  <c r="P879" i="14" l="1"/>
  <c r="R879" i="14" s="1"/>
  <c r="S879" i="14" s="1"/>
  <c r="U879" i="14"/>
  <c r="W879" i="14" s="1"/>
  <c r="X879" i="14" s="1"/>
  <c r="D880" i="14"/>
  <c r="A881" i="14"/>
  <c r="P880" i="14" l="1"/>
  <c r="R880" i="14" s="1"/>
  <c r="S880" i="14" s="1"/>
  <c r="U880" i="14"/>
  <c r="W880" i="14" s="1"/>
  <c r="X880" i="14" s="1"/>
  <c r="D881" i="14"/>
  <c r="A882" i="14"/>
  <c r="P881" i="14" l="1"/>
  <c r="R881" i="14" s="1"/>
  <c r="S881" i="14" s="1"/>
  <c r="U881" i="14"/>
  <c r="W881" i="14" s="1"/>
  <c r="X881" i="14" s="1"/>
  <c r="D882" i="14"/>
  <c r="A883" i="14"/>
  <c r="P882" i="14" l="1"/>
  <c r="R882" i="14" s="1"/>
  <c r="S882" i="14" s="1"/>
  <c r="U882" i="14"/>
  <c r="W882" i="14" s="1"/>
  <c r="X882" i="14" s="1"/>
  <c r="A884" i="14"/>
  <c r="D883" i="14"/>
  <c r="P883" i="14" l="1"/>
  <c r="R883" i="14" s="1"/>
  <c r="S883" i="14" s="1"/>
  <c r="U883" i="14"/>
  <c r="W883" i="14" s="1"/>
  <c r="X883" i="14" s="1"/>
  <c r="D884" i="14"/>
  <c r="A885" i="14"/>
  <c r="P884" i="14" l="1"/>
  <c r="R884" i="14" s="1"/>
  <c r="S884" i="14" s="1"/>
  <c r="U884" i="14"/>
  <c r="W884" i="14" s="1"/>
  <c r="X884" i="14" s="1"/>
  <c r="D885" i="14"/>
  <c r="A886" i="14"/>
  <c r="P885" i="14" l="1"/>
  <c r="R885" i="14" s="1"/>
  <c r="S885" i="14" s="1"/>
  <c r="U885" i="14"/>
  <c r="W885" i="14" s="1"/>
  <c r="X885" i="14" s="1"/>
  <c r="D886" i="14"/>
  <c r="A887" i="14"/>
  <c r="P886" i="14" l="1"/>
  <c r="R886" i="14" s="1"/>
  <c r="S886" i="14" s="1"/>
  <c r="U886" i="14"/>
  <c r="W886" i="14" s="1"/>
  <c r="X886" i="14" s="1"/>
  <c r="A888" i="14"/>
  <c r="D887" i="14"/>
  <c r="P887" i="14" l="1"/>
  <c r="R887" i="14" s="1"/>
  <c r="S887" i="14" s="1"/>
  <c r="U887" i="14"/>
  <c r="W887" i="14" s="1"/>
  <c r="X887" i="14" s="1"/>
  <c r="D888" i="14"/>
  <c r="A889" i="14"/>
  <c r="P888" i="14" l="1"/>
  <c r="R888" i="14" s="1"/>
  <c r="S888" i="14" s="1"/>
  <c r="U888" i="14"/>
  <c r="W888" i="14" s="1"/>
  <c r="X888" i="14" s="1"/>
  <c r="D889" i="14"/>
  <c r="A890" i="14"/>
  <c r="P889" i="14" l="1"/>
  <c r="R889" i="14" s="1"/>
  <c r="S889" i="14" s="1"/>
  <c r="U889" i="14"/>
  <c r="W889" i="14" s="1"/>
  <c r="X889" i="14" s="1"/>
  <c r="D890" i="14"/>
  <c r="A891" i="14"/>
  <c r="P890" i="14" l="1"/>
  <c r="R890" i="14" s="1"/>
  <c r="S890" i="14" s="1"/>
  <c r="U890" i="14"/>
  <c r="W890" i="14" s="1"/>
  <c r="X890" i="14" s="1"/>
  <c r="A892" i="14"/>
  <c r="D891" i="14"/>
  <c r="P891" i="14" l="1"/>
  <c r="R891" i="14" s="1"/>
  <c r="S891" i="14" s="1"/>
  <c r="U891" i="14"/>
  <c r="W891" i="14" s="1"/>
  <c r="X891" i="14" s="1"/>
  <c r="D892" i="14"/>
  <c r="A893" i="14"/>
  <c r="P892" i="14" l="1"/>
  <c r="R892" i="14" s="1"/>
  <c r="S892" i="14" s="1"/>
  <c r="U892" i="14"/>
  <c r="W892" i="14" s="1"/>
  <c r="X892" i="14" s="1"/>
  <c r="D893" i="14"/>
  <c r="A894" i="14"/>
  <c r="P893" i="14" l="1"/>
  <c r="R893" i="14" s="1"/>
  <c r="S893" i="14" s="1"/>
  <c r="U893" i="14"/>
  <c r="W893" i="14" s="1"/>
  <c r="X893" i="14" s="1"/>
  <c r="D894" i="14"/>
  <c r="A895" i="14"/>
  <c r="P894" i="14" l="1"/>
  <c r="R894" i="14" s="1"/>
  <c r="S894" i="14" s="1"/>
  <c r="U894" i="14"/>
  <c r="W894" i="14" s="1"/>
  <c r="X894" i="14" s="1"/>
  <c r="A896" i="14"/>
  <c r="D895" i="14"/>
  <c r="P895" i="14" l="1"/>
  <c r="R895" i="14" s="1"/>
  <c r="S895" i="14" s="1"/>
  <c r="U895" i="14"/>
  <c r="W895" i="14" s="1"/>
  <c r="X895" i="14" s="1"/>
  <c r="D896" i="14"/>
  <c r="A897" i="14"/>
  <c r="P896" i="14" l="1"/>
  <c r="R896" i="14" s="1"/>
  <c r="S896" i="14" s="1"/>
  <c r="U896" i="14"/>
  <c r="W896" i="14" s="1"/>
  <c r="X896" i="14" s="1"/>
  <c r="D897" i="14"/>
  <c r="A898" i="14"/>
  <c r="P897" i="14" l="1"/>
  <c r="R897" i="14" s="1"/>
  <c r="S897" i="14" s="1"/>
  <c r="U897" i="14"/>
  <c r="W897" i="14" s="1"/>
  <c r="X897" i="14" s="1"/>
  <c r="D898" i="14"/>
  <c r="A899" i="14"/>
  <c r="P898" i="14" l="1"/>
  <c r="R898" i="14" s="1"/>
  <c r="S898" i="14" s="1"/>
  <c r="U898" i="14"/>
  <c r="W898" i="14" s="1"/>
  <c r="X898" i="14" s="1"/>
  <c r="D899" i="14"/>
  <c r="A900" i="14"/>
  <c r="P899" i="14" l="1"/>
  <c r="R899" i="14" s="1"/>
  <c r="S899" i="14" s="1"/>
  <c r="U899" i="14"/>
  <c r="W899" i="14" s="1"/>
  <c r="X899" i="14" s="1"/>
  <c r="A901" i="14"/>
  <c r="D900" i="14"/>
  <c r="P900" i="14" l="1"/>
  <c r="R900" i="14" s="1"/>
  <c r="S900" i="14" s="1"/>
  <c r="U900" i="14"/>
  <c r="W900" i="14" s="1"/>
  <c r="X900" i="14" s="1"/>
  <c r="D901" i="14"/>
  <c r="A902" i="14"/>
  <c r="P901" i="14" l="1"/>
  <c r="R901" i="14" s="1"/>
  <c r="S901" i="14" s="1"/>
  <c r="U901" i="14"/>
  <c r="W901" i="14" s="1"/>
  <c r="X901" i="14" s="1"/>
  <c r="D902" i="14"/>
  <c r="A903" i="14"/>
  <c r="P902" i="14" l="1"/>
  <c r="R902" i="14" s="1"/>
  <c r="S902" i="14" s="1"/>
  <c r="U902" i="14"/>
  <c r="W902" i="14" s="1"/>
  <c r="X902" i="14" s="1"/>
  <c r="D903" i="14"/>
  <c r="A904" i="14"/>
  <c r="P903" i="14" l="1"/>
  <c r="R903" i="14" s="1"/>
  <c r="S903" i="14" s="1"/>
  <c r="U903" i="14"/>
  <c r="W903" i="14" s="1"/>
  <c r="X903" i="14" s="1"/>
  <c r="D904" i="14"/>
  <c r="A905" i="14"/>
  <c r="P904" i="14" l="1"/>
  <c r="R904" i="14" s="1"/>
  <c r="S904" i="14" s="1"/>
  <c r="U904" i="14"/>
  <c r="W904" i="14" s="1"/>
  <c r="X904" i="14" s="1"/>
  <c r="D905" i="14"/>
  <c r="A906" i="14"/>
  <c r="P905" i="14" l="1"/>
  <c r="R905" i="14" s="1"/>
  <c r="S905" i="14" s="1"/>
  <c r="U905" i="14"/>
  <c r="W905" i="14" s="1"/>
  <c r="X905" i="14" s="1"/>
  <c r="D906" i="14"/>
  <c r="A907" i="14"/>
  <c r="P906" i="14" l="1"/>
  <c r="R906" i="14" s="1"/>
  <c r="S906" i="14" s="1"/>
  <c r="U906" i="14"/>
  <c r="W906" i="14" s="1"/>
  <c r="X906" i="14" s="1"/>
  <c r="D907" i="14"/>
  <c r="A908" i="14"/>
  <c r="P907" i="14" l="1"/>
  <c r="R907" i="14" s="1"/>
  <c r="S907" i="14" s="1"/>
  <c r="U907" i="14"/>
  <c r="W907" i="14" s="1"/>
  <c r="X907" i="14" s="1"/>
  <c r="A909" i="14"/>
  <c r="D908" i="14"/>
  <c r="P908" i="14" l="1"/>
  <c r="R908" i="14" s="1"/>
  <c r="S908" i="14" s="1"/>
  <c r="U908" i="14"/>
  <c r="W908" i="14" s="1"/>
  <c r="X908" i="14" s="1"/>
  <c r="D909" i="14"/>
  <c r="A910" i="14"/>
  <c r="P909" i="14" l="1"/>
  <c r="R909" i="14" s="1"/>
  <c r="S909" i="14" s="1"/>
  <c r="U909" i="14"/>
  <c r="W909" i="14" s="1"/>
  <c r="X909" i="14" s="1"/>
  <c r="D910" i="14"/>
  <c r="A911" i="14"/>
  <c r="P910" i="14" l="1"/>
  <c r="R910" i="14" s="1"/>
  <c r="S910" i="14" s="1"/>
  <c r="U910" i="14"/>
  <c r="W910" i="14" s="1"/>
  <c r="X910" i="14" s="1"/>
  <c r="D911" i="14"/>
  <c r="A912" i="14"/>
  <c r="P911" i="14" l="1"/>
  <c r="R911" i="14" s="1"/>
  <c r="S911" i="14" s="1"/>
  <c r="U911" i="14"/>
  <c r="W911" i="14" s="1"/>
  <c r="X911" i="14" s="1"/>
  <c r="D912" i="14"/>
  <c r="A913" i="14"/>
  <c r="P912" i="14" l="1"/>
  <c r="R912" i="14" s="1"/>
  <c r="S912" i="14" s="1"/>
  <c r="U912" i="14"/>
  <c r="W912" i="14" s="1"/>
  <c r="X912" i="14" s="1"/>
  <c r="D913" i="14"/>
  <c r="A914" i="14"/>
  <c r="P913" i="14" l="1"/>
  <c r="R913" i="14" s="1"/>
  <c r="S913" i="14" s="1"/>
  <c r="U913" i="14"/>
  <c r="W913" i="14" s="1"/>
  <c r="X913" i="14" s="1"/>
  <c r="D914" i="14"/>
  <c r="A915" i="14"/>
  <c r="P914" i="14" l="1"/>
  <c r="R914" i="14" s="1"/>
  <c r="S914" i="14" s="1"/>
  <c r="U914" i="14"/>
  <c r="W914" i="14" s="1"/>
  <c r="X914" i="14" s="1"/>
  <c r="D915" i="14"/>
  <c r="A916" i="14"/>
  <c r="P915" i="14" l="1"/>
  <c r="R915" i="14" s="1"/>
  <c r="S915" i="14" s="1"/>
  <c r="U915" i="14"/>
  <c r="W915" i="14" s="1"/>
  <c r="X915" i="14" s="1"/>
  <c r="A917" i="14"/>
  <c r="D916" i="14"/>
  <c r="P916" i="14" l="1"/>
  <c r="R916" i="14" s="1"/>
  <c r="S916" i="14" s="1"/>
  <c r="U916" i="14"/>
  <c r="W916" i="14" s="1"/>
  <c r="X916" i="14" s="1"/>
  <c r="D917" i="14"/>
  <c r="A918" i="14"/>
  <c r="P917" i="14" l="1"/>
  <c r="R917" i="14" s="1"/>
  <c r="S917" i="14" s="1"/>
  <c r="U917" i="14"/>
  <c r="W917" i="14" s="1"/>
  <c r="X917" i="14" s="1"/>
  <c r="D918" i="14"/>
  <c r="A919" i="14"/>
  <c r="P918" i="14" l="1"/>
  <c r="R918" i="14" s="1"/>
  <c r="S918" i="14" s="1"/>
  <c r="U918" i="14"/>
  <c r="W918" i="14" s="1"/>
  <c r="X918" i="14" s="1"/>
  <c r="D919" i="14"/>
  <c r="A920" i="14"/>
  <c r="P919" i="14" l="1"/>
  <c r="R919" i="14" s="1"/>
  <c r="S919" i="14" s="1"/>
  <c r="U919" i="14"/>
  <c r="W919" i="14" s="1"/>
  <c r="X919" i="14" s="1"/>
  <c r="D920" i="14"/>
  <c r="A921" i="14"/>
  <c r="P920" i="14" l="1"/>
  <c r="R920" i="14" s="1"/>
  <c r="S920" i="14" s="1"/>
  <c r="U920" i="14"/>
  <c r="W920" i="14" s="1"/>
  <c r="X920" i="14" s="1"/>
  <c r="D921" i="14"/>
  <c r="A922" i="14"/>
  <c r="P921" i="14" l="1"/>
  <c r="R921" i="14" s="1"/>
  <c r="S921" i="14" s="1"/>
  <c r="U921" i="14"/>
  <c r="W921" i="14" s="1"/>
  <c r="X921" i="14" s="1"/>
  <c r="D922" i="14"/>
  <c r="A923" i="14"/>
  <c r="P922" i="14" l="1"/>
  <c r="R922" i="14" s="1"/>
  <c r="S922" i="14" s="1"/>
  <c r="U922" i="14"/>
  <c r="W922" i="14" s="1"/>
  <c r="X922" i="14" s="1"/>
  <c r="D923" i="14"/>
  <c r="A924" i="14"/>
  <c r="P923" i="14" l="1"/>
  <c r="R923" i="14" s="1"/>
  <c r="S923" i="14" s="1"/>
  <c r="U923" i="14"/>
  <c r="W923" i="14" s="1"/>
  <c r="X923" i="14" s="1"/>
  <c r="A925" i="14"/>
  <c r="D924" i="14"/>
  <c r="P924" i="14" l="1"/>
  <c r="R924" i="14" s="1"/>
  <c r="S924" i="14" s="1"/>
  <c r="U924" i="14"/>
  <c r="W924" i="14" s="1"/>
  <c r="X924" i="14" s="1"/>
  <c r="D925" i="14"/>
  <c r="A926" i="14"/>
  <c r="P925" i="14" l="1"/>
  <c r="R925" i="14" s="1"/>
  <c r="S925" i="14" s="1"/>
  <c r="U925" i="14"/>
  <c r="W925" i="14" s="1"/>
  <c r="X925" i="14" s="1"/>
  <c r="D926" i="14"/>
  <c r="A927" i="14"/>
  <c r="P926" i="14" l="1"/>
  <c r="R926" i="14" s="1"/>
  <c r="S926" i="14" s="1"/>
  <c r="U926" i="14"/>
  <c r="W926" i="14" s="1"/>
  <c r="X926" i="14" s="1"/>
  <c r="D927" i="14"/>
  <c r="A928" i="14"/>
  <c r="P927" i="14" l="1"/>
  <c r="R927" i="14" s="1"/>
  <c r="S927" i="14" s="1"/>
  <c r="U927" i="14"/>
  <c r="W927" i="14" s="1"/>
  <c r="X927" i="14" s="1"/>
  <c r="D928" i="14"/>
  <c r="A929" i="14"/>
  <c r="P928" i="14" l="1"/>
  <c r="R928" i="14" s="1"/>
  <c r="S928" i="14" s="1"/>
  <c r="U928" i="14"/>
  <c r="W928" i="14" s="1"/>
  <c r="X928" i="14" s="1"/>
  <c r="D929" i="14"/>
  <c r="A930" i="14"/>
  <c r="P929" i="14" l="1"/>
  <c r="R929" i="14" s="1"/>
  <c r="S929" i="14" s="1"/>
  <c r="U929" i="14"/>
  <c r="W929" i="14" s="1"/>
  <c r="X929" i="14" s="1"/>
  <c r="D930" i="14"/>
  <c r="A931" i="14"/>
  <c r="P930" i="14" l="1"/>
  <c r="R930" i="14" s="1"/>
  <c r="S930" i="14" s="1"/>
  <c r="U930" i="14"/>
  <c r="W930" i="14" s="1"/>
  <c r="X930" i="14" s="1"/>
  <c r="D931" i="14"/>
  <c r="A932" i="14"/>
  <c r="P931" i="14" l="1"/>
  <c r="R931" i="14" s="1"/>
  <c r="S931" i="14" s="1"/>
  <c r="U931" i="14"/>
  <c r="W931" i="14" s="1"/>
  <c r="X931" i="14" s="1"/>
  <c r="A933" i="14"/>
  <c r="D932" i="14"/>
  <c r="P932" i="14" l="1"/>
  <c r="R932" i="14" s="1"/>
  <c r="S932" i="14" s="1"/>
  <c r="U932" i="14"/>
  <c r="W932" i="14" s="1"/>
  <c r="X932" i="14" s="1"/>
  <c r="D933" i="14"/>
  <c r="A934" i="14"/>
  <c r="P933" i="14" l="1"/>
  <c r="R933" i="14" s="1"/>
  <c r="S933" i="14" s="1"/>
  <c r="U933" i="14"/>
  <c r="W933" i="14" s="1"/>
  <c r="X933" i="14" s="1"/>
  <c r="D934" i="14"/>
  <c r="A935" i="14"/>
  <c r="P934" i="14" l="1"/>
  <c r="R934" i="14" s="1"/>
  <c r="S934" i="14" s="1"/>
  <c r="U934" i="14"/>
  <c r="W934" i="14" s="1"/>
  <c r="X934" i="14" s="1"/>
  <c r="D935" i="14"/>
  <c r="A936" i="14"/>
  <c r="P935" i="14" l="1"/>
  <c r="R935" i="14" s="1"/>
  <c r="S935" i="14" s="1"/>
  <c r="U935" i="14"/>
  <c r="W935" i="14" s="1"/>
  <c r="X935" i="14" s="1"/>
  <c r="D936" i="14"/>
  <c r="A937" i="14"/>
  <c r="P936" i="14" l="1"/>
  <c r="R936" i="14" s="1"/>
  <c r="S936" i="14" s="1"/>
  <c r="U936" i="14"/>
  <c r="W936" i="14" s="1"/>
  <c r="X936" i="14" s="1"/>
  <c r="D937" i="14"/>
  <c r="A938" i="14"/>
  <c r="P937" i="14" l="1"/>
  <c r="R937" i="14" s="1"/>
  <c r="S937" i="14" s="1"/>
  <c r="U937" i="14"/>
  <c r="W937" i="14" s="1"/>
  <c r="X937" i="14" s="1"/>
  <c r="D938" i="14"/>
  <c r="A939" i="14"/>
  <c r="P938" i="14" l="1"/>
  <c r="R938" i="14" s="1"/>
  <c r="S938" i="14" s="1"/>
  <c r="U938" i="14"/>
  <c r="W938" i="14" s="1"/>
  <c r="X938" i="14" s="1"/>
  <c r="D939" i="14"/>
  <c r="A940" i="14"/>
  <c r="P939" i="14" l="1"/>
  <c r="R939" i="14" s="1"/>
  <c r="S939" i="14" s="1"/>
  <c r="U939" i="14"/>
  <c r="W939" i="14" s="1"/>
  <c r="X939" i="14" s="1"/>
  <c r="A941" i="14"/>
  <c r="D940" i="14"/>
  <c r="P940" i="14" l="1"/>
  <c r="R940" i="14" s="1"/>
  <c r="S940" i="14" s="1"/>
  <c r="U940" i="14"/>
  <c r="W940" i="14" s="1"/>
  <c r="X940" i="14" s="1"/>
  <c r="D941" i="14"/>
  <c r="A942" i="14"/>
  <c r="P941" i="14" l="1"/>
  <c r="R941" i="14" s="1"/>
  <c r="S941" i="14" s="1"/>
  <c r="U941" i="14"/>
  <c r="W941" i="14" s="1"/>
  <c r="X941" i="14" s="1"/>
  <c r="D942" i="14"/>
  <c r="A943" i="14"/>
  <c r="P942" i="14" l="1"/>
  <c r="R942" i="14" s="1"/>
  <c r="S942" i="14" s="1"/>
  <c r="U942" i="14"/>
  <c r="W942" i="14" s="1"/>
  <c r="X942" i="14" s="1"/>
  <c r="D943" i="14"/>
  <c r="A944" i="14"/>
  <c r="P943" i="14" l="1"/>
  <c r="R943" i="14" s="1"/>
  <c r="S943" i="14" s="1"/>
  <c r="U943" i="14"/>
  <c r="W943" i="14" s="1"/>
  <c r="X943" i="14" s="1"/>
  <c r="D944" i="14"/>
  <c r="A945" i="14"/>
  <c r="P944" i="14" l="1"/>
  <c r="R944" i="14" s="1"/>
  <c r="S944" i="14" s="1"/>
  <c r="U944" i="14"/>
  <c r="W944" i="14" s="1"/>
  <c r="X944" i="14" s="1"/>
  <c r="D945" i="14"/>
  <c r="A946" i="14"/>
  <c r="P945" i="14" l="1"/>
  <c r="R945" i="14" s="1"/>
  <c r="S945" i="14" s="1"/>
  <c r="U945" i="14"/>
  <c r="W945" i="14" s="1"/>
  <c r="X945" i="14" s="1"/>
  <c r="D946" i="14"/>
  <c r="A947" i="14"/>
  <c r="P946" i="14" l="1"/>
  <c r="R946" i="14" s="1"/>
  <c r="S946" i="14" s="1"/>
  <c r="U946" i="14"/>
  <c r="W946" i="14" s="1"/>
  <c r="X946" i="14" s="1"/>
  <c r="D947" i="14"/>
  <c r="A948" i="14"/>
  <c r="P947" i="14" l="1"/>
  <c r="R947" i="14" s="1"/>
  <c r="S947" i="14" s="1"/>
  <c r="U947" i="14"/>
  <c r="W947" i="14" s="1"/>
  <c r="X947" i="14" s="1"/>
  <c r="A949" i="14"/>
  <c r="D948" i="14"/>
  <c r="P948" i="14" l="1"/>
  <c r="R948" i="14" s="1"/>
  <c r="S948" i="14" s="1"/>
  <c r="U948" i="14"/>
  <c r="W948" i="14" s="1"/>
  <c r="X948" i="14" s="1"/>
  <c r="D949" i="14"/>
  <c r="A950" i="14"/>
  <c r="P949" i="14" l="1"/>
  <c r="R949" i="14" s="1"/>
  <c r="S949" i="14" s="1"/>
  <c r="U949" i="14"/>
  <c r="W949" i="14" s="1"/>
  <c r="X949" i="14" s="1"/>
  <c r="D950" i="14"/>
  <c r="A951" i="14"/>
  <c r="P950" i="14" l="1"/>
  <c r="R950" i="14" s="1"/>
  <c r="S950" i="14" s="1"/>
  <c r="U950" i="14"/>
  <c r="W950" i="14" s="1"/>
  <c r="X950" i="14" s="1"/>
  <c r="D951" i="14"/>
  <c r="A952" i="14"/>
  <c r="P951" i="14" l="1"/>
  <c r="R951" i="14" s="1"/>
  <c r="S951" i="14" s="1"/>
  <c r="U951" i="14"/>
  <c r="W951" i="14" s="1"/>
  <c r="X951" i="14" s="1"/>
  <c r="D952" i="14"/>
  <c r="A953" i="14"/>
  <c r="P952" i="14" l="1"/>
  <c r="R952" i="14" s="1"/>
  <c r="S952" i="14" s="1"/>
  <c r="U952" i="14"/>
  <c r="W952" i="14" s="1"/>
  <c r="X952" i="14" s="1"/>
  <c r="D953" i="14"/>
  <c r="A954" i="14"/>
  <c r="P953" i="14" l="1"/>
  <c r="R953" i="14" s="1"/>
  <c r="S953" i="14" s="1"/>
  <c r="U953" i="14"/>
  <c r="W953" i="14" s="1"/>
  <c r="X953" i="14" s="1"/>
  <c r="D954" i="14"/>
  <c r="A955" i="14"/>
  <c r="P954" i="14" l="1"/>
  <c r="R954" i="14" s="1"/>
  <c r="S954" i="14" s="1"/>
  <c r="U954" i="14"/>
  <c r="W954" i="14" s="1"/>
  <c r="X954" i="14" s="1"/>
  <c r="D955" i="14"/>
  <c r="A956" i="14"/>
  <c r="P955" i="14" l="1"/>
  <c r="R955" i="14" s="1"/>
  <c r="S955" i="14" s="1"/>
  <c r="U955" i="14"/>
  <c r="W955" i="14" s="1"/>
  <c r="X955" i="14" s="1"/>
  <c r="A957" i="14"/>
  <c r="D956" i="14"/>
  <c r="P956" i="14" l="1"/>
  <c r="R956" i="14" s="1"/>
  <c r="S956" i="14" s="1"/>
  <c r="U956" i="14"/>
  <c r="W956" i="14" s="1"/>
  <c r="X956" i="14" s="1"/>
  <c r="D957" i="14"/>
  <c r="A958" i="14"/>
  <c r="P957" i="14" l="1"/>
  <c r="R957" i="14" s="1"/>
  <c r="S957" i="14" s="1"/>
  <c r="U957" i="14"/>
  <c r="W957" i="14" s="1"/>
  <c r="X957" i="14" s="1"/>
  <c r="D958" i="14"/>
  <c r="A959" i="14"/>
  <c r="P958" i="14" l="1"/>
  <c r="R958" i="14" s="1"/>
  <c r="S958" i="14" s="1"/>
  <c r="U958" i="14"/>
  <c r="W958" i="14" s="1"/>
  <c r="X958" i="14" s="1"/>
  <c r="D959" i="14"/>
  <c r="A960" i="14"/>
  <c r="P959" i="14" l="1"/>
  <c r="R959" i="14" s="1"/>
  <c r="S959" i="14" s="1"/>
  <c r="U959" i="14"/>
  <c r="W959" i="14" s="1"/>
  <c r="X959" i="14" s="1"/>
  <c r="D960" i="14"/>
  <c r="A961" i="14"/>
  <c r="P960" i="14" l="1"/>
  <c r="R960" i="14" s="1"/>
  <c r="S960" i="14" s="1"/>
  <c r="U960" i="14"/>
  <c r="W960" i="14" s="1"/>
  <c r="X960" i="14" s="1"/>
  <c r="D961" i="14"/>
  <c r="A962" i="14"/>
  <c r="P961" i="14" l="1"/>
  <c r="R961" i="14" s="1"/>
  <c r="S961" i="14" s="1"/>
  <c r="U961" i="14"/>
  <c r="W961" i="14" s="1"/>
  <c r="X961" i="14" s="1"/>
  <c r="D962" i="14"/>
  <c r="A963" i="14"/>
  <c r="P962" i="14" l="1"/>
  <c r="R962" i="14" s="1"/>
  <c r="S962" i="14" s="1"/>
  <c r="U962" i="14"/>
  <c r="W962" i="14" s="1"/>
  <c r="X962" i="14" s="1"/>
  <c r="D963" i="14"/>
  <c r="A964" i="14"/>
  <c r="P963" i="14" l="1"/>
  <c r="R963" i="14" s="1"/>
  <c r="S963" i="14" s="1"/>
  <c r="U963" i="14"/>
  <c r="W963" i="14" s="1"/>
  <c r="X963" i="14" s="1"/>
  <c r="A965" i="14"/>
  <c r="D964" i="14"/>
  <c r="P964" i="14" l="1"/>
  <c r="R964" i="14" s="1"/>
  <c r="S964" i="14" s="1"/>
  <c r="U964" i="14"/>
  <c r="W964" i="14" s="1"/>
  <c r="X964" i="14" s="1"/>
  <c r="D965" i="14"/>
  <c r="A966" i="14"/>
  <c r="P965" i="14" l="1"/>
  <c r="R965" i="14" s="1"/>
  <c r="S965" i="14" s="1"/>
  <c r="U965" i="14"/>
  <c r="W965" i="14" s="1"/>
  <c r="X965" i="14" s="1"/>
  <c r="D966" i="14"/>
  <c r="A967" i="14"/>
  <c r="P966" i="14" l="1"/>
  <c r="R966" i="14" s="1"/>
  <c r="S966" i="14" s="1"/>
  <c r="U966" i="14"/>
  <c r="W966" i="14" s="1"/>
  <c r="X966" i="14" s="1"/>
  <c r="D967" i="14"/>
  <c r="A968" i="14"/>
  <c r="P967" i="14" l="1"/>
  <c r="R967" i="14" s="1"/>
  <c r="S967" i="14" s="1"/>
  <c r="U967" i="14"/>
  <c r="W967" i="14" s="1"/>
  <c r="X967" i="14" s="1"/>
  <c r="D968" i="14"/>
  <c r="A969" i="14"/>
  <c r="P968" i="14" l="1"/>
  <c r="R968" i="14" s="1"/>
  <c r="S968" i="14" s="1"/>
  <c r="U968" i="14"/>
  <c r="W968" i="14" s="1"/>
  <c r="X968" i="14" s="1"/>
  <c r="D969" i="14"/>
  <c r="A970" i="14"/>
  <c r="P969" i="14" l="1"/>
  <c r="R969" i="14" s="1"/>
  <c r="S969" i="14" s="1"/>
  <c r="U969" i="14"/>
  <c r="W969" i="14" s="1"/>
  <c r="X969" i="14" s="1"/>
  <c r="D970" i="14"/>
  <c r="A971" i="14"/>
  <c r="P970" i="14" l="1"/>
  <c r="R970" i="14" s="1"/>
  <c r="S970" i="14" s="1"/>
  <c r="U970" i="14"/>
  <c r="W970" i="14" s="1"/>
  <c r="X970" i="14" s="1"/>
  <c r="D971" i="14"/>
  <c r="A972" i="14"/>
  <c r="P971" i="14" l="1"/>
  <c r="R971" i="14" s="1"/>
  <c r="S971" i="14" s="1"/>
  <c r="U971" i="14"/>
  <c r="W971" i="14" s="1"/>
  <c r="X971" i="14" s="1"/>
  <c r="A973" i="14"/>
  <c r="D972" i="14"/>
  <c r="P972" i="14" l="1"/>
  <c r="R972" i="14" s="1"/>
  <c r="S972" i="14" s="1"/>
  <c r="U972" i="14"/>
  <c r="W972" i="14" s="1"/>
  <c r="X972" i="14" s="1"/>
  <c r="D973" i="14"/>
  <c r="A974" i="14"/>
  <c r="P973" i="14" l="1"/>
  <c r="R973" i="14" s="1"/>
  <c r="S973" i="14" s="1"/>
  <c r="U973" i="14"/>
  <c r="W973" i="14" s="1"/>
  <c r="X973" i="14" s="1"/>
  <c r="D974" i="14"/>
  <c r="A975" i="14"/>
  <c r="P974" i="14" l="1"/>
  <c r="R974" i="14" s="1"/>
  <c r="S974" i="14" s="1"/>
  <c r="U974" i="14"/>
  <c r="W974" i="14" s="1"/>
  <c r="X974" i="14" s="1"/>
  <c r="D975" i="14"/>
  <c r="A976" i="14"/>
  <c r="P975" i="14" l="1"/>
  <c r="R975" i="14" s="1"/>
  <c r="S975" i="14" s="1"/>
  <c r="U975" i="14"/>
  <c r="W975" i="14" s="1"/>
  <c r="X975" i="14" s="1"/>
  <c r="D976" i="14"/>
  <c r="A977" i="14"/>
  <c r="P976" i="14" l="1"/>
  <c r="R976" i="14" s="1"/>
  <c r="S976" i="14" s="1"/>
  <c r="U976" i="14"/>
  <c r="W976" i="14" s="1"/>
  <c r="X976" i="14" s="1"/>
  <c r="D977" i="14"/>
  <c r="A978" i="14"/>
  <c r="P977" i="14" l="1"/>
  <c r="R977" i="14" s="1"/>
  <c r="S977" i="14" s="1"/>
  <c r="U977" i="14"/>
  <c r="W977" i="14" s="1"/>
  <c r="X977" i="14" s="1"/>
  <c r="D978" i="14"/>
  <c r="A979" i="14"/>
  <c r="P978" i="14" l="1"/>
  <c r="R978" i="14" s="1"/>
  <c r="S978" i="14" s="1"/>
  <c r="U978" i="14"/>
  <c r="W978" i="14" s="1"/>
  <c r="X978" i="14" s="1"/>
  <c r="D979" i="14"/>
  <c r="A980" i="14"/>
  <c r="P979" i="14" l="1"/>
  <c r="R979" i="14" s="1"/>
  <c r="S979" i="14" s="1"/>
  <c r="U979" i="14"/>
  <c r="W979" i="14" s="1"/>
  <c r="X979" i="14" s="1"/>
  <c r="A981" i="14"/>
  <c r="D980" i="14"/>
  <c r="P980" i="14" l="1"/>
  <c r="R980" i="14" s="1"/>
  <c r="S980" i="14" s="1"/>
  <c r="U980" i="14"/>
  <c r="W980" i="14" s="1"/>
  <c r="X980" i="14" s="1"/>
  <c r="D981" i="14"/>
  <c r="A982" i="14"/>
  <c r="P981" i="14" l="1"/>
  <c r="R981" i="14" s="1"/>
  <c r="S981" i="14" s="1"/>
  <c r="U981" i="14"/>
  <c r="W981" i="14" s="1"/>
  <c r="X981" i="14" s="1"/>
  <c r="D982" i="14"/>
  <c r="A983" i="14"/>
  <c r="P982" i="14" l="1"/>
  <c r="R982" i="14" s="1"/>
  <c r="S982" i="14" s="1"/>
  <c r="U982" i="14"/>
  <c r="W982" i="14" s="1"/>
  <c r="X982" i="14" s="1"/>
  <c r="D983" i="14"/>
  <c r="A984" i="14"/>
  <c r="P983" i="14" l="1"/>
  <c r="R983" i="14" s="1"/>
  <c r="S983" i="14" s="1"/>
  <c r="U983" i="14"/>
  <c r="W983" i="14" s="1"/>
  <c r="X983" i="14" s="1"/>
  <c r="D984" i="14"/>
  <c r="A985" i="14"/>
  <c r="P984" i="14" l="1"/>
  <c r="R984" i="14" s="1"/>
  <c r="S984" i="14" s="1"/>
  <c r="U984" i="14"/>
  <c r="W984" i="14" s="1"/>
  <c r="X984" i="14" s="1"/>
  <c r="D985" i="14"/>
  <c r="A986" i="14"/>
  <c r="P985" i="14" l="1"/>
  <c r="R985" i="14" s="1"/>
  <c r="S985" i="14" s="1"/>
  <c r="U985" i="14"/>
  <c r="W985" i="14" s="1"/>
  <c r="X985" i="14" s="1"/>
  <c r="D986" i="14"/>
  <c r="A987" i="14"/>
  <c r="P986" i="14" l="1"/>
  <c r="R986" i="14" s="1"/>
  <c r="S986" i="14" s="1"/>
  <c r="U986" i="14"/>
  <c r="W986" i="14" s="1"/>
  <c r="X986" i="14" s="1"/>
  <c r="D987" i="14"/>
  <c r="A988" i="14"/>
  <c r="P987" i="14" l="1"/>
  <c r="R987" i="14" s="1"/>
  <c r="S987" i="14" s="1"/>
  <c r="U987" i="14"/>
  <c r="W987" i="14" s="1"/>
  <c r="X987" i="14" s="1"/>
  <c r="A989" i="14"/>
  <c r="D988" i="14"/>
  <c r="P988" i="14" l="1"/>
  <c r="R988" i="14" s="1"/>
  <c r="S988" i="14" s="1"/>
  <c r="U988" i="14"/>
  <c r="W988" i="14" s="1"/>
  <c r="X988" i="14" s="1"/>
  <c r="D989" i="14"/>
  <c r="A990" i="14"/>
  <c r="P989" i="14" l="1"/>
  <c r="R989" i="14" s="1"/>
  <c r="S989" i="14" s="1"/>
  <c r="U989" i="14"/>
  <c r="W989" i="14" s="1"/>
  <c r="X989" i="14" s="1"/>
  <c r="D990" i="14"/>
  <c r="A991" i="14"/>
  <c r="P990" i="14" l="1"/>
  <c r="R990" i="14" s="1"/>
  <c r="S990" i="14" s="1"/>
  <c r="U990" i="14"/>
  <c r="W990" i="14" s="1"/>
  <c r="X990" i="14" s="1"/>
  <c r="D991" i="14"/>
  <c r="A992" i="14"/>
  <c r="P991" i="14" l="1"/>
  <c r="R991" i="14" s="1"/>
  <c r="S991" i="14" s="1"/>
  <c r="U991" i="14"/>
  <c r="W991" i="14" s="1"/>
  <c r="X991" i="14" s="1"/>
  <c r="D992" i="14"/>
  <c r="A993" i="14"/>
  <c r="P992" i="14" l="1"/>
  <c r="R992" i="14" s="1"/>
  <c r="S992" i="14" s="1"/>
  <c r="U992" i="14"/>
  <c r="W992" i="14" s="1"/>
  <c r="X992" i="14" s="1"/>
  <c r="D993" i="14"/>
  <c r="A994" i="14"/>
  <c r="P993" i="14" l="1"/>
  <c r="R993" i="14" s="1"/>
  <c r="S993" i="14" s="1"/>
  <c r="U993" i="14"/>
  <c r="W993" i="14" s="1"/>
  <c r="X993" i="14" s="1"/>
  <c r="D994" i="14"/>
  <c r="A995" i="14"/>
  <c r="P994" i="14" l="1"/>
  <c r="R994" i="14" s="1"/>
  <c r="S994" i="14" s="1"/>
  <c r="U994" i="14"/>
  <c r="W994" i="14" s="1"/>
  <c r="X994" i="14" s="1"/>
  <c r="D995" i="14"/>
  <c r="A996" i="14"/>
  <c r="P995" i="14" l="1"/>
  <c r="R995" i="14" s="1"/>
  <c r="S995" i="14" s="1"/>
  <c r="U995" i="14"/>
  <c r="W995" i="14" s="1"/>
  <c r="X995" i="14" s="1"/>
  <c r="A997" i="14"/>
  <c r="D996" i="14"/>
  <c r="P996" i="14" l="1"/>
  <c r="R996" i="14" s="1"/>
  <c r="S996" i="14" s="1"/>
  <c r="U996" i="14"/>
  <c r="W996" i="14" s="1"/>
  <c r="X996" i="14" s="1"/>
  <c r="D997" i="14"/>
  <c r="A998" i="14"/>
  <c r="P997" i="14" l="1"/>
  <c r="R997" i="14" s="1"/>
  <c r="S997" i="14" s="1"/>
  <c r="U997" i="14"/>
  <c r="W997" i="14" s="1"/>
  <c r="X997" i="14" s="1"/>
  <c r="D998" i="14"/>
  <c r="A999" i="14"/>
  <c r="P998" i="14" l="1"/>
  <c r="R998" i="14" s="1"/>
  <c r="S998" i="14" s="1"/>
  <c r="U998" i="14"/>
  <c r="W998" i="14" s="1"/>
  <c r="X998" i="14" s="1"/>
  <c r="D999" i="14"/>
  <c r="A1000" i="14"/>
  <c r="P999" i="14" l="1"/>
  <c r="R999" i="14" s="1"/>
  <c r="S999" i="14" s="1"/>
  <c r="U999" i="14"/>
  <c r="W999" i="14" s="1"/>
  <c r="X999" i="14" s="1"/>
  <c r="D1000" i="14"/>
  <c r="A1001" i="14"/>
  <c r="P1000" i="14" l="1"/>
  <c r="R1000" i="14" s="1"/>
  <c r="S1000" i="14" s="1"/>
  <c r="U1000" i="14"/>
  <c r="W1000" i="14" s="1"/>
  <c r="X1000" i="14" s="1"/>
  <c r="D1001" i="14"/>
  <c r="A1002" i="14"/>
  <c r="P1001" i="14" l="1"/>
  <c r="R1001" i="14" s="1"/>
  <c r="S1001" i="14" s="1"/>
  <c r="U1001" i="14"/>
  <c r="W1001" i="14" s="1"/>
  <c r="X1001" i="14" s="1"/>
  <c r="D1002" i="14"/>
  <c r="A1003" i="14"/>
  <c r="P1002" i="14" l="1"/>
  <c r="R1002" i="14" s="1"/>
  <c r="S1002" i="14" s="1"/>
  <c r="U1002" i="14"/>
  <c r="W1002" i="14" s="1"/>
  <c r="X1002" i="14" s="1"/>
  <c r="D1003" i="14"/>
  <c r="A1004" i="14"/>
  <c r="P1003" i="14" l="1"/>
  <c r="R1003" i="14" s="1"/>
  <c r="S1003" i="14" s="1"/>
  <c r="U1003" i="14"/>
  <c r="W1003" i="14" s="1"/>
  <c r="X1003" i="14" s="1"/>
  <c r="A1005" i="14"/>
  <c r="D1004" i="14"/>
  <c r="P1004" i="14" l="1"/>
  <c r="R1004" i="14" s="1"/>
  <c r="S1004" i="14" s="1"/>
  <c r="U1004" i="14"/>
  <c r="W1004" i="14" s="1"/>
  <c r="X1004" i="14" s="1"/>
  <c r="D1005" i="14"/>
  <c r="A1006" i="14"/>
  <c r="P1005" i="14" l="1"/>
  <c r="R1005" i="14" s="1"/>
  <c r="S1005" i="14" s="1"/>
  <c r="U1005" i="14"/>
  <c r="W1005" i="14" s="1"/>
  <c r="X1005" i="14" s="1"/>
  <c r="D1006" i="14"/>
  <c r="A1007" i="14"/>
  <c r="P1006" i="14" l="1"/>
  <c r="R1006" i="14" s="1"/>
  <c r="S1006" i="14" s="1"/>
  <c r="U1006" i="14"/>
  <c r="W1006" i="14" s="1"/>
  <c r="X1006" i="14" s="1"/>
  <c r="D1007" i="14"/>
  <c r="A1008" i="14"/>
  <c r="P1007" i="14" l="1"/>
  <c r="R1007" i="14" s="1"/>
  <c r="S1007" i="14" s="1"/>
  <c r="U1007" i="14"/>
  <c r="W1007" i="14" s="1"/>
  <c r="X1007" i="14" s="1"/>
  <c r="D1008" i="14"/>
  <c r="A1009" i="14"/>
  <c r="P1008" i="14" l="1"/>
  <c r="R1008" i="14" s="1"/>
  <c r="S1008" i="14" s="1"/>
  <c r="U1008" i="14"/>
  <c r="W1008" i="14" s="1"/>
  <c r="X1008" i="14" s="1"/>
  <c r="D1009" i="14"/>
  <c r="A1010" i="14"/>
  <c r="P1009" i="14" l="1"/>
  <c r="R1009" i="14" s="1"/>
  <c r="S1009" i="14" s="1"/>
  <c r="U1009" i="14"/>
  <c r="W1009" i="14" s="1"/>
  <c r="X1009" i="14" s="1"/>
  <c r="D1010" i="14"/>
  <c r="A1011" i="14"/>
  <c r="P1010" i="14" l="1"/>
  <c r="R1010" i="14" s="1"/>
  <c r="S1010" i="14" s="1"/>
  <c r="U1010" i="14"/>
  <c r="W1010" i="14" s="1"/>
  <c r="X1010" i="14" s="1"/>
  <c r="D1011" i="14"/>
  <c r="A1012" i="14"/>
  <c r="P1011" i="14" l="1"/>
  <c r="R1011" i="14" s="1"/>
  <c r="S1011" i="14" s="1"/>
  <c r="U1011" i="14"/>
  <c r="W1011" i="14" s="1"/>
  <c r="X1011" i="14" s="1"/>
  <c r="A1013" i="14"/>
  <c r="D1012" i="14"/>
  <c r="P1012" i="14" l="1"/>
  <c r="R1012" i="14" s="1"/>
  <c r="S1012" i="14" s="1"/>
  <c r="U1012" i="14"/>
  <c r="W1012" i="14" s="1"/>
  <c r="X1012" i="14" s="1"/>
  <c r="D1013" i="14"/>
  <c r="A1014" i="14"/>
  <c r="P1013" i="14" l="1"/>
  <c r="R1013" i="14" s="1"/>
  <c r="S1013" i="14" s="1"/>
  <c r="U1013" i="14"/>
  <c r="W1013" i="14" s="1"/>
  <c r="X1013" i="14" s="1"/>
  <c r="D1014" i="14"/>
  <c r="A1015" i="14"/>
  <c r="P1014" i="14" l="1"/>
  <c r="R1014" i="14" s="1"/>
  <c r="S1014" i="14" s="1"/>
  <c r="U1014" i="14"/>
  <c r="W1014" i="14" s="1"/>
  <c r="X1014" i="14" s="1"/>
  <c r="D1015" i="14"/>
  <c r="A1016" i="14"/>
  <c r="P1015" i="14" l="1"/>
  <c r="R1015" i="14" s="1"/>
  <c r="S1015" i="14" s="1"/>
  <c r="U1015" i="14"/>
  <c r="W1015" i="14" s="1"/>
  <c r="X1015" i="14" s="1"/>
  <c r="D1016" i="14"/>
  <c r="A1017" i="14"/>
  <c r="P1016" i="14" l="1"/>
  <c r="R1016" i="14" s="1"/>
  <c r="S1016" i="14" s="1"/>
  <c r="U1016" i="14"/>
  <c r="W1016" i="14" s="1"/>
  <c r="X1016" i="14" s="1"/>
  <c r="D1017" i="14"/>
  <c r="A1018" i="14"/>
  <c r="P1017" i="14" l="1"/>
  <c r="R1017" i="14" s="1"/>
  <c r="S1017" i="14" s="1"/>
  <c r="U1017" i="14"/>
  <c r="W1017" i="14" s="1"/>
  <c r="X1017" i="14" s="1"/>
  <c r="D1018" i="14"/>
  <c r="A1019" i="14"/>
  <c r="P1018" i="14" l="1"/>
  <c r="R1018" i="14" s="1"/>
  <c r="S1018" i="14" s="1"/>
  <c r="U1018" i="14"/>
  <c r="W1018" i="14" s="1"/>
  <c r="X1018" i="14" s="1"/>
  <c r="D1019" i="14"/>
  <c r="A1020" i="14"/>
  <c r="P1019" i="14" l="1"/>
  <c r="R1019" i="14" s="1"/>
  <c r="S1019" i="14" s="1"/>
  <c r="U1019" i="14"/>
  <c r="W1019" i="14" s="1"/>
  <c r="X1019" i="14" s="1"/>
  <c r="A1021" i="14"/>
  <c r="D1020" i="14"/>
  <c r="P1020" i="14" l="1"/>
  <c r="R1020" i="14" s="1"/>
  <c r="S1020" i="14" s="1"/>
  <c r="U1020" i="14"/>
  <c r="W1020" i="14" s="1"/>
  <c r="X1020" i="14" s="1"/>
  <c r="D1021" i="14"/>
  <c r="A1022" i="14"/>
  <c r="P1021" i="14" l="1"/>
  <c r="R1021" i="14" s="1"/>
  <c r="S1021" i="14" s="1"/>
  <c r="U1021" i="14"/>
  <c r="W1021" i="14" s="1"/>
  <c r="X1021" i="14" s="1"/>
  <c r="D1022" i="14"/>
  <c r="A1023" i="14"/>
  <c r="P1022" i="14" l="1"/>
  <c r="R1022" i="14" s="1"/>
  <c r="S1022" i="14" s="1"/>
  <c r="U1022" i="14"/>
  <c r="W1022" i="14" s="1"/>
  <c r="X1022" i="14" s="1"/>
  <c r="D1023" i="14"/>
  <c r="A1024" i="14"/>
  <c r="P1023" i="14" l="1"/>
  <c r="R1023" i="14" s="1"/>
  <c r="S1023" i="14" s="1"/>
  <c r="U1023" i="14"/>
  <c r="W1023" i="14" s="1"/>
  <c r="X1023" i="14" s="1"/>
  <c r="D1024" i="14"/>
  <c r="A1025" i="14"/>
  <c r="P1024" i="14" l="1"/>
  <c r="R1024" i="14" s="1"/>
  <c r="S1024" i="14" s="1"/>
  <c r="U1024" i="14"/>
  <c r="W1024" i="14" s="1"/>
  <c r="X1024" i="14" s="1"/>
  <c r="D1025" i="14"/>
  <c r="A1026" i="14"/>
  <c r="P1025" i="14" l="1"/>
  <c r="R1025" i="14" s="1"/>
  <c r="S1025" i="14" s="1"/>
  <c r="U1025" i="14"/>
  <c r="W1025" i="14" s="1"/>
  <c r="X1025" i="14" s="1"/>
  <c r="D1026" i="14"/>
  <c r="A1027" i="14"/>
  <c r="P1026" i="14" l="1"/>
  <c r="R1026" i="14" s="1"/>
  <c r="S1026" i="14" s="1"/>
  <c r="U1026" i="14"/>
  <c r="W1026" i="14" s="1"/>
  <c r="X1026" i="14" s="1"/>
  <c r="D1027" i="14"/>
  <c r="A1028" i="14"/>
  <c r="P1027" i="14" l="1"/>
  <c r="R1027" i="14" s="1"/>
  <c r="S1027" i="14" s="1"/>
  <c r="U1027" i="14"/>
  <c r="W1027" i="14" s="1"/>
  <c r="X1027" i="14" s="1"/>
  <c r="A1029" i="14"/>
  <c r="D1028" i="14"/>
  <c r="P1028" i="14" l="1"/>
  <c r="R1028" i="14" s="1"/>
  <c r="S1028" i="14" s="1"/>
  <c r="U1028" i="14"/>
  <c r="W1028" i="14" s="1"/>
  <c r="X1028" i="14" s="1"/>
  <c r="D1029" i="14"/>
  <c r="A1030" i="14"/>
  <c r="P1029" i="14" l="1"/>
  <c r="R1029" i="14" s="1"/>
  <c r="S1029" i="14" s="1"/>
  <c r="U1029" i="14"/>
  <c r="W1029" i="14" s="1"/>
  <c r="X1029" i="14" s="1"/>
  <c r="D1030" i="14"/>
  <c r="A1031" i="14"/>
  <c r="P1030" i="14" l="1"/>
  <c r="R1030" i="14" s="1"/>
  <c r="S1030" i="14" s="1"/>
  <c r="U1030" i="14"/>
  <c r="W1030" i="14" s="1"/>
  <c r="X1030" i="14" s="1"/>
  <c r="D1031" i="14"/>
  <c r="A1032" i="14"/>
  <c r="P1031" i="14" l="1"/>
  <c r="R1031" i="14" s="1"/>
  <c r="S1031" i="14" s="1"/>
  <c r="U1031" i="14"/>
  <c r="W1031" i="14" s="1"/>
  <c r="X1031" i="14" s="1"/>
  <c r="D1032" i="14"/>
  <c r="A1033" i="14"/>
  <c r="P1032" i="14" l="1"/>
  <c r="R1032" i="14" s="1"/>
  <c r="S1032" i="14" s="1"/>
  <c r="U1032" i="14"/>
  <c r="W1032" i="14" s="1"/>
  <c r="X1032" i="14" s="1"/>
  <c r="D1033" i="14"/>
  <c r="A1034" i="14"/>
  <c r="P1033" i="14" l="1"/>
  <c r="R1033" i="14" s="1"/>
  <c r="S1033" i="14" s="1"/>
  <c r="U1033" i="14"/>
  <c r="W1033" i="14" s="1"/>
  <c r="X1033" i="14" s="1"/>
  <c r="D1034" i="14"/>
  <c r="A1035" i="14"/>
  <c r="P1034" i="14" l="1"/>
  <c r="R1034" i="14" s="1"/>
  <c r="S1034" i="14" s="1"/>
  <c r="U1034" i="14"/>
  <c r="W1034" i="14" s="1"/>
  <c r="X1034" i="14" s="1"/>
  <c r="D1035" i="14"/>
  <c r="A1036" i="14"/>
  <c r="P1035" i="14" l="1"/>
  <c r="R1035" i="14" s="1"/>
  <c r="S1035" i="14" s="1"/>
  <c r="U1035" i="14"/>
  <c r="W1035" i="14" s="1"/>
  <c r="X1035" i="14" s="1"/>
  <c r="A1037" i="14"/>
  <c r="D1036" i="14"/>
  <c r="P1036" i="14" l="1"/>
  <c r="R1036" i="14" s="1"/>
  <c r="S1036" i="14" s="1"/>
  <c r="U1036" i="14"/>
  <c r="W1036" i="14" s="1"/>
  <c r="X1036" i="14" s="1"/>
  <c r="D1037" i="14"/>
  <c r="A1038" i="14"/>
  <c r="P1037" i="14" l="1"/>
  <c r="R1037" i="14" s="1"/>
  <c r="S1037" i="14" s="1"/>
  <c r="U1037" i="14"/>
  <c r="W1037" i="14" s="1"/>
  <c r="X1037" i="14" s="1"/>
  <c r="D1038" i="14"/>
  <c r="A1039" i="14"/>
  <c r="P1038" i="14" l="1"/>
  <c r="R1038" i="14" s="1"/>
  <c r="S1038" i="14" s="1"/>
  <c r="U1038" i="14"/>
  <c r="W1038" i="14" s="1"/>
  <c r="X1038" i="14" s="1"/>
  <c r="D1039" i="14"/>
  <c r="A1040" i="14"/>
  <c r="P1039" i="14" l="1"/>
  <c r="R1039" i="14" s="1"/>
  <c r="S1039" i="14" s="1"/>
  <c r="U1039" i="14"/>
  <c r="W1039" i="14" s="1"/>
  <c r="X1039" i="14" s="1"/>
  <c r="D1040" i="14"/>
  <c r="A1041" i="14"/>
  <c r="P1040" i="14" l="1"/>
  <c r="R1040" i="14" s="1"/>
  <c r="S1040" i="14" s="1"/>
  <c r="U1040" i="14"/>
  <c r="W1040" i="14" s="1"/>
  <c r="X1040" i="14" s="1"/>
  <c r="D1041" i="14"/>
  <c r="A1042" i="14"/>
  <c r="P1041" i="14" l="1"/>
  <c r="R1041" i="14" s="1"/>
  <c r="S1041" i="14" s="1"/>
  <c r="U1041" i="14"/>
  <c r="W1041" i="14" s="1"/>
  <c r="X1041" i="14" s="1"/>
  <c r="D1042" i="14"/>
  <c r="A1043" i="14"/>
  <c r="P1042" i="14" l="1"/>
  <c r="R1042" i="14" s="1"/>
  <c r="S1042" i="14" s="1"/>
  <c r="U1042" i="14"/>
  <c r="W1042" i="14" s="1"/>
  <c r="X1042" i="14" s="1"/>
  <c r="D1043" i="14"/>
  <c r="A1044" i="14"/>
  <c r="P1043" i="14" l="1"/>
  <c r="R1043" i="14" s="1"/>
  <c r="S1043" i="14" s="1"/>
  <c r="U1043" i="14"/>
  <c r="W1043" i="14" s="1"/>
  <c r="X1043" i="14" s="1"/>
  <c r="A1045" i="14"/>
  <c r="D1044" i="14"/>
  <c r="P1044" i="14" l="1"/>
  <c r="R1044" i="14" s="1"/>
  <c r="S1044" i="14" s="1"/>
  <c r="U1044" i="14"/>
  <c r="W1044" i="14" s="1"/>
  <c r="X1044" i="14" s="1"/>
  <c r="D1045" i="14"/>
  <c r="A1046" i="14"/>
  <c r="P1045" i="14" l="1"/>
  <c r="R1045" i="14" s="1"/>
  <c r="S1045" i="14" s="1"/>
  <c r="U1045" i="14"/>
  <c r="W1045" i="14" s="1"/>
  <c r="X1045" i="14" s="1"/>
  <c r="D1046" i="14"/>
  <c r="A1047" i="14"/>
  <c r="P1046" i="14" l="1"/>
  <c r="R1046" i="14" s="1"/>
  <c r="S1046" i="14" s="1"/>
  <c r="U1046" i="14"/>
  <c r="W1046" i="14" s="1"/>
  <c r="X1046" i="14" s="1"/>
  <c r="D1047" i="14"/>
  <c r="A1048" i="14"/>
  <c r="P1047" i="14" l="1"/>
  <c r="R1047" i="14" s="1"/>
  <c r="S1047" i="14" s="1"/>
  <c r="U1047" i="14"/>
  <c r="W1047" i="14" s="1"/>
  <c r="X1047" i="14" s="1"/>
  <c r="D1048" i="14"/>
  <c r="A1049" i="14"/>
  <c r="P1048" i="14" l="1"/>
  <c r="R1048" i="14" s="1"/>
  <c r="S1048" i="14" s="1"/>
  <c r="U1048" i="14"/>
  <c r="W1048" i="14" s="1"/>
  <c r="X1048" i="14" s="1"/>
  <c r="D1049" i="14"/>
  <c r="A1050" i="14"/>
  <c r="P1049" i="14" l="1"/>
  <c r="R1049" i="14" s="1"/>
  <c r="S1049" i="14" s="1"/>
  <c r="U1049" i="14"/>
  <c r="W1049" i="14" s="1"/>
  <c r="X1049" i="14" s="1"/>
  <c r="D1050" i="14"/>
  <c r="A1051" i="14"/>
  <c r="P1050" i="14" l="1"/>
  <c r="R1050" i="14" s="1"/>
  <c r="S1050" i="14" s="1"/>
  <c r="U1050" i="14"/>
  <c r="W1050" i="14" s="1"/>
  <c r="X1050" i="14" s="1"/>
  <c r="D1051" i="14"/>
  <c r="A1052" i="14"/>
  <c r="P1051" i="14" l="1"/>
  <c r="R1051" i="14" s="1"/>
  <c r="S1051" i="14" s="1"/>
  <c r="U1051" i="14"/>
  <c r="W1051" i="14" s="1"/>
  <c r="X1051" i="14" s="1"/>
  <c r="A1053" i="14"/>
  <c r="D1052" i="14"/>
  <c r="P1052" i="14" l="1"/>
  <c r="R1052" i="14" s="1"/>
  <c r="S1052" i="14" s="1"/>
  <c r="U1052" i="14"/>
  <c r="W1052" i="14" s="1"/>
  <c r="X1052" i="14" s="1"/>
  <c r="D1053" i="14"/>
  <c r="A1054" i="14"/>
  <c r="P1053" i="14" l="1"/>
  <c r="R1053" i="14" s="1"/>
  <c r="S1053" i="14" s="1"/>
  <c r="U1053" i="14"/>
  <c r="W1053" i="14" s="1"/>
  <c r="X1053" i="14" s="1"/>
  <c r="D1054" i="14"/>
  <c r="A1055" i="14"/>
  <c r="P1054" i="14" l="1"/>
  <c r="R1054" i="14" s="1"/>
  <c r="S1054" i="14" s="1"/>
  <c r="U1054" i="14"/>
  <c r="W1054" i="14" s="1"/>
  <c r="X1054" i="14" s="1"/>
  <c r="D1055" i="14"/>
  <c r="A1056" i="14"/>
  <c r="P1055" i="14" l="1"/>
  <c r="R1055" i="14" s="1"/>
  <c r="S1055" i="14" s="1"/>
  <c r="U1055" i="14"/>
  <c r="W1055" i="14" s="1"/>
  <c r="X1055" i="14" s="1"/>
  <c r="D1056" i="14"/>
  <c r="A1057" i="14"/>
  <c r="P1056" i="14" l="1"/>
  <c r="R1056" i="14" s="1"/>
  <c r="S1056" i="14" s="1"/>
  <c r="U1056" i="14"/>
  <c r="W1056" i="14" s="1"/>
  <c r="X1056" i="14" s="1"/>
  <c r="D1057" i="14"/>
  <c r="A1058" i="14"/>
  <c r="P1057" i="14" l="1"/>
  <c r="R1057" i="14" s="1"/>
  <c r="S1057" i="14" s="1"/>
  <c r="U1057" i="14"/>
  <c r="W1057" i="14" s="1"/>
  <c r="X1057" i="14" s="1"/>
  <c r="D1058" i="14"/>
  <c r="A1059" i="14"/>
  <c r="P1058" i="14" l="1"/>
  <c r="R1058" i="14" s="1"/>
  <c r="S1058" i="14" s="1"/>
  <c r="U1058" i="14"/>
  <c r="W1058" i="14" s="1"/>
  <c r="X1058" i="14" s="1"/>
  <c r="D1059" i="14"/>
  <c r="A1060" i="14"/>
  <c r="P1059" i="14" l="1"/>
  <c r="R1059" i="14" s="1"/>
  <c r="S1059" i="14" s="1"/>
  <c r="U1059" i="14"/>
  <c r="W1059" i="14" s="1"/>
  <c r="X1059" i="14" s="1"/>
  <c r="A1061" i="14"/>
  <c r="D1060" i="14"/>
  <c r="P1060" i="14" l="1"/>
  <c r="R1060" i="14" s="1"/>
  <c r="S1060" i="14" s="1"/>
  <c r="U1060" i="14"/>
  <c r="W1060" i="14" s="1"/>
  <c r="X1060" i="14" s="1"/>
  <c r="D1061" i="14"/>
  <c r="A1062" i="14"/>
  <c r="P1061" i="14" l="1"/>
  <c r="R1061" i="14" s="1"/>
  <c r="S1061" i="14" s="1"/>
  <c r="U1061" i="14"/>
  <c r="W1061" i="14" s="1"/>
  <c r="X1061" i="14" s="1"/>
  <c r="D1062" i="14"/>
  <c r="A1063" i="14"/>
  <c r="P1062" i="14" l="1"/>
  <c r="R1062" i="14" s="1"/>
  <c r="S1062" i="14" s="1"/>
  <c r="U1062" i="14"/>
  <c r="W1062" i="14" s="1"/>
  <c r="X1062" i="14" s="1"/>
  <c r="D1063" i="14"/>
  <c r="A1064" i="14"/>
  <c r="P1063" i="14" l="1"/>
  <c r="R1063" i="14" s="1"/>
  <c r="S1063" i="14" s="1"/>
  <c r="U1063" i="14"/>
  <c r="W1063" i="14" s="1"/>
  <c r="X1063" i="14" s="1"/>
  <c r="D1064" i="14"/>
  <c r="A1065" i="14"/>
  <c r="P1064" i="14" l="1"/>
  <c r="R1064" i="14" s="1"/>
  <c r="S1064" i="14" s="1"/>
  <c r="U1064" i="14"/>
  <c r="W1064" i="14" s="1"/>
  <c r="X1064" i="14" s="1"/>
  <c r="D1065" i="14"/>
  <c r="A1066" i="14"/>
  <c r="P1065" i="14" l="1"/>
  <c r="R1065" i="14" s="1"/>
  <c r="S1065" i="14" s="1"/>
  <c r="U1065" i="14"/>
  <c r="W1065" i="14" s="1"/>
  <c r="X1065" i="14" s="1"/>
  <c r="D1066" i="14"/>
  <c r="A1067" i="14"/>
  <c r="P1066" i="14" l="1"/>
  <c r="R1066" i="14" s="1"/>
  <c r="S1066" i="14" s="1"/>
  <c r="U1066" i="14"/>
  <c r="W1066" i="14" s="1"/>
  <c r="X1066" i="14" s="1"/>
  <c r="D1067" i="14"/>
  <c r="A1068" i="14"/>
  <c r="P1067" i="14" l="1"/>
  <c r="R1067" i="14" s="1"/>
  <c r="S1067" i="14" s="1"/>
  <c r="U1067" i="14"/>
  <c r="W1067" i="14" s="1"/>
  <c r="X1067" i="14" s="1"/>
  <c r="A1069" i="14"/>
  <c r="D1068" i="14"/>
  <c r="P1068" i="14" l="1"/>
  <c r="R1068" i="14" s="1"/>
  <c r="S1068" i="14" s="1"/>
  <c r="U1068" i="14"/>
  <c r="W1068" i="14" s="1"/>
  <c r="X1068" i="14" s="1"/>
  <c r="D1069" i="14"/>
  <c r="A1070" i="14"/>
  <c r="P1069" i="14" l="1"/>
  <c r="R1069" i="14" s="1"/>
  <c r="S1069" i="14" s="1"/>
  <c r="U1069" i="14"/>
  <c r="W1069" i="14" s="1"/>
  <c r="X1069" i="14" s="1"/>
  <c r="D1070" i="14"/>
  <c r="A1071" i="14"/>
  <c r="P1070" i="14" l="1"/>
  <c r="R1070" i="14" s="1"/>
  <c r="S1070" i="14" s="1"/>
  <c r="U1070" i="14"/>
  <c r="W1070" i="14" s="1"/>
  <c r="X1070" i="14" s="1"/>
  <c r="D1071" i="14"/>
  <c r="A1072" i="14"/>
  <c r="P1071" i="14" l="1"/>
  <c r="R1071" i="14" s="1"/>
  <c r="S1071" i="14" s="1"/>
  <c r="U1071" i="14"/>
  <c r="W1071" i="14" s="1"/>
  <c r="X1071" i="14" s="1"/>
  <c r="D1072" i="14"/>
  <c r="A1073" i="14"/>
  <c r="P1072" i="14" l="1"/>
  <c r="R1072" i="14" s="1"/>
  <c r="S1072" i="14" s="1"/>
  <c r="U1072" i="14"/>
  <c r="W1072" i="14" s="1"/>
  <c r="X1072" i="14" s="1"/>
  <c r="D1073" i="14"/>
  <c r="A1074" i="14"/>
  <c r="P1073" i="14" l="1"/>
  <c r="R1073" i="14" s="1"/>
  <c r="S1073" i="14" s="1"/>
  <c r="U1073" i="14"/>
  <c r="W1073" i="14" s="1"/>
  <c r="X1073" i="14" s="1"/>
  <c r="D1074" i="14"/>
  <c r="A1075" i="14"/>
  <c r="P1074" i="14" l="1"/>
  <c r="R1074" i="14" s="1"/>
  <c r="S1074" i="14" s="1"/>
  <c r="U1074" i="14"/>
  <c r="W1074" i="14" s="1"/>
  <c r="X1074" i="14" s="1"/>
  <c r="D1075" i="14"/>
  <c r="A1076" i="14"/>
  <c r="P1075" i="14" l="1"/>
  <c r="R1075" i="14" s="1"/>
  <c r="S1075" i="14" s="1"/>
  <c r="U1075" i="14"/>
  <c r="W1075" i="14" s="1"/>
  <c r="X1075" i="14" s="1"/>
  <c r="A1077" i="14"/>
  <c r="D1076" i="14"/>
  <c r="P1076" i="14" l="1"/>
  <c r="R1076" i="14" s="1"/>
  <c r="S1076" i="14" s="1"/>
  <c r="U1076" i="14"/>
  <c r="W1076" i="14" s="1"/>
  <c r="X1076" i="14" s="1"/>
  <c r="D1077" i="14"/>
  <c r="A1078" i="14"/>
  <c r="P1077" i="14" l="1"/>
  <c r="R1077" i="14" s="1"/>
  <c r="S1077" i="14" s="1"/>
  <c r="U1077" i="14"/>
  <c r="W1077" i="14" s="1"/>
  <c r="X1077" i="14" s="1"/>
  <c r="D1078" i="14"/>
  <c r="A1079" i="14"/>
  <c r="P1078" i="14" l="1"/>
  <c r="R1078" i="14" s="1"/>
  <c r="S1078" i="14" s="1"/>
  <c r="U1078" i="14"/>
  <c r="W1078" i="14" s="1"/>
  <c r="X1078" i="14" s="1"/>
  <c r="D1079" i="14"/>
  <c r="A1080" i="14"/>
  <c r="P1079" i="14" l="1"/>
  <c r="R1079" i="14" s="1"/>
  <c r="S1079" i="14" s="1"/>
  <c r="U1079" i="14"/>
  <c r="W1079" i="14" s="1"/>
  <c r="X1079" i="14" s="1"/>
  <c r="D1080" i="14"/>
  <c r="A1081" i="14"/>
  <c r="P1080" i="14" l="1"/>
  <c r="R1080" i="14" s="1"/>
  <c r="S1080" i="14" s="1"/>
  <c r="U1080" i="14"/>
  <c r="W1080" i="14" s="1"/>
  <c r="X1080" i="14" s="1"/>
  <c r="D1081" i="14"/>
  <c r="A1082" i="14"/>
  <c r="P1081" i="14" l="1"/>
  <c r="R1081" i="14" s="1"/>
  <c r="S1081" i="14" s="1"/>
  <c r="U1081" i="14"/>
  <c r="W1081" i="14" s="1"/>
  <c r="X1081" i="14" s="1"/>
  <c r="D1082" i="14"/>
  <c r="A1083" i="14"/>
  <c r="P1082" i="14" l="1"/>
  <c r="R1082" i="14" s="1"/>
  <c r="S1082" i="14" s="1"/>
  <c r="U1082" i="14"/>
  <c r="W1082" i="14" s="1"/>
  <c r="X1082" i="14" s="1"/>
  <c r="D1083" i="14"/>
  <c r="A1084" i="14"/>
  <c r="P1083" i="14" l="1"/>
  <c r="R1083" i="14" s="1"/>
  <c r="S1083" i="14" s="1"/>
  <c r="U1083" i="14"/>
  <c r="W1083" i="14" s="1"/>
  <c r="X1083" i="14" s="1"/>
  <c r="A1085" i="14"/>
  <c r="D1084" i="14"/>
  <c r="P1084" i="14" l="1"/>
  <c r="R1084" i="14" s="1"/>
  <c r="S1084" i="14" s="1"/>
  <c r="U1084" i="14"/>
  <c r="W1084" i="14" s="1"/>
  <c r="X1084" i="14" s="1"/>
  <c r="D1085" i="14"/>
  <c r="A1086" i="14"/>
  <c r="P1085" i="14" l="1"/>
  <c r="R1085" i="14" s="1"/>
  <c r="S1085" i="14" s="1"/>
  <c r="U1085" i="14"/>
  <c r="W1085" i="14" s="1"/>
  <c r="X1085" i="14" s="1"/>
  <c r="D1086" i="14"/>
  <c r="A1087" i="14"/>
  <c r="P1086" i="14" l="1"/>
  <c r="R1086" i="14" s="1"/>
  <c r="S1086" i="14" s="1"/>
  <c r="U1086" i="14"/>
  <c r="W1086" i="14" s="1"/>
  <c r="X1086" i="14" s="1"/>
  <c r="D1087" i="14"/>
  <c r="A1088" i="14"/>
  <c r="P1087" i="14" l="1"/>
  <c r="R1087" i="14" s="1"/>
  <c r="S1087" i="14" s="1"/>
  <c r="U1087" i="14"/>
  <c r="W1087" i="14" s="1"/>
  <c r="X1087" i="14" s="1"/>
  <c r="D1088" i="14"/>
  <c r="A1089" i="14"/>
  <c r="P1088" i="14" l="1"/>
  <c r="R1088" i="14" s="1"/>
  <c r="S1088" i="14" s="1"/>
  <c r="U1088" i="14"/>
  <c r="W1088" i="14" s="1"/>
  <c r="X1088" i="14" s="1"/>
  <c r="D1089" i="14"/>
  <c r="A1090" i="14"/>
  <c r="P1089" i="14" l="1"/>
  <c r="R1089" i="14" s="1"/>
  <c r="S1089" i="14" s="1"/>
  <c r="U1089" i="14"/>
  <c r="W1089" i="14" s="1"/>
  <c r="X1089" i="14" s="1"/>
  <c r="D1090" i="14"/>
  <c r="A1091" i="14"/>
  <c r="P1090" i="14" l="1"/>
  <c r="R1090" i="14" s="1"/>
  <c r="S1090" i="14" s="1"/>
  <c r="U1090" i="14"/>
  <c r="W1090" i="14" s="1"/>
  <c r="X1090" i="14" s="1"/>
  <c r="D1091" i="14"/>
  <c r="A1092" i="14"/>
  <c r="P1091" i="14" l="1"/>
  <c r="R1091" i="14" s="1"/>
  <c r="S1091" i="14" s="1"/>
  <c r="U1091" i="14"/>
  <c r="W1091" i="14" s="1"/>
  <c r="X1091" i="14" s="1"/>
  <c r="A1093" i="14"/>
  <c r="D1092" i="14"/>
  <c r="P1092" i="14" l="1"/>
  <c r="R1092" i="14" s="1"/>
  <c r="S1092" i="14" s="1"/>
  <c r="U1092" i="14"/>
  <c r="W1092" i="14" s="1"/>
  <c r="X1092" i="14" s="1"/>
  <c r="D1093" i="14"/>
  <c r="A1094" i="14"/>
  <c r="P1093" i="14" l="1"/>
  <c r="R1093" i="14" s="1"/>
  <c r="S1093" i="14" s="1"/>
  <c r="U1093" i="14"/>
  <c r="W1093" i="14" s="1"/>
  <c r="X1093" i="14" s="1"/>
  <c r="D1094" i="14"/>
  <c r="A1095" i="14"/>
  <c r="P1094" i="14" l="1"/>
  <c r="R1094" i="14" s="1"/>
  <c r="S1094" i="14" s="1"/>
  <c r="U1094" i="14"/>
  <c r="W1094" i="14" s="1"/>
  <c r="X1094" i="14" s="1"/>
  <c r="D1095" i="14"/>
  <c r="A1096" i="14"/>
  <c r="P1095" i="14" l="1"/>
  <c r="R1095" i="14" s="1"/>
  <c r="S1095" i="14" s="1"/>
  <c r="U1095" i="14"/>
  <c r="W1095" i="14" s="1"/>
  <c r="X1095" i="14" s="1"/>
  <c r="D1096" i="14"/>
  <c r="A1097" i="14"/>
  <c r="P1096" i="14" l="1"/>
  <c r="R1096" i="14" s="1"/>
  <c r="S1096" i="14" s="1"/>
  <c r="U1096" i="14"/>
  <c r="W1096" i="14" s="1"/>
  <c r="X1096" i="14" s="1"/>
  <c r="D1097" i="14"/>
  <c r="A1098" i="14"/>
  <c r="P1097" i="14" l="1"/>
  <c r="R1097" i="14" s="1"/>
  <c r="S1097" i="14" s="1"/>
  <c r="U1097" i="14"/>
  <c r="W1097" i="14" s="1"/>
  <c r="X1097" i="14" s="1"/>
  <c r="D1098" i="14"/>
  <c r="A1099" i="14"/>
  <c r="P1098" i="14" l="1"/>
  <c r="R1098" i="14" s="1"/>
  <c r="S1098" i="14" s="1"/>
  <c r="U1098" i="14"/>
  <c r="W1098" i="14" s="1"/>
  <c r="X1098" i="14" s="1"/>
  <c r="D1099" i="14"/>
  <c r="A1100" i="14"/>
  <c r="P1099" i="14" l="1"/>
  <c r="R1099" i="14" s="1"/>
  <c r="S1099" i="14" s="1"/>
  <c r="U1099" i="14"/>
  <c r="W1099" i="14" s="1"/>
  <c r="X1099" i="14" s="1"/>
  <c r="A1101" i="14"/>
  <c r="D1100" i="14"/>
  <c r="P1100" i="14" l="1"/>
  <c r="R1100" i="14" s="1"/>
  <c r="S1100" i="14" s="1"/>
  <c r="U1100" i="14"/>
  <c r="W1100" i="14" s="1"/>
  <c r="X1100" i="14" s="1"/>
  <c r="D1101" i="14"/>
  <c r="A1102" i="14"/>
  <c r="P1101" i="14" l="1"/>
  <c r="R1101" i="14" s="1"/>
  <c r="S1101" i="14" s="1"/>
  <c r="U1101" i="14"/>
  <c r="W1101" i="14" s="1"/>
  <c r="X1101" i="14" s="1"/>
  <c r="D1102" i="14"/>
  <c r="A1103" i="14"/>
  <c r="P1102" i="14" l="1"/>
  <c r="R1102" i="14" s="1"/>
  <c r="S1102" i="14" s="1"/>
  <c r="U1102" i="14"/>
  <c r="W1102" i="14" s="1"/>
  <c r="X1102" i="14" s="1"/>
  <c r="D1103" i="14"/>
  <c r="A1104" i="14"/>
  <c r="P1103" i="14" l="1"/>
  <c r="R1103" i="14" s="1"/>
  <c r="S1103" i="14" s="1"/>
  <c r="U1103" i="14"/>
  <c r="W1103" i="14" s="1"/>
  <c r="X1103" i="14" s="1"/>
  <c r="D1104" i="14"/>
  <c r="A1105" i="14"/>
  <c r="P1104" i="14" l="1"/>
  <c r="R1104" i="14" s="1"/>
  <c r="S1104" i="14" s="1"/>
  <c r="U1104" i="14"/>
  <c r="W1104" i="14" s="1"/>
  <c r="X1104" i="14" s="1"/>
  <c r="D1105" i="14"/>
  <c r="A1106" i="14"/>
  <c r="P1105" i="14" l="1"/>
  <c r="R1105" i="14" s="1"/>
  <c r="S1105" i="14" s="1"/>
  <c r="U1105" i="14"/>
  <c r="W1105" i="14" s="1"/>
  <c r="X1105" i="14" s="1"/>
  <c r="D1106" i="14"/>
  <c r="A1107" i="14"/>
  <c r="P1106" i="14" l="1"/>
  <c r="R1106" i="14" s="1"/>
  <c r="S1106" i="14" s="1"/>
  <c r="U1106" i="14"/>
  <c r="W1106" i="14" s="1"/>
  <c r="X1106" i="14" s="1"/>
  <c r="D1107" i="14"/>
  <c r="A1108" i="14"/>
  <c r="P1107" i="14" l="1"/>
  <c r="R1107" i="14" s="1"/>
  <c r="S1107" i="14" s="1"/>
  <c r="U1107" i="14"/>
  <c r="W1107" i="14" s="1"/>
  <c r="X1107" i="14" s="1"/>
  <c r="A1109" i="14"/>
  <c r="D1108" i="14"/>
  <c r="P1108" i="14" l="1"/>
  <c r="R1108" i="14" s="1"/>
  <c r="S1108" i="14" s="1"/>
  <c r="U1108" i="14"/>
  <c r="W1108" i="14" s="1"/>
  <c r="X1108" i="14" s="1"/>
  <c r="D1109" i="14"/>
  <c r="A1110" i="14"/>
  <c r="P1109" i="14" l="1"/>
  <c r="R1109" i="14" s="1"/>
  <c r="S1109" i="14" s="1"/>
  <c r="U1109" i="14"/>
  <c r="W1109" i="14" s="1"/>
  <c r="X1109" i="14" s="1"/>
  <c r="D1110" i="14"/>
  <c r="A1111" i="14"/>
  <c r="P1110" i="14" l="1"/>
  <c r="R1110" i="14" s="1"/>
  <c r="S1110" i="14" s="1"/>
  <c r="U1110" i="14"/>
  <c r="W1110" i="14" s="1"/>
  <c r="X1110" i="14" s="1"/>
  <c r="D1111" i="14"/>
  <c r="A1112" i="14"/>
  <c r="P1111" i="14" l="1"/>
  <c r="R1111" i="14" s="1"/>
  <c r="S1111" i="14" s="1"/>
  <c r="U1111" i="14"/>
  <c r="W1111" i="14" s="1"/>
  <c r="X1111" i="14" s="1"/>
  <c r="D1112" i="14"/>
  <c r="A1113" i="14"/>
  <c r="P1112" i="14" l="1"/>
  <c r="R1112" i="14" s="1"/>
  <c r="S1112" i="14" s="1"/>
  <c r="U1112" i="14"/>
  <c r="W1112" i="14" s="1"/>
  <c r="X1112" i="14" s="1"/>
  <c r="D1113" i="14"/>
  <c r="A1114" i="14"/>
  <c r="P1113" i="14" l="1"/>
  <c r="R1113" i="14" s="1"/>
  <c r="S1113" i="14" s="1"/>
  <c r="U1113" i="14"/>
  <c r="W1113" i="14" s="1"/>
  <c r="X1113" i="14" s="1"/>
  <c r="D1114" i="14"/>
  <c r="A1115" i="14"/>
  <c r="P1114" i="14" l="1"/>
  <c r="R1114" i="14" s="1"/>
  <c r="S1114" i="14" s="1"/>
  <c r="U1114" i="14"/>
  <c r="W1114" i="14" s="1"/>
  <c r="X1114" i="14" s="1"/>
  <c r="D1115" i="14"/>
  <c r="A1116" i="14"/>
  <c r="P1115" i="14" l="1"/>
  <c r="R1115" i="14" s="1"/>
  <c r="S1115" i="14" s="1"/>
  <c r="U1115" i="14"/>
  <c r="W1115" i="14" s="1"/>
  <c r="X1115" i="14" s="1"/>
  <c r="A1117" i="14"/>
  <c r="D1116" i="14"/>
  <c r="P1116" i="14" l="1"/>
  <c r="R1116" i="14" s="1"/>
  <c r="S1116" i="14" s="1"/>
  <c r="U1116" i="14"/>
  <c r="W1116" i="14" s="1"/>
  <c r="X1116" i="14" s="1"/>
  <c r="D1117" i="14"/>
  <c r="A1118" i="14"/>
  <c r="P1117" i="14" l="1"/>
  <c r="R1117" i="14" s="1"/>
  <c r="S1117" i="14" s="1"/>
  <c r="U1117" i="14"/>
  <c r="W1117" i="14" s="1"/>
  <c r="X1117" i="14" s="1"/>
  <c r="D1118" i="14"/>
  <c r="A1119" i="14"/>
  <c r="P1118" i="14" l="1"/>
  <c r="R1118" i="14" s="1"/>
  <c r="S1118" i="14" s="1"/>
  <c r="U1118" i="14"/>
  <c r="W1118" i="14" s="1"/>
  <c r="X1118" i="14" s="1"/>
  <c r="D1119" i="14"/>
  <c r="A1120" i="14"/>
  <c r="P1119" i="14" l="1"/>
  <c r="R1119" i="14" s="1"/>
  <c r="S1119" i="14" s="1"/>
  <c r="U1119" i="14"/>
  <c r="W1119" i="14" s="1"/>
  <c r="X1119" i="14" s="1"/>
  <c r="D1120" i="14"/>
  <c r="A1121" i="14"/>
  <c r="P1120" i="14" l="1"/>
  <c r="R1120" i="14" s="1"/>
  <c r="S1120" i="14" s="1"/>
  <c r="U1120" i="14"/>
  <c r="W1120" i="14" s="1"/>
  <c r="X1120" i="14" s="1"/>
  <c r="D1121" i="14"/>
  <c r="A1122" i="14"/>
  <c r="P1121" i="14" l="1"/>
  <c r="R1121" i="14" s="1"/>
  <c r="S1121" i="14" s="1"/>
  <c r="U1121" i="14"/>
  <c r="W1121" i="14" s="1"/>
  <c r="X1121" i="14" s="1"/>
  <c r="D1122" i="14"/>
  <c r="A1123" i="14"/>
  <c r="P1122" i="14" l="1"/>
  <c r="R1122" i="14" s="1"/>
  <c r="S1122" i="14" s="1"/>
  <c r="U1122" i="14"/>
  <c r="W1122" i="14" s="1"/>
  <c r="X1122" i="14" s="1"/>
  <c r="D1123" i="14"/>
  <c r="A1124" i="14"/>
  <c r="P1123" i="14" l="1"/>
  <c r="R1123" i="14" s="1"/>
  <c r="S1123" i="14" s="1"/>
  <c r="U1123" i="14"/>
  <c r="W1123" i="14" s="1"/>
  <c r="X1123" i="14" s="1"/>
  <c r="A1125" i="14"/>
  <c r="D1124" i="14"/>
  <c r="P1124" i="14" l="1"/>
  <c r="R1124" i="14" s="1"/>
  <c r="S1124" i="14" s="1"/>
  <c r="U1124" i="14"/>
  <c r="W1124" i="14" s="1"/>
  <c r="X1124" i="14" s="1"/>
  <c r="D1125" i="14"/>
  <c r="A1126" i="14"/>
  <c r="P1125" i="14" l="1"/>
  <c r="R1125" i="14" s="1"/>
  <c r="S1125" i="14" s="1"/>
  <c r="U1125" i="14"/>
  <c r="W1125" i="14" s="1"/>
  <c r="X1125" i="14" s="1"/>
  <c r="D1126" i="14"/>
  <c r="A1127" i="14"/>
  <c r="P1126" i="14" l="1"/>
  <c r="R1126" i="14" s="1"/>
  <c r="S1126" i="14" s="1"/>
  <c r="U1126" i="14"/>
  <c r="W1126" i="14" s="1"/>
  <c r="X1126" i="14" s="1"/>
  <c r="D1127" i="14"/>
  <c r="A1128" i="14"/>
  <c r="P1127" i="14" l="1"/>
  <c r="R1127" i="14" s="1"/>
  <c r="S1127" i="14" s="1"/>
  <c r="U1127" i="14"/>
  <c r="W1127" i="14" s="1"/>
  <c r="X1127" i="14" s="1"/>
  <c r="D1128" i="14"/>
  <c r="A1129" i="14"/>
  <c r="P1128" i="14" l="1"/>
  <c r="R1128" i="14" s="1"/>
  <c r="S1128" i="14" s="1"/>
  <c r="U1128" i="14"/>
  <c r="W1128" i="14" s="1"/>
  <c r="X1128" i="14" s="1"/>
  <c r="D1129" i="14"/>
  <c r="A1130" i="14"/>
  <c r="P1129" i="14" l="1"/>
  <c r="R1129" i="14" s="1"/>
  <c r="S1129" i="14" s="1"/>
  <c r="U1129" i="14"/>
  <c r="W1129" i="14" s="1"/>
  <c r="X1129" i="14" s="1"/>
  <c r="D1130" i="14"/>
  <c r="A1131" i="14"/>
  <c r="P1130" i="14" l="1"/>
  <c r="R1130" i="14" s="1"/>
  <c r="S1130" i="14" s="1"/>
  <c r="U1130" i="14"/>
  <c r="W1130" i="14" s="1"/>
  <c r="X1130" i="14" s="1"/>
  <c r="D1131" i="14"/>
  <c r="A1132" i="14"/>
  <c r="P1131" i="14" l="1"/>
  <c r="R1131" i="14" s="1"/>
  <c r="S1131" i="14" s="1"/>
  <c r="U1131" i="14"/>
  <c r="W1131" i="14" s="1"/>
  <c r="X1131" i="14" s="1"/>
  <c r="A1133" i="14"/>
  <c r="D1132" i="14"/>
  <c r="P1132" i="14" l="1"/>
  <c r="R1132" i="14" s="1"/>
  <c r="S1132" i="14" s="1"/>
  <c r="U1132" i="14"/>
  <c r="W1132" i="14" s="1"/>
  <c r="X1132" i="14" s="1"/>
  <c r="D1133" i="14"/>
  <c r="A1134" i="14"/>
  <c r="P1133" i="14" l="1"/>
  <c r="R1133" i="14" s="1"/>
  <c r="S1133" i="14" s="1"/>
  <c r="U1133" i="14"/>
  <c r="W1133" i="14" s="1"/>
  <c r="X1133" i="14" s="1"/>
  <c r="D1134" i="14"/>
  <c r="A1135" i="14"/>
  <c r="P1134" i="14" l="1"/>
  <c r="R1134" i="14" s="1"/>
  <c r="S1134" i="14" s="1"/>
  <c r="U1134" i="14"/>
  <c r="W1134" i="14" s="1"/>
  <c r="X1134" i="14" s="1"/>
  <c r="D1135" i="14"/>
  <c r="A1136" i="14"/>
  <c r="P1135" i="14" l="1"/>
  <c r="R1135" i="14" s="1"/>
  <c r="S1135" i="14" s="1"/>
  <c r="U1135" i="14"/>
  <c r="W1135" i="14" s="1"/>
  <c r="X1135" i="14" s="1"/>
  <c r="D1136" i="14"/>
  <c r="A1137" i="14"/>
  <c r="P1136" i="14" l="1"/>
  <c r="R1136" i="14" s="1"/>
  <c r="S1136" i="14" s="1"/>
  <c r="U1136" i="14"/>
  <c r="W1136" i="14" s="1"/>
  <c r="X1136" i="14" s="1"/>
  <c r="D1137" i="14"/>
  <c r="A1138" i="14"/>
  <c r="P1137" i="14" l="1"/>
  <c r="R1137" i="14" s="1"/>
  <c r="S1137" i="14" s="1"/>
  <c r="U1137" i="14"/>
  <c r="W1137" i="14" s="1"/>
  <c r="X1137" i="14" s="1"/>
  <c r="D1138" i="14"/>
  <c r="A1139" i="14"/>
  <c r="P1138" i="14" l="1"/>
  <c r="R1138" i="14" s="1"/>
  <c r="S1138" i="14" s="1"/>
  <c r="U1138" i="14"/>
  <c r="W1138" i="14" s="1"/>
  <c r="X1138" i="14" s="1"/>
  <c r="D1139" i="14"/>
  <c r="A1140" i="14"/>
  <c r="P1139" i="14" l="1"/>
  <c r="R1139" i="14" s="1"/>
  <c r="S1139" i="14" s="1"/>
  <c r="U1139" i="14"/>
  <c r="W1139" i="14" s="1"/>
  <c r="X1139" i="14" s="1"/>
  <c r="A1141" i="14"/>
  <c r="D1140" i="14"/>
  <c r="P1140" i="14" l="1"/>
  <c r="R1140" i="14" s="1"/>
  <c r="S1140" i="14" s="1"/>
  <c r="U1140" i="14"/>
  <c r="W1140" i="14" s="1"/>
  <c r="X1140" i="14" s="1"/>
  <c r="D1141" i="14"/>
  <c r="A1142" i="14"/>
  <c r="P1141" i="14" l="1"/>
  <c r="R1141" i="14" s="1"/>
  <c r="S1141" i="14" s="1"/>
  <c r="U1141" i="14"/>
  <c r="W1141" i="14" s="1"/>
  <c r="X1141" i="14" s="1"/>
  <c r="D1142" i="14"/>
  <c r="A1143" i="14"/>
  <c r="P1142" i="14" l="1"/>
  <c r="R1142" i="14" s="1"/>
  <c r="S1142" i="14" s="1"/>
  <c r="U1142" i="14"/>
  <c r="W1142" i="14" s="1"/>
  <c r="X1142" i="14" s="1"/>
  <c r="D1143" i="14"/>
  <c r="A1144" i="14"/>
  <c r="P1143" i="14" l="1"/>
  <c r="R1143" i="14" s="1"/>
  <c r="S1143" i="14" s="1"/>
  <c r="U1143" i="14"/>
  <c r="W1143" i="14" s="1"/>
  <c r="X1143" i="14" s="1"/>
  <c r="D1144" i="14"/>
  <c r="A1145" i="14"/>
  <c r="P1144" i="14" l="1"/>
  <c r="R1144" i="14" s="1"/>
  <c r="S1144" i="14" s="1"/>
  <c r="U1144" i="14"/>
  <c r="W1144" i="14" s="1"/>
  <c r="X1144" i="14" s="1"/>
  <c r="D1145" i="14"/>
  <c r="A1146" i="14"/>
  <c r="P1145" i="14" l="1"/>
  <c r="R1145" i="14" s="1"/>
  <c r="S1145" i="14" s="1"/>
  <c r="U1145" i="14"/>
  <c r="W1145" i="14" s="1"/>
  <c r="X1145" i="14" s="1"/>
  <c r="D1146" i="14"/>
  <c r="A1147" i="14"/>
  <c r="P1146" i="14" l="1"/>
  <c r="R1146" i="14" s="1"/>
  <c r="S1146" i="14" s="1"/>
  <c r="U1146" i="14"/>
  <c r="W1146" i="14" s="1"/>
  <c r="X1146" i="14" s="1"/>
  <c r="D1147" i="14"/>
  <c r="A1148" i="14"/>
  <c r="P1147" i="14" l="1"/>
  <c r="R1147" i="14" s="1"/>
  <c r="S1147" i="14" s="1"/>
  <c r="U1147" i="14"/>
  <c r="W1147" i="14" s="1"/>
  <c r="X1147" i="14" s="1"/>
  <c r="A1149" i="14"/>
  <c r="D1148" i="14"/>
  <c r="P1148" i="14" l="1"/>
  <c r="R1148" i="14" s="1"/>
  <c r="S1148" i="14" s="1"/>
  <c r="U1148" i="14"/>
  <c r="W1148" i="14" s="1"/>
  <c r="X1148" i="14" s="1"/>
  <c r="D1149" i="14"/>
  <c r="A1150" i="14"/>
  <c r="P1149" i="14" l="1"/>
  <c r="R1149" i="14" s="1"/>
  <c r="S1149" i="14" s="1"/>
  <c r="U1149" i="14"/>
  <c r="W1149" i="14" s="1"/>
  <c r="X1149" i="14" s="1"/>
  <c r="D1150" i="14"/>
  <c r="A1151" i="14"/>
  <c r="P1150" i="14" l="1"/>
  <c r="R1150" i="14" s="1"/>
  <c r="S1150" i="14" s="1"/>
  <c r="U1150" i="14"/>
  <c r="W1150" i="14" s="1"/>
  <c r="X1150" i="14" s="1"/>
  <c r="D1151" i="14"/>
  <c r="A1152" i="14"/>
  <c r="P1151" i="14" l="1"/>
  <c r="R1151" i="14" s="1"/>
  <c r="S1151" i="14" s="1"/>
  <c r="U1151" i="14"/>
  <c r="W1151" i="14" s="1"/>
  <c r="X1151" i="14" s="1"/>
  <c r="D1152" i="14"/>
  <c r="A1153" i="14"/>
  <c r="P1152" i="14" l="1"/>
  <c r="R1152" i="14" s="1"/>
  <c r="S1152" i="14" s="1"/>
  <c r="U1152" i="14"/>
  <c r="W1152" i="14" s="1"/>
  <c r="X1152" i="14" s="1"/>
  <c r="D1153" i="14"/>
  <c r="A1154" i="14"/>
  <c r="P1153" i="14" l="1"/>
  <c r="R1153" i="14" s="1"/>
  <c r="S1153" i="14" s="1"/>
  <c r="U1153" i="14"/>
  <c r="W1153" i="14" s="1"/>
  <c r="X1153" i="14" s="1"/>
  <c r="D1154" i="14"/>
  <c r="A1155" i="14"/>
  <c r="P1154" i="14" l="1"/>
  <c r="R1154" i="14" s="1"/>
  <c r="S1154" i="14" s="1"/>
  <c r="U1154" i="14"/>
  <c r="W1154" i="14" s="1"/>
  <c r="X1154" i="14" s="1"/>
  <c r="D1155" i="14"/>
  <c r="A1156" i="14"/>
  <c r="P1155" i="14" l="1"/>
  <c r="R1155" i="14" s="1"/>
  <c r="S1155" i="14" s="1"/>
  <c r="U1155" i="14"/>
  <c r="W1155" i="14" s="1"/>
  <c r="X1155" i="14" s="1"/>
  <c r="A1157" i="14"/>
  <c r="D1156" i="14"/>
  <c r="P1156" i="14" l="1"/>
  <c r="R1156" i="14" s="1"/>
  <c r="S1156" i="14" s="1"/>
  <c r="U1156" i="14"/>
  <c r="W1156" i="14" s="1"/>
  <c r="X1156" i="14" s="1"/>
  <c r="D1157" i="14"/>
  <c r="A1158" i="14"/>
  <c r="P1157" i="14" l="1"/>
  <c r="R1157" i="14" s="1"/>
  <c r="S1157" i="14" s="1"/>
  <c r="U1157" i="14"/>
  <c r="W1157" i="14" s="1"/>
  <c r="X1157" i="14" s="1"/>
  <c r="D1158" i="14"/>
  <c r="A1159" i="14"/>
  <c r="P1158" i="14" l="1"/>
  <c r="R1158" i="14" s="1"/>
  <c r="S1158" i="14" s="1"/>
  <c r="U1158" i="14"/>
  <c r="W1158" i="14" s="1"/>
  <c r="X1158" i="14" s="1"/>
  <c r="D1159" i="14"/>
  <c r="A1160" i="14"/>
  <c r="P1159" i="14" l="1"/>
  <c r="R1159" i="14" s="1"/>
  <c r="S1159" i="14" s="1"/>
  <c r="U1159" i="14"/>
  <c r="W1159" i="14" s="1"/>
  <c r="X1159" i="14" s="1"/>
  <c r="D1160" i="14"/>
  <c r="A1161" i="14"/>
  <c r="P1160" i="14" l="1"/>
  <c r="R1160" i="14" s="1"/>
  <c r="S1160" i="14" s="1"/>
  <c r="U1160" i="14"/>
  <c r="W1160" i="14" s="1"/>
  <c r="X1160" i="14" s="1"/>
  <c r="D1161" i="14"/>
  <c r="A1162" i="14"/>
  <c r="P1161" i="14" l="1"/>
  <c r="R1161" i="14" s="1"/>
  <c r="S1161" i="14" s="1"/>
  <c r="U1161" i="14"/>
  <c r="W1161" i="14" s="1"/>
  <c r="X1161" i="14" s="1"/>
  <c r="D1162" i="14"/>
  <c r="A1163" i="14"/>
  <c r="P1162" i="14" l="1"/>
  <c r="R1162" i="14" s="1"/>
  <c r="S1162" i="14" s="1"/>
  <c r="U1162" i="14"/>
  <c r="W1162" i="14" s="1"/>
  <c r="X1162" i="14" s="1"/>
  <c r="D1163" i="14"/>
  <c r="A1164" i="14"/>
  <c r="P1163" i="14" l="1"/>
  <c r="R1163" i="14" s="1"/>
  <c r="S1163" i="14" s="1"/>
  <c r="U1163" i="14"/>
  <c r="W1163" i="14" s="1"/>
  <c r="X1163" i="14" s="1"/>
  <c r="A1165" i="14"/>
  <c r="D1164" i="14"/>
  <c r="P1164" i="14" l="1"/>
  <c r="R1164" i="14" s="1"/>
  <c r="S1164" i="14" s="1"/>
  <c r="U1164" i="14"/>
  <c r="W1164" i="14" s="1"/>
  <c r="X1164" i="14" s="1"/>
  <c r="D1165" i="14"/>
  <c r="A1166" i="14"/>
  <c r="P1165" i="14" l="1"/>
  <c r="R1165" i="14" s="1"/>
  <c r="S1165" i="14" s="1"/>
  <c r="U1165" i="14"/>
  <c r="W1165" i="14" s="1"/>
  <c r="X1165" i="14" s="1"/>
  <c r="D1166" i="14"/>
  <c r="A1167" i="14"/>
  <c r="P1166" i="14" l="1"/>
  <c r="R1166" i="14" s="1"/>
  <c r="S1166" i="14" s="1"/>
  <c r="U1166" i="14"/>
  <c r="W1166" i="14" s="1"/>
  <c r="X1166" i="14" s="1"/>
  <c r="D1167" i="14"/>
  <c r="A1168" i="14"/>
  <c r="P1167" i="14" l="1"/>
  <c r="R1167" i="14" s="1"/>
  <c r="S1167" i="14" s="1"/>
  <c r="U1167" i="14"/>
  <c r="W1167" i="14" s="1"/>
  <c r="X1167" i="14" s="1"/>
  <c r="D1168" i="14"/>
  <c r="A1169" i="14"/>
  <c r="P1168" i="14" l="1"/>
  <c r="R1168" i="14" s="1"/>
  <c r="S1168" i="14" s="1"/>
  <c r="U1168" i="14"/>
  <c r="W1168" i="14" s="1"/>
  <c r="X1168" i="14" s="1"/>
  <c r="D1169" i="14"/>
  <c r="A1170" i="14"/>
  <c r="P1169" i="14" l="1"/>
  <c r="R1169" i="14" s="1"/>
  <c r="S1169" i="14" s="1"/>
  <c r="U1169" i="14"/>
  <c r="W1169" i="14" s="1"/>
  <c r="X1169" i="14" s="1"/>
  <c r="D1170" i="14"/>
  <c r="A1171" i="14"/>
  <c r="P1170" i="14" l="1"/>
  <c r="R1170" i="14" s="1"/>
  <c r="S1170" i="14" s="1"/>
  <c r="U1170" i="14"/>
  <c r="W1170" i="14" s="1"/>
  <c r="X1170" i="14" s="1"/>
  <c r="D1171" i="14"/>
  <c r="A1172" i="14"/>
  <c r="P1171" i="14" l="1"/>
  <c r="R1171" i="14" s="1"/>
  <c r="S1171" i="14" s="1"/>
  <c r="U1171" i="14"/>
  <c r="W1171" i="14" s="1"/>
  <c r="X1171" i="14" s="1"/>
  <c r="A1173" i="14"/>
  <c r="D1172" i="14"/>
  <c r="P1172" i="14" l="1"/>
  <c r="R1172" i="14" s="1"/>
  <c r="S1172" i="14" s="1"/>
  <c r="U1172" i="14"/>
  <c r="W1172" i="14" s="1"/>
  <c r="X1172" i="14" s="1"/>
  <c r="D1173" i="14"/>
  <c r="A1174" i="14"/>
  <c r="P1173" i="14" l="1"/>
  <c r="R1173" i="14" s="1"/>
  <c r="S1173" i="14" s="1"/>
  <c r="U1173" i="14"/>
  <c r="W1173" i="14" s="1"/>
  <c r="X1173" i="14" s="1"/>
  <c r="D1174" i="14"/>
  <c r="A1175" i="14"/>
  <c r="P1174" i="14" l="1"/>
  <c r="R1174" i="14" s="1"/>
  <c r="S1174" i="14" s="1"/>
  <c r="U1174" i="14"/>
  <c r="W1174" i="14" s="1"/>
  <c r="X1174" i="14" s="1"/>
  <c r="D1175" i="14"/>
  <c r="A1176" i="14"/>
  <c r="P1175" i="14" l="1"/>
  <c r="R1175" i="14" s="1"/>
  <c r="S1175" i="14" s="1"/>
  <c r="U1175" i="14"/>
  <c r="W1175" i="14" s="1"/>
  <c r="X1175" i="14" s="1"/>
  <c r="D1176" i="14"/>
  <c r="A1177" i="14"/>
  <c r="P1176" i="14" l="1"/>
  <c r="R1176" i="14" s="1"/>
  <c r="S1176" i="14" s="1"/>
  <c r="U1176" i="14"/>
  <c r="W1176" i="14" s="1"/>
  <c r="X1176" i="14" s="1"/>
  <c r="D1177" i="14"/>
  <c r="A1178" i="14"/>
  <c r="P1177" i="14" l="1"/>
  <c r="R1177" i="14" s="1"/>
  <c r="S1177" i="14" s="1"/>
  <c r="U1177" i="14"/>
  <c r="W1177" i="14" s="1"/>
  <c r="X1177" i="14" s="1"/>
  <c r="D1178" i="14"/>
  <c r="A1179" i="14"/>
  <c r="P1178" i="14" l="1"/>
  <c r="R1178" i="14" s="1"/>
  <c r="S1178" i="14" s="1"/>
  <c r="U1178" i="14"/>
  <c r="W1178" i="14" s="1"/>
  <c r="X1178" i="14" s="1"/>
  <c r="D1179" i="14"/>
  <c r="A1180" i="14"/>
  <c r="P1179" i="14" l="1"/>
  <c r="R1179" i="14" s="1"/>
  <c r="S1179" i="14" s="1"/>
  <c r="U1179" i="14"/>
  <c r="W1179" i="14" s="1"/>
  <c r="X1179" i="14" s="1"/>
  <c r="A1181" i="14"/>
  <c r="D1180" i="14"/>
  <c r="P1180" i="14" l="1"/>
  <c r="R1180" i="14" s="1"/>
  <c r="S1180" i="14" s="1"/>
  <c r="U1180" i="14"/>
  <c r="W1180" i="14" s="1"/>
  <c r="X1180" i="14" s="1"/>
  <c r="D1181" i="14"/>
  <c r="A1182" i="14"/>
  <c r="P1181" i="14" l="1"/>
  <c r="R1181" i="14" s="1"/>
  <c r="S1181" i="14" s="1"/>
  <c r="U1181" i="14"/>
  <c r="W1181" i="14" s="1"/>
  <c r="X1181" i="14" s="1"/>
  <c r="D1182" i="14"/>
  <c r="A1183" i="14"/>
  <c r="P1182" i="14" l="1"/>
  <c r="R1182" i="14" s="1"/>
  <c r="S1182" i="14" s="1"/>
  <c r="U1182" i="14"/>
  <c r="W1182" i="14" s="1"/>
  <c r="X1182" i="14" s="1"/>
  <c r="D1183" i="14"/>
  <c r="A1184" i="14"/>
  <c r="P1183" i="14" l="1"/>
  <c r="R1183" i="14" s="1"/>
  <c r="S1183" i="14" s="1"/>
  <c r="U1183" i="14"/>
  <c r="W1183" i="14" s="1"/>
  <c r="X1183" i="14" s="1"/>
  <c r="D1184" i="14"/>
  <c r="A1185" i="14"/>
  <c r="P1184" i="14" l="1"/>
  <c r="R1184" i="14" s="1"/>
  <c r="S1184" i="14" s="1"/>
  <c r="U1184" i="14"/>
  <c r="W1184" i="14" s="1"/>
  <c r="X1184" i="14" s="1"/>
  <c r="D1185" i="14"/>
  <c r="A1186" i="14"/>
  <c r="P1185" i="14" l="1"/>
  <c r="R1185" i="14" s="1"/>
  <c r="S1185" i="14" s="1"/>
  <c r="U1185" i="14"/>
  <c r="W1185" i="14" s="1"/>
  <c r="X1185" i="14" s="1"/>
  <c r="D1186" i="14"/>
  <c r="A1187" i="14"/>
  <c r="P1186" i="14" l="1"/>
  <c r="R1186" i="14" s="1"/>
  <c r="S1186" i="14" s="1"/>
  <c r="U1186" i="14"/>
  <c r="W1186" i="14" s="1"/>
  <c r="X1186" i="14" s="1"/>
  <c r="D1187" i="14"/>
  <c r="A1188" i="14"/>
  <c r="P1187" i="14" l="1"/>
  <c r="R1187" i="14" s="1"/>
  <c r="S1187" i="14" s="1"/>
  <c r="U1187" i="14"/>
  <c r="W1187" i="14" s="1"/>
  <c r="X1187" i="14" s="1"/>
  <c r="A1189" i="14"/>
  <c r="D1188" i="14"/>
  <c r="P1188" i="14" l="1"/>
  <c r="R1188" i="14" s="1"/>
  <c r="S1188" i="14" s="1"/>
  <c r="U1188" i="14"/>
  <c r="W1188" i="14" s="1"/>
  <c r="X1188" i="14" s="1"/>
  <c r="D1189" i="14"/>
  <c r="A1190" i="14"/>
  <c r="P1189" i="14" l="1"/>
  <c r="R1189" i="14" s="1"/>
  <c r="S1189" i="14" s="1"/>
  <c r="U1189" i="14"/>
  <c r="W1189" i="14" s="1"/>
  <c r="X1189" i="14" s="1"/>
  <c r="D1190" i="14"/>
  <c r="A1191" i="14"/>
  <c r="P1190" i="14" l="1"/>
  <c r="R1190" i="14" s="1"/>
  <c r="S1190" i="14" s="1"/>
  <c r="U1190" i="14"/>
  <c r="W1190" i="14" s="1"/>
  <c r="X1190" i="14" s="1"/>
  <c r="D1191" i="14"/>
  <c r="A1192" i="14"/>
  <c r="P1191" i="14" l="1"/>
  <c r="R1191" i="14" s="1"/>
  <c r="S1191" i="14" s="1"/>
  <c r="U1191" i="14"/>
  <c r="W1191" i="14" s="1"/>
  <c r="X1191" i="14" s="1"/>
  <c r="D1192" i="14"/>
  <c r="A1193" i="14"/>
  <c r="P1192" i="14" l="1"/>
  <c r="R1192" i="14" s="1"/>
  <c r="S1192" i="14" s="1"/>
  <c r="U1192" i="14"/>
  <c r="W1192" i="14" s="1"/>
  <c r="X1192" i="14" s="1"/>
  <c r="D1193" i="14"/>
  <c r="A1194" i="14"/>
  <c r="P1193" i="14" l="1"/>
  <c r="R1193" i="14" s="1"/>
  <c r="S1193" i="14" s="1"/>
  <c r="U1193" i="14"/>
  <c r="W1193" i="14" s="1"/>
  <c r="X1193" i="14" s="1"/>
  <c r="D1194" i="14"/>
  <c r="A1195" i="14"/>
  <c r="P1194" i="14" l="1"/>
  <c r="R1194" i="14" s="1"/>
  <c r="S1194" i="14" s="1"/>
  <c r="U1194" i="14"/>
  <c r="W1194" i="14" s="1"/>
  <c r="X1194" i="14" s="1"/>
  <c r="D1195" i="14"/>
  <c r="A1196" i="14"/>
  <c r="P1195" i="14" l="1"/>
  <c r="R1195" i="14" s="1"/>
  <c r="S1195" i="14" s="1"/>
  <c r="U1195" i="14"/>
  <c r="W1195" i="14" s="1"/>
  <c r="X1195" i="14" s="1"/>
  <c r="A1197" i="14"/>
  <c r="D1196" i="14"/>
  <c r="P1196" i="14" l="1"/>
  <c r="R1196" i="14" s="1"/>
  <c r="S1196" i="14" s="1"/>
  <c r="U1196" i="14"/>
  <c r="W1196" i="14" s="1"/>
  <c r="X1196" i="14" s="1"/>
  <c r="D1197" i="14"/>
  <c r="A1198" i="14"/>
  <c r="P1197" i="14" l="1"/>
  <c r="R1197" i="14" s="1"/>
  <c r="S1197" i="14" s="1"/>
  <c r="U1197" i="14"/>
  <c r="W1197" i="14" s="1"/>
  <c r="X1197" i="14" s="1"/>
  <c r="D1198" i="14"/>
  <c r="A1199" i="14"/>
  <c r="P1198" i="14" l="1"/>
  <c r="R1198" i="14" s="1"/>
  <c r="S1198" i="14" s="1"/>
  <c r="U1198" i="14"/>
  <c r="W1198" i="14" s="1"/>
  <c r="X1198" i="14" s="1"/>
  <c r="D1199" i="14"/>
  <c r="A1200" i="14"/>
  <c r="P1199" i="14" l="1"/>
  <c r="R1199" i="14" s="1"/>
  <c r="S1199" i="14" s="1"/>
  <c r="U1199" i="14"/>
  <c r="W1199" i="14" s="1"/>
  <c r="X1199" i="14" s="1"/>
  <c r="D1200" i="14"/>
  <c r="A1201" i="14"/>
  <c r="P1200" i="14" l="1"/>
  <c r="R1200" i="14" s="1"/>
  <c r="S1200" i="14" s="1"/>
  <c r="U1200" i="14"/>
  <c r="W1200" i="14" s="1"/>
  <c r="X1200" i="14" s="1"/>
  <c r="D1201" i="14"/>
  <c r="A1202" i="14"/>
  <c r="P1201" i="14" l="1"/>
  <c r="R1201" i="14" s="1"/>
  <c r="S1201" i="14" s="1"/>
  <c r="U1201" i="14"/>
  <c r="W1201" i="14" s="1"/>
  <c r="X1201" i="14" s="1"/>
  <c r="D1202" i="14"/>
  <c r="A1203" i="14"/>
  <c r="P1202" i="14" l="1"/>
  <c r="R1202" i="14" s="1"/>
  <c r="S1202" i="14" s="1"/>
  <c r="U1202" i="14"/>
  <c r="W1202" i="14" s="1"/>
  <c r="X1202" i="14" s="1"/>
  <c r="D1203" i="14"/>
  <c r="A1204" i="14"/>
  <c r="P1203" i="14" l="1"/>
  <c r="R1203" i="14" s="1"/>
  <c r="S1203" i="14" s="1"/>
  <c r="U1203" i="14"/>
  <c r="W1203" i="14" s="1"/>
  <c r="X1203" i="14" s="1"/>
  <c r="A1205" i="14"/>
  <c r="D1204" i="14"/>
  <c r="P1204" i="14" l="1"/>
  <c r="R1204" i="14" s="1"/>
  <c r="S1204" i="14" s="1"/>
  <c r="U1204" i="14"/>
  <c r="W1204" i="14" s="1"/>
  <c r="X1204" i="14" s="1"/>
  <c r="D1205" i="14"/>
  <c r="A1206" i="14"/>
  <c r="P1205" i="14" l="1"/>
  <c r="R1205" i="14" s="1"/>
  <c r="S1205" i="14" s="1"/>
  <c r="U1205" i="14"/>
  <c r="W1205" i="14" s="1"/>
  <c r="X1205" i="14" s="1"/>
  <c r="D1206" i="14"/>
  <c r="A1207" i="14"/>
  <c r="P1206" i="14" l="1"/>
  <c r="R1206" i="14" s="1"/>
  <c r="S1206" i="14" s="1"/>
  <c r="U1206" i="14"/>
  <c r="W1206" i="14" s="1"/>
  <c r="X1206" i="14" s="1"/>
  <c r="D1207" i="14"/>
  <c r="A1208" i="14"/>
  <c r="P1207" i="14" l="1"/>
  <c r="R1207" i="14" s="1"/>
  <c r="S1207" i="14" s="1"/>
  <c r="U1207" i="14"/>
  <c r="W1207" i="14" s="1"/>
  <c r="X1207" i="14" s="1"/>
  <c r="D1208" i="14"/>
  <c r="A1209" i="14"/>
  <c r="P1208" i="14" l="1"/>
  <c r="R1208" i="14" s="1"/>
  <c r="S1208" i="14" s="1"/>
  <c r="U1208" i="14"/>
  <c r="W1208" i="14" s="1"/>
  <c r="X1208" i="14" s="1"/>
  <c r="D1209" i="14"/>
  <c r="A1210" i="14"/>
  <c r="P1209" i="14" l="1"/>
  <c r="R1209" i="14" s="1"/>
  <c r="S1209" i="14" s="1"/>
  <c r="U1209" i="14"/>
  <c r="W1209" i="14" s="1"/>
  <c r="X1209" i="14" s="1"/>
  <c r="D1210" i="14"/>
  <c r="A1211" i="14"/>
  <c r="P1210" i="14" l="1"/>
  <c r="R1210" i="14" s="1"/>
  <c r="S1210" i="14" s="1"/>
  <c r="U1210" i="14"/>
  <c r="W1210" i="14" s="1"/>
  <c r="X1210" i="14" s="1"/>
  <c r="D1211" i="14"/>
  <c r="A1212" i="14"/>
  <c r="P1211" i="14" l="1"/>
  <c r="R1211" i="14" s="1"/>
  <c r="S1211" i="14" s="1"/>
  <c r="U1211" i="14"/>
  <c r="W1211" i="14" s="1"/>
  <c r="X1211" i="14" s="1"/>
  <c r="A1213" i="14"/>
  <c r="D1212" i="14"/>
  <c r="P1212" i="14" l="1"/>
  <c r="R1212" i="14" s="1"/>
  <c r="S1212" i="14" s="1"/>
  <c r="U1212" i="14"/>
  <c r="W1212" i="14" s="1"/>
  <c r="X1212" i="14" s="1"/>
  <c r="D1213" i="14"/>
  <c r="A1214" i="14"/>
  <c r="P1213" i="14" l="1"/>
  <c r="R1213" i="14" s="1"/>
  <c r="S1213" i="14" s="1"/>
  <c r="U1213" i="14"/>
  <c r="W1213" i="14" s="1"/>
  <c r="X1213" i="14" s="1"/>
  <c r="D1214" i="14"/>
  <c r="A1215" i="14"/>
  <c r="P1214" i="14" l="1"/>
  <c r="R1214" i="14" s="1"/>
  <c r="S1214" i="14" s="1"/>
  <c r="U1214" i="14"/>
  <c r="W1214" i="14" s="1"/>
  <c r="X1214" i="14" s="1"/>
  <c r="D1215" i="14"/>
  <c r="A1216" i="14"/>
  <c r="P1215" i="14" l="1"/>
  <c r="R1215" i="14" s="1"/>
  <c r="S1215" i="14" s="1"/>
  <c r="U1215" i="14"/>
  <c r="W1215" i="14" s="1"/>
  <c r="X1215" i="14" s="1"/>
  <c r="D1216" i="14"/>
  <c r="A1217" i="14"/>
  <c r="P1216" i="14" l="1"/>
  <c r="R1216" i="14" s="1"/>
  <c r="S1216" i="14" s="1"/>
  <c r="U1216" i="14"/>
  <c r="W1216" i="14" s="1"/>
  <c r="X1216" i="14" s="1"/>
  <c r="D1217" i="14"/>
  <c r="A1218" i="14"/>
  <c r="P1217" i="14" l="1"/>
  <c r="R1217" i="14" s="1"/>
  <c r="S1217" i="14" s="1"/>
  <c r="U1217" i="14"/>
  <c r="W1217" i="14" s="1"/>
  <c r="X1217" i="14" s="1"/>
  <c r="D1218" i="14"/>
  <c r="A1219" i="14"/>
  <c r="P1218" i="14" l="1"/>
  <c r="R1218" i="14" s="1"/>
  <c r="S1218" i="14" s="1"/>
  <c r="U1218" i="14"/>
  <c r="W1218" i="14" s="1"/>
  <c r="X1218" i="14" s="1"/>
  <c r="D1219" i="14"/>
  <c r="A1220" i="14"/>
  <c r="P1219" i="14" l="1"/>
  <c r="R1219" i="14" s="1"/>
  <c r="S1219" i="14" s="1"/>
  <c r="U1219" i="14"/>
  <c r="W1219" i="14" s="1"/>
  <c r="X1219" i="14" s="1"/>
  <c r="A1221" i="14"/>
  <c r="D1220" i="14"/>
  <c r="P1220" i="14" l="1"/>
  <c r="R1220" i="14" s="1"/>
  <c r="S1220" i="14" s="1"/>
  <c r="U1220" i="14"/>
  <c r="W1220" i="14" s="1"/>
  <c r="X1220" i="14" s="1"/>
  <c r="D1221" i="14"/>
  <c r="A1222" i="14"/>
  <c r="P1221" i="14" l="1"/>
  <c r="R1221" i="14" s="1"/>
  <c r="S1221" i="14" s="1"/>
  <c r="U1221" i="14"/>
  <c r="W1221" i="14" s="1"/>
  <c r="X1221" i="14" s="1"/>
  <c r="D1222" i="14"/>
  <c r="A1223" i="14"/>
  <c r="P1222" i="14" l="1"/>
  <c r="R1222" i="14" s="1"/>
  <c r="S1222" i="14" s="1"/>
  <c r="U1222" i="14"/>
  <c r="W1222" i="14" s="1"/>
  <c r="X1222" i="14" s="1"/>
  <c r="D1223" i="14"/>
  <c r="A1224" i="14"/>
  <c r="P1223" i="14" l="1"/>
  <c r="R1223" i="14" s="1"/>
  <c r="S1223" i="14" s="1"/>
  <c r="U1223" i="14"/>
  <c r="W1223" i="14" s="1"/>
  <c r="X1223" i="14" s="1"/>
  <c r="D1224" i="14"/>
  <c r="A1225" i="14"/>
  <c r="P1224" i="14" l="1"/>
  <c r="R1224" i="14" s="1"/>
  <c r="S1224" i="14" s="1"/>
  <c r="U1224" i="14"/>
  <c r="W1224" i="14" s="1"/>
  <c r="X1224" i="14" s="1"/>
  <c r="D1225" i="14"/>
  <c r="A1226" i="14"/>
  <c r="P1225" i="14" l="1"/>
  <c r="R1225" i="14" s="1"/>
  <c r="S1225" i="14" s="1"/>
  <c r="U1225" i="14"/>
  <c r="W1225" i="14" s="1"/>
  <c r="X1225" i="14" s="1"/>
  <c r="D1226" i="14"/>
  <c r="A1227" i="14"/>
  <c r="P1226" i="14" l="1"/>
  <c r="R1226" i="14" s="1"/>
  <c r="S1226" i="14" s="1"/>
  <c r="U1226" i="14"/>
  <c r="W1226" i="14" s="1"/>
  <c r="X1226" i="14" s="1"/>
  <c r="D1227" i="14"/>
  <c r="A1228" i="14"/>
  <c r="P1227" i="14" l="1"/>
  <c r="R1227" i="14" s="1"/>
  <c r="S1227" i="14" s="1"/>
  <c r="U1227" i="14"/>
  <c r="W1227" i="14" s="1"/>
  <c r="X1227" i="14" s="1"/>
  <c r="A1229" i="14"/>
  <c r="D1228" i="14"/>
  <c r="P1228" i="14" l="1"/>
  <c r="U1228" i="14"/>
  <c r="W1228" i="14"/>
  <c r="X1228" i="14" s="1"/>
  <c r="R1228" i="14"/>
  <c r="S1228" i="14" s="1"/>
  <c r="D1229" i="14"/>
  <c r="A1230" i="14"/>
  <c r="P1229" i="14" l="1"/>
  <c r="R1229" i="14" s="1"/>
  <c r="S1229" i="14" s="1"/>
  <c r="U1229" i="14"/>
  <c r="W1229" i="14" s="1"/>
  <c r="X1229" i="14" s="1"/>
  <c r="D1230" i="14"/>
  <c r="A1231" i="14"/>
  <c r="P1230" i="14" l="1"/>
  <c r="R1230" i="14" s="1"/>
  <c r="S1230" i="14" s="1"/>
  <c r="U1230" i="14"/>
  <c r="W1230" i="14" s="1"/>
  <c r="X1230" i="14" s="1"/>
  <c r="D1231" i="14"/>
  <c r="A1232" i="14"/>
  <c r="P1231" i="14" l="1"/>
  <c r="R1231" i="14" s="1"/>
  <c r="S1231" i="14" s="1"/>
  <c r="U1231" i="14"/>
  <c r="W1231" i="14" s="1"/>
  <c r="X1231" i="14" s="1"/>
  <c r="D1232" i="14"/>
  <c r="A1233" i="14"/>
  <c r="P1232" i="14" l="1"/>
  <c r="R1232" i="14" s="1"/>
  <c r="S1232" i="14" s="1"/>
  <c r="U1232" i="14"/>
  <c r="W1232" i="14" s="1"/>
  <c r="X1232" i="14" s="1"/>
  <c r="D1233" i="14"/>
  <c r="A1234" i="14"/>
  <c r="P1233" i="14" l="1"/>
  <c r="R1233" i="14" s="1"/>
  <c r="S1233" i="14" s="1"/>
  <c r="U1233" i="14"/>
  <c r="W1233" i="14" s="1"/>
  <c r="X1233" i="14" s="1"/>
  <c r="D1234" i="14"/>
  <c r="A1235" i="14"/>
  <c r="P1234" i="14" l="1"/>
  <c r="U1234" i="14"/>
  <c r="W1234" i="14" s="1"/>
  <c r="X1234" i="14" s="1"/>
  <c r="D1235" i="14"/>
  <c r="A1236" i="14"/>
  <c r="R1234" i="14"/>
  <c r="S1234" i="14" s="1"/>
  <c r="P1235" i="14" l="1"/>
  <c r="R1235" i="14" s="1"/>
  <c r="S1235" i="14" s="1"/>
  <c r="U1235" i="14"/>
  <c r="W1235" i="14" s="1"/>
  <c r="X1235" i="14" s="1"/>
  <c r="A1237" i="14"/>
  <c r="D1236" i="14"/>
  <c r="P1236" i="14" l="1"/>
  <c r="R1236" i="14" s="1"/>
  <c r="S1236" i="14" s="1"/>
  <c r="U1236" i="14"/>
  <c r="W1236" i="14" s="1"/>
  <c r="X1236" i="14" s="1"/>
  <c r="D1237" i="14"/>
  <c r="A1238" i="14"/>
  <c r="P1237" i="14" l="1"/>
  <c r="R1237" i="14" s="1"/>
  <c r="S1237" i="14" s="1"/>
  <c r="U1237" i="14"/>
  <c r="W1237" i="14" s="1"/>
  <c r="X1237" i="14" s="1"/>
  <c r="D1238" i="14"/>
  <c r="A1239" i="14"/>
  <c r="P1238" i="14" l="1"/>
  <c r="R1238" i="14" s="1"/>
  <c r="S1238" i="14" s="1"/>
  <c r="U1238" i="14"/>
  <c r="W1238" i="14" s="1"/>
  <c r="X1238" i="14" s="1"/>
  <c r="D1239" i="14"/>
  <c r="A1240" i="14"/>
  <c r="P1239" i="14" l="1"/>
  <c r="R1239" i="14" s="1"/>
  <c r="S1239" i="14" s="1"/>
  <c r="U1239" i="14"/>
  <c r="W1239" i="14" s="1"/>
  <c r="X1239" i="14" s="1"/>
  <c r="D1240" i="14"/>
  <c r="A1241" i="14"/>
  <c r="P1240" i="14" l="1"/>
  <c r="R1240" i="14" s="1"/>
  <c r="S1240" i="14" s="1"/>
  <c r="U1240" i="14"/>
  <c r="W1240" i="14" s="1"/>
  <c r="X1240" i="14" s="1"/>
  <c r="D1241" i="14"/>
  <c r="A1242" i="14"/>
  <c r="P1241" i="14" l="1"/>
  <c r="R1241" i="14" s="1"/>
  <c r="S1241" i="14" s="1"/>
  <c r="U1241" i="14"/>
  <c r="W1241" i="14" s="1"/>
  <c r="X1241" i="14" s="1"/>
  <c r="D1242" i="14"/>
  <c r="A1243" i="14"/>
  <c r="P1242" i="14" l="1"/>
  <c r="R1242" i="14" s="1"/>
  <c r="S1242" i="14" s="1"/>
  <c r="U1242" i="14"/>
  <c r="W1242" i="14" s="1"/>
  <c r="X1242" i="14" s="1"/>
  <c r="D1243" i="14"/>
  <c r="A1244" i="14"/>
  <c r="P1243" i="14" l="1"/>
  <c r="R1243" i="14" s="1"/>
  <c r="S1243" i="14" s="1"/>
  <c r="U1243" i="14"/>
  <c r="W1243" i="14" s="1"/>
  <c r="X1243" i="14" s="1"/>
  <c r="A1245" i="14"/>
  <c r="D1244" i="14"/>
  <c r="P1244" i="14" l="1"/>
  <c r="U1244" i="14"/>
  <c r="W1244" i="14" s="1"/>
  <c r="X1244" i="14" s="1"/>
  <c r="R1244" i="14"/>
  <c r="S1244" i="14" s="1"/>
  <c r="D1245" i="14"/>
  <c r="A1246" i="14"/>
  <c r="P1245" i="14" l="1"/>
  <c r="R1245" i="14" s="1"/>
  <c r="S1245" i="14" s="1"/>
  <c r="U1245" i="14"/>
  <c r="W1245" i="14" s="1"/>
  <c r="X1245" i="14" s="1"/>
  <c r="D1246" i="14"/>
  <c r="A1247" i="14"/>
  <c r="P1246" i="14" l="1"/>
  <c r="R1246" i="14" s="1"/>
  <c r="S1246" i="14" s="1"/>
  <c r="U1246" i="14"/>
  <c r="W1246" i="14" s="1"/>
  <c r="X1246" i="14" s="1"/>
  <c r="D1247" i="14"/>
  <c r="A1248" i="14"/>
  <c r="P1247" i="14" l="1"/>
  <c r="R1247" i="14" s="1"/>
  <c r="S1247" i="14" s="1"/>
  <c r="U1247" i="14"/>
  <c r="W1247" i="14" s="1"/>
  <c r="X1247" i="14" s="1"/>
  <c r="D1248" i="14"/>
  <c r="A1249" i="14"/>
  <c r="P1248" i="14" l="1"/>
  <c r="R1248" i="14" s="1"/>
  <c r="S1248" i="14" s="1"/>
  <c r="U1248" i="14"/>
  <c r="W1248" i="14" s="1"/>
  <c r="X1248" i="14" s="1"/>
  <c r="D1249" i="14"/>
  <c r="A1250" i="14"/>
  <c r="P1249" i="14" l="1"/>
  <c r="R1249" i="14" s="1"/>
  <c r="S1249" i="14" s="1"/>
  <c r="U1249" i="14"/>
  <c r="W1249" i="14" s="1"/>
  <c r="X1249" i="14" s="1"/>
  <c r="D1250" i="14"/>
  <c r="A1251" i="14"/>
  <c r="P1250" i="14" l="1"/>
  <c r="R1250" i="14" s="1"/>
  <c r="S1250" i="14" s="1"/>
  <c r="U1250" i="14"/>
  <c r="W1250" i="14" s="1"/>
  <c r="X1250" i="14" s="1"/>
  <c r="D1251" i="14"/>
  <c r="A1252" i="14"/>
  <c r="P1251" i="14" l="1"/>
  <c r="R1251" i="14" s="1"/>
  <c r="S1251" i="14" s="1"/>
  <c r="U1251" i="14"/>
  <c r="W1251" i="14" s="1"/>
  <c r="X1251" i="14" s="1"/>
  <c r="A1253" i="14"/>
  <c r="D1252" i="14"/>
  <c r="P1252" i="14" l="1"/>
  <c r="R1252" i="14" s="1"/>
  <c r="S1252" i="14" s="1"/>
  <c r="U1252" i="14"/>
  <c r="W1252" i="14" s="1"/>
  <c r="X1252" i="14" s="1"/>
  <c r="D1253" i="14"/>
  <c r="A1254" i="14"/>
  <c r="P1253" i="14" l="1"/>
  <c r="R1253" i="14" s="1"/>
  <c r="S1253" i="14" s="1"/>
  <c r="U1253" i="14"/>
  <c r="W1253" i="14" s="1"/>
  <c r="X1253" i="14" s="1"/>
  <c r="D1254" i="14"/>
  <c r="A1255" i="14"/>
  <c r="P1254" i="14" l="1"/>
  <c r="R1254" i="14" s="1"/>
  <c r="S1254" i="14" s="1"/>
  <c r="U1254" i="14"/>
  <c r="W1254" i="14" s="1"/>
  <c r="X1254" i="14" s="1"/>
  <c r="D1255" i="14"/>
  <c r="A1256" i="14"/>
  <c r="P1255" i="14" l="1"/>
  <c r="R1255" i="14" s="1"/>
  <c r="S1255" i="14" s="1"/>
  <c r="U1255" i="14"/>
  <c r="W1255" i="14" s="1"/>
  <c r="X1255" i="14" s="1"/>
  <c r="D1256" i="14"/>
  <c r="A1257" i="14"/>
  <c r="P1256" i="14" l="1"/>
  <c r="R1256" i="14" s="1"/>
  <c r="S1256" i="14" s="1"/>
  <c r="U1256" i="14"/>
  <c r="W1256" i="14" s="1"/>
  <c r="X1256" i="14" s="1"/>
  <c r="D1257" i="14"/>
  <c r="A1258" i="14"/>
  <c r="P1257" i="14" l="1"/>
  <c r="R1257" i="14" s="1"/>
  <c r="S1257" i="14" s="1"/>
  <c r="U1257" i="14"/>
  <c r="W1257" i="14" s="1"/>
  <c r="X1257" i="14" s="1"/>
  <c r="D1258" i="14"/>
  <c r="A1259" i="14"/>
  <c r="P1258" i="14" l="1"/>
  <c r="R1258" i="14" s="1"/>
  <c r="S1258" i="14" s="1"/>
  <c r="U1258" i="14"/>
  <c r="W1258" i="14" s="1"/>
  <c r="X1258" i="14" s="1"/>
  <c r="D1259" i="14"/>
  <c r="A1260" i="14"/>
  <c r="P1259" i="14" l="1"/>
  <c r="R1259" i="14" s="1"/>
  <c r="S1259" i="14" s="1"/>
  <c r="U1259" i="14"/>
  <c r="W1259" i="14" s="1"/>
  <c r="X1259" i="14" s="1"/>
  <c r="A1261" i="14"/>
  <c r="D1260" i="14"/>
  <c r="P1260" i="14" l="1"/>
  <c r="R1260" i="14" s="1"/>
  <c r="S1260" i="14" s="1"/>
  <c r="U1260" i="14"/>
  <c r="W1260" i="14" s="1"/>
  <c r="X1260" i="14" s="1"/>
  <c r="D1261" i="14"/>
  <c r="A1262" i="14"/>
  <c r="P1261" i="14" l="1"/>
  <c r="R1261" i="14" s="1"/>
  <c r="S1261" i="14" s="1"/>
  <c r="U1261" i="14"/>
  <c r="W1261" i="14" s="1"/>
  <c r="X1261" i="14" s="1"/>
  <c r="D1262" i="14"/>
  <c r="A1263" i="14"/>
  <c r="P1262" i="14" l="1"/>
  <c r="R1262" i="14" s="1"/>
  <c r="S1262" i="14" s="1"/>
  <c r="U1262" i="14"/>
  <c r="W1262" i="14" s="1"/>
  <c r="X1262" i="14" s="1"/>
  <c r="D1263" i="14"/>
  <c r="A1264" i="14"/>
  <c r="P1263" i="14" l="1"/>
  <c r="R1263" i="14" s="1"/>
  <c r="S1263" i="14" s="1"/>
  <c r="U1263" i="14"/>
  <c r="W1263" i="14" s="1"/>
  <c r="X1263" i="14" s="1"/>
  <c r="D1264" i="14"/>
  <c r="A1265" i="14"/>
  <c r="P1264" i="14" l="1"/>
  <c r="R1264" i="14" s="1"/>
  <c r="S1264" i="14" s="1"/>
  <c r="U1264" i="14"/>
  <c r="W1264" i="14" s="1"/>
  <c r="X1264" i="14" s="1"/>
  <c r="D1265" i="14"/>
  <c r="A1266" i="14"/>
  <c r="P1265" i="14" l="1"/>
  <c r="R1265" i="14" s="1"/>
  <c r="S1265" i="14" s="1"/>
  <c r="U1265" i="14"/>
  <c r="W1265" i="14" s="1"/>
  <c r="X1265" i="14" s="1"/>
  <c r="D1266" i="14"/>
  <c r="A1267" i="14"/>
  <c r="P1266" i="14" l="1"/>
  <c r="R1266" i="14" s="1"/>
  <c r="S1266" i="14" s="1"/>
  <c r="U1266" i="14"/>
  <c r="W1266" i="14" s="1"/>
  <c r="X1266" i="14" s="1"/>
  <c r="D1267" i="14"/>
  <c r="A1268" i="14"/>
  <c r="P1267" i="14" l="1"/>
  <c r="R1267" i="14" s="1"/>
  <c r="S1267" i="14" s="1"/>
  <c r="U1267" i="14"/>
  <c r="W1267" i="14" s="1"/>
  <c r="X1267" i="14" s="1"/>
  <c r="A1269" i="14"/>
  <c r="D1268" i="14"/>
  <c r="P1268" i="14" l="1"/>
  <c r="R1268" i="14" s="1"/>
  <c r="S1268" i="14" s="1"/>
  <c r="U1268" i="14"/>
  <c r="W1268" i="14" s="1"/>
  <c r="X1268" i="14" s="1"/>
  <c r="D1269" i="14"/>
  <c r="A1270" i="14"/>
  <c r="P1269" i="14" l="1"/>
  <c r="R1269" i="14" s="1"/>
  <c r="S1269" i="14" s="1"/>
  <c r="U1269" i="14"/>
  <c r="W1269" i="14" s="1"/>
  <c r="X1269" i="14" s="1"/>
  <c r="D1270" i="14"/>
  <c r="A1271" i="14"/>
  <c r="P1270" i="14" l="1"/>
  <c r="R1270" i="14" s="1"/>
  <c r="S1270" i="14" s="1"/>
  <c r="U1270" i="14"/>
  <c r="W1270" i="14" s="1"/>
  <c r="X1270" i="14" s="1"/>
  <c r="D1271" i="14"/>
  <c r="A1272" i="14"/>
  <c r="P1271" i="14" l="1"/>
  <c r="R1271" i="14" s="1"/>
  <c r="S1271" i="14" s="1"/>
  <c r="U1271" i="14"/>
  <c r="W1271" i="14" s="1"/>
  <c r="X1271" i="14" s="1"/>
  <c r="D1272" i="14"/>
  <c r="A1273" i="14"/>
  <c r="P1272" i="14" l="1"/>
  <c r="R1272" i="14" s="1"/>
  <c r="S1272" i="14" s="1"/>
  <c r="U1272" i="14"/>
  <c r="W1272" i="14" s="1"/>
  <c r="X1272" i="14" s="1"/>
  <c r="D1273" i="14"/>
  <c r="A1274" i="14"/>
  <c r="P1273" i="14" l="1"/>
  <c r="R1273" i="14" s="1"/>
  <c r="S1273" i="14" s="1"/>
  <c r="U1273" i="14"/>
  <c r="W1273" i="14" s="1"/>
  <c r="X1273" i="14" s="1"/>
  <c r="D1274" i="14"/>
  <c r="A1275" i="14"/>
  <c r="P1274" i="14" l="1"/>
  <c r="R1274" i="14" s="1"/>
  <c r="S1274" i="14" s="1"/>
  <c r="U1274" i="14"/>
  <c r="W1274" i="14" s="1"/>
  <c r="X1274" i="14" s="1"/>
  <c r="D1275" i="14"/>
  <c r="A1276" i="14"/>
  <c r="P1275" i="14" l="1"/>
  <c r="R1275" i="14" s="1"/>
  <c r="S1275" i="14" s="1"/>
  <c r="U1275" i="14"/>
  <c r="W1275" i="14" s="1"/>
  <c r="X1275" i="14" s="1"/>
  <c r="A1277" i="14"/>
  <c r="D1276" i="14"/>
  <c r="P1276" i="14" l="1"/>
  <c r="R1276" i="14" s="1"/>
  <c r="S1276" i="14" s="1"/>
  <c r="U1276" i="14"/>
  <c r="W1276" i="14" s="1"/>
  <c r="X1276" i="14" s="1"/>
  <c r="D1277" i="14"/>
  <c r="A1278" i="14"/>
  <c r="P1277" i="14" l="1"/>
  <c r="R1277" i="14" s="1"/>
  <c r="S1277" i="14" s="1"/>
  <c r="U1277" i="14"/>
  <c r="W1277" i="14" s="1"/>
  <c r="X1277" i="14" s="1"/>
  <c r="D1278" i="14"/>
  <c r="A1279" i="14"/>
  <c r="P1278" i="14" l="1"/>
  <c r="R1278" i="14" s="1"/>
  <c r="S1278" i="14" s="1"/>
  <c r="U1278" i="14"/>
  <c r="W1278" i="14" s="1"/>
  <c r="X1278" i="14" s="1"/>
  <c r="D1279" i="14"/>
  <c r="A1280" i="14"/>
  <c r="P1279" i="14" l="1"/>
  <c r="R1279" i="14" s="1"/>
  <c r="S1279" i="14" s="1"/>
  <c r="U1279" i="14"/>
  <c r="W1279" i="14" s="1"/>
  <c r="X1279" i="14" s="1"/>
  <c r="D1280" i="14"/>
  <c r="A1281" i="14"/>
  <c r="P1280" i="14" l="1"/>
  <c r="R1280" i="14" s="1"/>
  <c r="S1280" i="14" s="1"/>
  <c r="U1280" i="14"/>
  <c r="W1280" i="14" s="1"/>
  <c r="X1280" i="14" s="1"/>
  <c r="D1281" i="14"/>
  <c r="A1282" i="14"/>
  <c r="P1281" i="14" l="1"/>
  <c r="R1281" i="14" s="1"/>
  <c r="S1281" i="14" s="1"/>
  <c r="U1281" i="14"/>
  <c r="W1281" i="14" s="1"/>
  <c r="X1281" i="14" s="1"/>
  <c r="D1282" i="14"/>
  <c r="A1283" i="14"/>
  <c r="P1282" i="14" l="1"/>
  <c r="R1282" i="14" s="1"/>
  <c r="S1282" i="14" s="1"/>
  <c r="U1282" i="14"/>
  <c r="W1282" i="14" s="1"/>
  <c r="X1282" i="14" s="1"/>
  <c r="D1283" i="14"/>
  <c r="A1284" i="14"/>
  <c r="P1283" i="14" l="1"/>
  <c r="R1283" i="14" s="1"/>
  <c r="S1283" i="14" s="1"/>
  <c r="U1283" i="14"/>
  <c r="W1283" i="14" s="1"/>
  <c r="X1283" i="14" s="1"/>
  <c r="A1285" i="14"/>
  <c r="D1284" i="14"/>
  <c r="P1284" i="14" l="1"/>
  <c r="R1284" i="14" s="1"/>
  <c r="S1284" i="14" s="1"/>
  <c r="U1284" i="14"/>
  <c r="W1284" i="14" s="1"/>
  <c r="X1284" i="14" s="1"/>
  <c r="D1285" i="14"/>
  <c r="A1286" i="14"/>
  <c r="P1285" i="14" l="1"/>
  <c r="R1285" i="14" s="1"/>
  <c r="S1285" i="14" s="1"/>
  <c r="U1285" i="14"/>
  <c r="W1285" i="14" s="1"/>
  <c r="X1285" i="14" s="1"/>
  <c r="D1286" i="14"/>
  <c r="A1287" i="14"/>
  <c r="P1286" i="14" l="1"/>
  <c r="R1286" i="14" s="1"/>
  <c r="S1286" i="14" s="1"/>
  <c r="U1286" i="14"/>
  <c r="W1286" i="14" s="1"/>
  <c r="X1286" i="14" s="1"/>
  <c r="D1287" i="14"/>
  <c r="A1288" i="14"/>
  <c r="P1287" i="14" l="1"/>
  <c r="R1287" i="14" s="1"/>
  <c r="S1287" i="14" s="1"/>
  <c r="U1287" i="14"/>
  <c r="W1287" i="14" s="1"/>
  <c r="X1287" i="14" s="1"/>
  <c r="D1288" i="14"/>
  <c r="A1289" i="14"/>
  <c r="P1288" i="14" l="1"/>
  <c r="R1288" i="14" s="1"/>
  <c r="S1288" i="14" s="1"/>
  <c r="U1288" i="14"/>
  <c r="W1288" i="14" s="1"/>
  <c r="X1288" i="14" s="1"/>
  <c r="D1289" i="14"/>
  <c r="A1290" i="14"/>
  <c r="P1289" i="14" l="1"/>
  <c r="R1289" i="14" s="1"/>
  <c r="S1289" i="14" s="1"/>
  <c r="U1289" i="14"/>
  <c r="W1289" i="14" s="1"/>
  <c r="X1289" i="14" s="1"/>
  <c r="D1290" i="14"/>
  <c r="A1291" i="14"/>
  <c r="P1290" i="14" l="1"/>
  <c r="R1290" i="14" s="1"/>
  <c r="S1290" i="14" s="1"/>
  <c r="U1290" i="14"/>
  <c r="W1290" i="14" s="1"/>
  <c r="X1290" i="14" s="1"/>
  <c r="D1291" i="14"/>
  <c r="A1292" i="14"/>
  <c r="P1291" i="14" l="1"/>
  <c r="R1291" i="14" s="1"/>
  <c r="S1291" i="14" s="1"/>
  <c r="U1291" i="14"/>
  <c r="W1291" i="14" s="1"/>
  <c r="X1291" i="14" s="1"/>
  <c r="A1293" i="14"/>
  <c r="D1292" i="14"/>
  <c r="P1292" i="14" l="1"/>
  <c r="R1292" i="14" s="1"/>
  <c r="S1292" i="14" s="1"/>
  <c r="U1292" i="14"/>
  <c r="W1292" i="14" s="1"/>
  <c r="X1292" i="14" s="1"/>
  <c r="D1293" i="14"/>
  <c r="A1294" i="14"/>
  <c r="P1293" i="14" l="1"/>
  <c r="R1293" i="14" s="1"/>
  <c r="S1293" i="14" s="1"/>
  <c r="U1293" i="14"/>
  <c r="W1293" i="14" s="1"/>
  <c r="X1293" i="14" s="1"/>
  <c r="D1294" i="14"/>
  <c r="A1295" i="14"/>
  <c r="P1294" i="14" l="1"/>
  <c r="R1294" i="14" s="1"/>
  <c r="S1294" i="14" s="1"/>
  <c r="U1294" i="14"/>
  <c r="W1294" i="14" s="1"/>
  <c r="X1294" i="14" s="1"/>
  <c r="D1295" i="14"/>
  <c r="A1296" i="14"/>
  <c r="P1295" i="14" l="1"/>
  <c r="R1295" i="14" s="1"/>
  <c r="S1295" i="14" s="1"/>
  <c r="U1295" i="14"/>
  <c r="W1295" i="14" s="1"/>
  <c r="X1295" i="14" s="1"/>
  <c r="D1296" i="14"/>
  <c r="A1297" i="14"/>
  <c r="P1296" i="14" l="1"/>
  <c r="R1296" i="14" s="1"/>
  <c r="S1296" i="14" s="1"/>
  <c r="U1296" i="14"/>
  <c r="W1296" i="14" s="1"/>
  <c r="X1296" i="14" s="1"/>
  <c r="D1297" i="14"/>
  <c r="A1298" i="14"/>
  <c r="P1297" i="14" l="1"/>
  <c r="R1297" i="14" s="1"/>
  <c r="S1297" i="14" s="1"/>
  <c r="U1297" i="14"/>
  <c r="W1297" i="14" s="1"/>
  <c r="X1297" i="14" s="1"/>
  <c r="D1298" i="14"/>
  <c r="A1299" i="14"/>
  <c r="P1298" i="14" l="1"/>
  <c r="R1298" i="14" s="1"/>
  <c r="S1298" i="14" s="1"/>
  <c r="U1298" i="14"/>
  <c r="W1298" i="14" s="1"/>
  <c r="X1298" i="14" s="1"/>
  <c r="D1299" i="14"/>
  <c r="A1300" i="14"/>
  <c r="P1299" i="14" l="1"/>
  <c r="R1299" i="14" s="1"/>
  <c r="S1299" i="14" s="1"/>
  <c r="U1299" i="14"/>
  <c r="W1299" i="14" s="1"/>
  <c r="X1299" i="14" s="1"/>
  <c r="A1301" i="14"/>
  <c r="D1300" i="14"/>
  <c r="P1300" i="14" l="1"/>
  <c r="R1300" i="14" s="1"/>
  <c r="S1300" i="14" s="1"/>
  <c r="U1300" i="14"/>
  <c r="W1300" i="14" s="1"/>
  <c r="X1300" i="14" s="1"/>
  <c r="D1301" i="14"/>
  <c r="A1302" i="14"/>
  <c r="P1301" i="14" l="1"/>
  <c r="R1301" i="14" s="1"/>
  <c r="S1301" i="14" s="1"/>
  <c r="U1301" i="14"/>
  <c r="W1301" i="14" s="1"/>
  <c r="X1301" i="14" s="1"/>
  <c r="D1302" i="14"/>
  <c r="A1303" i="14"/>
  <c r="P1302" i="14" l="1"/>
  <c r="R1302" i="14" s="1"/>
  <c r="S1302" i="14" s="1"/>
  <c r="U1302" i="14"/>
  <c r="W1302" i="14" s="1"/>
  <c r="X1302" i="14" s="1"/>
  <c r="D1303" i="14"/>
  <c r="A1304" i="14"/>
  <c r="P1303" i="14" l="1"/>
  <c r="R1303" i="14" s="1"/>
  <c r="S1303" i="14" s="1"/>
  <c r="U1303" i="14"/>
  <c r="W1303" i="14" s="1"/>
  <c r="X1303" i="14" s="1"/>
  <c r="D1304" i="14"/>
  <c r="A1305" i="14"/>
  <c r="P1304" i="14" l="1"/>
  <c r="R1304" i="14" s="1"/>
  <c r="S1304" i="14" s="1"/>
  <c r="U1304" i="14"/>
  <c r="W1304" i="14" s="1"/>
  <c r="X1304" i="14" s="1"/>
  <c r="D1305" i="14"/>
  <c r="A1306" i="14"/>
  <c r="P1305" i="14" l="1"/>
  <c r="R1305" i="14" s="1"/>
  <c r="S1305" i="14" s="1"/>
  <c r="U1305" i="14"/>
  <c r="W1305" i="14" s="1"/>
  <c r="X1305" i="14" s="1"/>
  <c r="D1306" i="14"/>
  <c r="A1307" i="14"/>
  <c r="P1306" i="14" l="1"/>
  <c r="R1306" i="14" s="1"/>
  <c r="S1306" i="14" s="1"/>
  <c r="U1306" i="14"/>
  <c r="W1306" i="14" s="1"/>
  <c r="X1306" i="14" s="1"/>
  <c r="D1307" i="14"/>
  <c r="A1308" i="14"/>
  <c r="P1307" i="14" l="1"/>
  <c r="R1307" i="14" s="1"/>
  <c r="S1307" i="14" s="1"/>
  <c r="U1307" i="14"/>
  <c r="W1307" i="14" s="1"/>
  <c r="X1307" i="14" s="1"/>
  <c r="A1309" i="14"/>
  <c r="D1308" i="14"/>
  <c r="P1308" i="14" l="1"/>
  <c r="R1308" i="14" s="1"/>
  <c r="S1308" i="14" s="1"/>
  <c r="U1308" i="14"/>
  <c r="W1308" i="14" s="1"/>
  <c r="X1308" i="14" s="1"/>
  <c r="D1309" i="14"/>
  <c r="A1310" i="14"/>
  <c r="P1309" i="14" l="1"/>
  <c r="R1309" i="14" s="1"/>
  <c r="S1309" i="14" s="1"/>
  <c r="U1309" i="14"/>
  <c r="W1309" i="14" s="1"/>
  <c r="X1309" i="14" s="1"/>
  <c r="D1310" i="14"/>
  <c r="A1311" i="14"/>
  <c r="P1310" i="14" l="1"/>
  <c r="R1310" i="14" s="1"/>
  <c r="S1310" i="14" s="1"/>
  <c r="U1310" i="14"/>
  <c r="W1310" i="14" s="1"/>
  <c r="X1310" i="14" s="1"/>
  <c r="D1311" i="14"/>
  <c r="A1312" i="14"/>
  <c r="P1311" i="14" l="1"/>
  <c r="R1311" i="14" s="1"/>
  <c r="S1311" i="14" s="1"/>
  <c r="U1311" i="14"/>
  <c r="W1311" i="14" s="1"/>
  <c r="X1311" i="14" s="1"/>
  <c r="D1312" i="14"/>
  <c r="A1313" i="14"/>
  <c r="P1312" i="14" l="1"/>
  <c r="R1312" i="14" s="1"/>
  <c r="S1312" i="14" s="1"/>
  <c r="U1312" i="14"/>
  <c r="W1312" i="14" s="1"/>
  <c r="X1312" i="14" s="1"/>
  <c r="D1313" i="14"/>
  <c r="A1314" i="14"/>
  <c r="P1313" i="14" l="1"/>
  <c r="R1313" i="14" s="1"/>
  <c r="S1313" i="14" s="1"/>
  <c r="U1313" i="14"/>
  <c r="W1313" i="14" s="1"/>
  <c r="X1313" i="14" s="1"/>
  <c r="D1314" i="14"/>
  <c r="A1315" i="14"/>
  <c r="P1314" i="14" l="1"/>
  <c r="R1314" i="14" s="1"/>
  <c r="S1314" i="14" s="1"/>
  <c r="U1314" i="14"/>
  <c r="W1314" i="14" s="1"/>
  <c r="X1314" i="14" s="1"/>
  <c r="D1315" i="14"/>
  <c r="A1316" i="14"/>
  <c r="P1315" i="14" l="1"/>
  <c r="R1315" i="14" s="1"/>
  <c r="S1315" i="14" s="1"/>
  <c r="U1315" i="14"/>
  <c r="W1315" i="14" s="1"/>
  <c r="X1315" i="14" s="1"/>
  <c r="A1317" i="14"/>
  <c r="D1316" i="14"/>
  <c r="P1316" i="14" l="1"/>
  <c r="R1316" i="14" s="1"/>
  <c r="S1316" i="14" s="1"/>
  <c r="U1316" i="14"/>
  <c r="W1316" i="14" s="1"/>
  <c r="X1316" i="14" s="1"/>
  <c r="D1317" i="14"/>
  <c r="A1318" i="14"/>
  <c r="P1317" i="14" l="1"/>
  <c r="R1317" i="14" s="1"/>
  <c r="S1317" i="14" s="1"/>
  <c r="U1317" i="14"/>
  <c r="W1317" i="14" s="1"/>
  <c r="X1317" i="14" s="1"/>
  <c r="D1318" i="14"/>
  <c r="A1319" i="14"/>
  <c r="P1318" i="14" l="1"/>
  <c r="R1318" i="14" s="1"/>
  <c r="S1318" i="14" s="1"/>
  <c r="U1318" i="14"/>
  <c r="W1318" i="14" s="1"/>
  <c r="X1318" i="14" s="1"/>
  <c r="D1319" i="14"/>
  <c r="A1320" i="14"/>
  <c r="P1319" i="14" l="1"/>
  <c r="R1319" i="14" s="1"/>
  <c r="S1319" i="14" s="1"/>
  <c r="U1319" i="14"/>
  <c r="W1319" i="14" s="1"/>
  <c r="X1319" i="14" s="1"/>
  <c r="D1320" i="14"/>
  <c r="A1321" i="14"/>
  <c r="P1320" i="14" l="1"/>
  <c r="R1320" i="14" s="1"/>
  <c r="S1320" i="14" s="1"/>
  <c r="U1320" i="14"/>
  <c r="W1320" i="14" s="1"/>
  <c r="X1320" i="14" s="1"/>
  <c r="D1321" i="14"/>
  <c r="A1322" i="14"/>
  <c r="P1321" i="14" l="1"/>
  <c r="R1321" i="14" s="1"/>
  <c r="S1321" i="14" s="1"/>
  <c r="U1321" i="14"/>
  <c r="W1321" i="14" s="1"/>
  <c r="X1321" i="14" s="1"/>
  <c r="D1322" i="14"/>
  <c r="A1323" i="14"/>
  <c r="P1322" i="14" l="1"/>
  <c r="R1322" i="14" s="1"/>
  <c r="S1322" i="14" s="1"/>
  <c r="U1322" i="14"/>
  <c r="W1322" i="14" s="1"/>
  <c r="X1322" i="14" s="1"/>
  <c r="D1323" i="14"/>
  <c r="A1324" i="14"/>
  <c r="P1323" i="14" l="1"/>
  <c r="R1323" i="14" s="1"/>
  <c r="S1323" i="14" s="1"/>
  <c r="U1323" i="14"/>
  <c r="W1323" i="14" s="1"/>
  <c r="X1323" i="14" s="1"/>
  <c r="A1325" i="14"/>
  <c r="D1324" i="14"/>
  <c r="P1324" i="14" l="1"/>
  <c r="R1324" i="14" s="1"/>
  <c r="S1324" i="14" s="1"/>
  <c r="U1324" i="14"/>
  <c r="W1324" i="14" s="1"/>
  <c r="X1324" i="14" s="1"/>
  <c r="D1325" i="14"/>
  <c r="A1326" i="14"/>
  <c r="P1325" i="14" l="1"/>
  <c r="R1325" i="14" s="1"/>
  <c r="S1325" i="14" s="1"/>
  <c r="U1325" i="14"/>
  <c r="W1325" i="14" s="1"/>
  <c r="X1325" i="14" s="1"/>
  <c r="D1326" i="14"/>
  <c r="A1327" i="14"/>
  <c r="P1326" i="14" l="1"/>
  <c r="R1326" i="14" s="1"/>
  <c r="S1326" i="14" s="1"/>
  <c r="U1326" i="14"/>
  <c r="W1326" i="14" s="1"/>
  <c r="X1326" i="14" s="1"/>
  <c r="D1327" i="14"/>
  <c r="A1328" i="14"/>
  <c r="P1327" i="14" l="1"/>
  <c r="R1327" i="14" s="1"/>
  <c r="S1327" i="14" s="1"/>
  <c r="U1327" i="14"/>
  <c r="W1327" i="14" s="1"/>
  <c r="X1327" i="14" s="1"/>
  <c r="D1328" i="14"/>
  <c r="A1329" i="14"/>
  <c r="P1328" i="14" l="1"/>
  <c r="R1328" i="14" s="1"/>
  <c r="S1328" i="14" s="1"/>
  <c r="U1328" i="14"/>
  <c r="W1328" i="14" s="1"/>
  <c r="X1328" i="14" s="1"/>
  <c r="D1329" i="14"/>
  <c r="A1330" i="14"/>
  <c r="P1329" i="14" l="1"/>
  <c r="R1329" i="14" s="1"/>
  <c r="S1329" i="14" s="1"/>
  <c r="U1329" i="14"/>
  <c r="W1329" i="14" s="1"/>
  <c r="X1329" i="14" s="1"/>
  <c r="D1330" i="14"/>
  <c r="A1331" i="14"/>
  <c r="P1330" i="14" l="1"/>
  <c r="R1330" i="14" s="1"/>
  <c r="S1330" i="14" s="1"/>
  <c r="U1330" i="14"/>
  <c r="W1330" i="14" s="1"/>
  <c r="X1330" i="14" s="1"/>
  <c r="D1331" i="14"/>
  <c r="A1332" i="14"/>
  <c r="P1331" i="14" l="1"/>
  <c r="R1331" i="14" s="1"/>
  <c r="S1331" i="14" s="1"/>
  <c r="U1331" i="14"/>
  <c r="W1331" i="14" s="1"/>
  <c r="X1331" i="14" s="1"/>
  <c r="A1333" i="14"/>
  <c r="D1332" i="14"/>
  <c r="P1332" i="14" l="1"/>
  <c r="R1332" i="14" s="1"/>
  <c r="S1332" i="14" s="1"/>
  <c r="U1332" i="14"/>
  <c r="W1332" i="14" s="1"/>
  <c r="X1332" i="14" s="1"/>
  <c r="D1333" i="14"/>
  <c r="A1334" i="14"/>
  <c r="P1333" i="14" l="1"/>
  <c r="R1333" i="14" s="1"/>
  <c r="S1333" i="14" s="1"/>
  <c r="U1333" i="14"/>
  <c r="W1333" i="14" s="1"/>
  <c r="X1333" i="14" s="1"/>
  <c r="D1334" i="14"/>
  <c r="A1335" i="14"/>
  <c r="P1334" i="14" l="1"/>
  <c r="R1334" i="14" s="1"/>
  <c r="S1334" i="14" s="1"/>
  <c r="U1334" i="14"/>
  <c r="W1334" i="14" s="1"/>
  <c r="X1334" i="14" s="1"/>
  <c r="D1335" i="14"/>
  <c r="A1336" i="14"/>
  <c r="P1335" i="14" l="1"/>
  <c r="R1335" i="14" s="1"/>
  <c r="S1335" i="14" s="1"/>
  <c r="U1335" i="14"/>
  <c r="W1335" i="14" s="1"/>
  <c r="X1335" i="14" s="1"/>
  <c r="D1336" i="14"/>
  <c r="A1337" i="14"/>
  <c r="P1336" i="14" l="1"/>
  <c r="R1336" i="14" s="1"/>
  <c r="S1336" i="14" s="1"/>
  <c r="U1336" i="14"/>
  <c r="W1336" i="14" s="1"/>
  <c r="X1336" i="14" s="1"/>
  <c r="D1337" i="14"/>
  <c r="A1338" i="14"/>
  <c r="P1337" i="14" l="1"/>
  <c r="R1337" i="14" s="1"/>
  <c r="S1337" i="14" s="1"/>
  <c r="U1337" i="14"/>
  <c r="W1337" i="14" s="1"/>
  <c r="X1337" i="14" s="1"/>
  <c r="D1338" i="14"/>
  <c r="A1339" i="14"/>
  <c r="P1338" i="14" l="1"/>
  <c r="R1338" i="14" s="1"/>
  <c r="S1338" i="14" s="1"/>
  <c r="U1338" i="14"/>
  <c r="W1338" i="14" s="1"/>
  <c r="X1338" i="14" s="1"/>
  <c r="D1339" i="14"/>
  <c r="A1340" i="14"/>
  <c r="P1339" i="14" l="1"/>
  <c r="R1339" i="14" s="1"/>
  <c r="S1339" i="14" s="1"/>
  <c r="U1339" i="14"/>
  <c r="W1339" i="14" s="1"/>
  <c r="X1339" i="14" s="1"/>
  <c r="A1341" i="14"/>
  <c r="D1340" i="14"/>
  <c r="P1340" i="14" l="1"/>
  <c r="R1340" i="14" s="1"/>
  <c r="S1340" i="14" s="1"/>
  <c r="U1340" i="14"/>
  <c r="W1340" i="14" s="1"/>
  <c r="X1340" i="14" s="1"/>
  <c r="D1341" i="14"/>
  <c r="A1342" i="14"/>
  <c r="P1341" i="14" l="1"/>
  <c r="R1341" i="14" s="1"/>
  <c r="S1341" i="14" s="1"/>
  <c r="U1341" i="14"/>
  <c r="W1341" i="14" s="1"/>
  <c r="X1341" i="14" s="1"/>
  <c r="D1342" i="14"/>
  <c r="A1343" i="14"/>
  <c r="P1342" i="14" l="1"/>
  <c r="R1342" i="14" s="1"/>
  <c r="S1342" i="14" s="1"/>
  <c r="U1342" i="14"/>
  <c r="W1342" i="14" s="1"/>
  <c r="X1342" i="14" s="1"/>
  <c r="D1343" i="14"/>
  <c r="A1344" i="14"/>
  <c r="P1343" i="14" l="1"/>
  <c r="R1343" i="14" s="1"/>
  <c r="S1343" i="14" s="1"/>
  <c r="U1343" i="14"/>
  <c r="W1343" i="14" s="1"/>
  <c r="X1343" i="14" s="1"/>
  <c r="D1344" i="14"/>
  <c r="A1345" i="14"/>
  <c r="P1344" i="14" l="1"/>
  <c r="R1344" i="14" s="1"/>
  <c r="S1344" i="14" s="1"/>
  <c r="U1344" i="14"/>
  <c r="W1344" i="14" s="1"/>
  <c r="X1344" i="14" s="1"/>
  <c r="D1345" i="14"/>
  <c r="A1346" i="14"/>
  <c r="P1345" i="14" l="1"/>
  <c r="R1345" i="14" s="1"/>
  <c r="S1345" i="14" s="1"/>
  <c r="U1345" i="14"/>
  <c r="W1345" i="14" s="1"/>
  <c r="X1345" i="14" s="1"/>
  <c r="D1346" i="14"/>
  <c r="A1347" i="14"/>
  <c r="P1346" i="14" l="1"/>
  <c r="R1346" i="14" s="1"/>
  <c r="S1346" i="14" s="1"/>
  <c r="U1346" i="14"/>
  <c r="W1346" i="14" s="1"/>
  <c r="X1346" i="14" s="1"/>
  <c r="D1347" i="14"/>
  <c r="A1348" i="14"/>
  <c r="P1347" i="14" l="1"/>
  <c r="R1347" i="14" s="1"/>
  <c r="S1347" i="14" s="1"/>
  <c r="U1347" i="14"/>
  <c r="W1347" i="14" s="1"/>
  <c r="X1347" i="14" s="1"/>
  <c r="A1349" i="14"/>
  <c r="D1348" i="14"/>
  <c r="P1348" i="14" l="1"/>
  <c r="R1348" i="14" s="1"/>
  <c r="S1348" i="14" s="1"/>
  <c r="U1348" i="14"/>
  <c r="W1348" i="14" s="1"/>
  <c r="X1348" i="14" s="1"/>
  <c r="D1349" i="14"/>
  <c r="A1350" i="14"/>
  <c r="P1349" i="14" l="1"/>
  <c r="R1349" i="14" s="1"/>
  <c r="S1349" i="14" s="1"/>
  <c r="U1349" i="14"/>
  <c r="W1349" i="14" s="1"/>
  <c r="X1349" i="14" s="1"/>
  <c r="D1350" i="14"/>
  <c r="A1351" i="14"/>
  <c r="P1350" i="14" l="1"/>
  <c r="R1350" i="14" s="1"/>
  <c r="S1350" i="14" s="1"/>
  <c r="U1350" i="14"/>
  <c r="W1350" i="14" s="1"/>
  <c r="X1350" i="14" s="1"/>
  <c r="D1351" i="14"/>
  <c r="A1352" i="14"/>
  <c r="P1351" i="14" l="1"/>
  <c r="R1351" i="14" s="1"/>
  <c r="S1351" i="14" s="1"/>
  <c r="U1351" i="14"/>
  <c r="W1351" i="14" s="1"/>
  <c r="X1351" i="14" s="1"/>
  <c r="D1352" i="14"/>
  <c r="A1353" i="14"/>
  <c r="P1352" i="14" l="1"/>
  <c r="R1352" i="14" s="1"/>
  <c r="S1352" i="14" s="1"/>
  <c r="U1352" i="14"/>
  <c r="W1352" i="14" s="1"/>
  <c r="X1352" i="14" s="1"/>
  <c r="D1353" i="14"/>
  <c r="A1354" i="14"/>
  <c r="P1353" i="14" l="1"/>
  <c r="R1353" i="14" s="1"/>
  <c r="S1353" i="14" s="1"/>
  <c r="U1353" i="14"/>
  <c r="W1353" i="14" s="1"/>
  <c r="X1353" i="14" s="1"/>
  <c r="D1354" i="14"/>
  <c r="A1355" i="14"/>
  <c r="P1354" i="14" l="1"/>
  <c r="R1354" i="14" s="1"/>
  <c r="S1354" i="14" s="1"/>
  <c r="U1354" i="14"/>
  <c r="W1354" i="14" s="1"/>
  <c r="X1354" i="14" s="1"/>
  <c r="D1355" i="14"/>
  <c r="A1356" i="14"/>
  <c r="P1355" i="14" l="1"/>
  <c r="R1355" i="14" s="1"/>
  <c r="S1355" i="14" s="1"/>
  <c r="U1355" i="14"/>
  <c r="W1355" i="14" s="1"/>
  <c r="X1355" i="14" s="1"/>
  <c r="A1357" i="14"/>
  <c r="D1356" i="14"/>
  <c r="P1356" i="14" l="1"/>
  <c r="R1356" i="14" s="1"/>
  <c r="S1356" i="14" s="1"/>
  <c r="U1356" i="14"/>
  <c r="W1356" i="14" s="1"/>
  <c r="X1356" i="14" s="1"/>
  <c r="D1357" i="14"/>
  <c r="A1358" i="14"/>
  <c r="P1357" i="14" l="1"/>
  <c r="R1357" i="14" s="1"/>
  <c r="S1357" i="14" s="1"/>
  <c r="U1357" i="14"/>
  <c r="W1357" i="14" s="1"/>
  <c r="X1357" i="14" s="1"/>
  <c r="D1358" i="14"/>
  <c r="A1359" i="14"/>
  <c r="P1358" i="14" l="1"/>
  <c r="R1358" i="14" s="1"/>
  <c r="S1358" i="14" s="1"/>
  <c r="U1358" i="14"/>
  <c r="W1358" i="14" s="1"/>
  <c r="X1358" i="14" s="1"/>
  <c r="D1359" i="14"/>
  <c r="A1360" i="14"/>
  <c r="P1359" i="14" l="1"/>
  <c r="R1359" i="14" s="1"/>
  <c r="S1359" i="14" s="1"/>
  <c r="U1359" i="14"/>
  <c r="W1359" i="14" s="1"/>
  <c r="X1359" i="14" s="1"/>
  <c r="D1360" i="14"/>
  <c r="A1361" i="14"/>
  <c r="P1360" i="14" l="1"/>
  <c r="R1360" i="14" s="1"/>
  <c r="S1360" i="14" s="1"/>
  <c r="U1360" i="14"/>
  <c r="W1360" i="14" s="1"/>
  <c r="X1360" i="14" s="1"/>
  <c r="D1361" i="14"/>
  <c r="A1362" i="14"/>
  <c r="P1361" i="14" l="1"/>
  <c r="R1361" i="14" s="1"/>
  <c r="S1361" i="14" s="1"/>
  <c r="U1361" i="14"/>
  <c r="W1361" i="14" s="1"/>
  <c r="X1361" i="14" s="1"/>
  <c r="D1362" i="14"/>
  <c r="A1363" i="14"/>
  <c r="P1362" i="14" l="1"/>
  <c r="R1362" i="14" s="1"/>
  <c r="S1362" i="14" s="1"/>
  <c r="U1362" i="14"/>
  <c r="W1362" i="14" s="1"/>
  <c r="X1362" i="14" s="1"/>
  <c r="D1363" i="14"/>
  <c r="A1364" i="14"/>
  <c r="P1363" i="14" l="1"/>
  <c r="R1363" i="14" s="1"/>
  <c r="S1363" i="14" s="1"/>
  <c r="U1363" i="14"/>
  <c r="W1363" i="14" s="1"/>
  <c r="X1363" i="14" s="1"/>
  <c r="A1365" i="14"/>
  <c r="D1364" i="14"/>
  <c r="P1364" i="14" l="1"/>
  <c r="R1364" i="14" s="1"/>
  <c r="S1364" i="14" s="1"/>
  <c r="U1364" i="14"/>
  <c r="W1364" i="14" s="1"/>
  <c r="X1364" i="14" s="1"/>
  <c r="D1365" i="14"/>
  <c r="A1366" i="14"/>
  <c r="P1365" i="14" l="1"/>
  <c r="R1365" i="14" s="1"/>
  <c r="S1365" i="14" s="1"/>
  <c r="U1365" i="14"/>
  <c r="W1365" i="14" s="1"/>
  <c r="X1365" i="14" s="1"/>
  <c r="D1366" i="14"/>
  <c r="A1367" i="14"/>
  <c r="P1366" i="14" l="1"/>
  <c r="R1366" i="14" s="1"/>
  <c r="S1366" i="14" s="1"/>
  <c r="U1366" i="14"/>
  <c r="W1366" i="14" s="1"/>
  <c r="X1366" i="14" s="1"/>
  <c r="D1367" i="14"/>
  <c r="A1368" i="14"/>
  <c r="P1367" i="14" l="1"/>
  <c r="R1367" i="14" s="1"/>
  <c r="S1367" i="14" s="1"/>
  <c r="U1367" i="14"/>
  <c r="W1367" i="14" s="1"/>
  <c r="X1367" i="14" s="1"/>
  <c r="D1368" i="14"/>
  <c r="A1369" i="14"/>
  <c r="P1368" i="14" l="1"/>
  <c r="R1368" i="14" s="1"/>
  <c r="S1368" i="14" s="1"/>
  <c r="U1368" i="14"/>
  <c r="W1368" i="14" s="1"/>
  <c r="X1368" i="14" s="1"/>
  <c r="D1369" i="14"/>
  <c r="A1370" i="14"/>
  <c r="P1369" i="14" l="1"/>
  <c r="R1369" i="14" s="1"/>
  <c r="S1369" i="14" s="1"/>
  <c r="U1369" i="14"/>
  <c r="W1369" i="14" s="1"/>
  <c r="X1369" i="14" s="1"/>
  <c r="D1370" i="14"/>
  <c r="A1371" i="14"/>
  <c r="P1370" i="14" l="1"/>
  <c r="R1370" i="14" s="1"/>
  <c r="S1370" i="14" s="1"/>
  <c r="U1370" i="14"/>
  <c r="W1370" i="14" s="1"/>
  <c r="X1370" i="14" s="1"/>
  <c r="D1371" i="14"/>
  <c r="A1372" i="14"/>
  <c r="P1371" i="14" l="1"/>
  <c r="R1371" i="14" s="1"/>
  <c r="S1371" i="14" s="1"/>
  <c r="U1371" i="14"/>
  <c r="W1371" i="14" s="1"/>
  <c r="X1371" i="14" s="1"/>
  <c r="A1373" i="14"/>
  <c r="D1372" i="14"/>
  <c r="P1372" i="14" l="1"/>
  <c r="R1372" i="14" s="1"/>
  <c r="S1372" i="14" s="1"/>
  <c r="U1372" i="14"/>
  <c r="W1372" i="14" s="1"/>
  <c r="X1372" i="14" s="1"/>
  <c r="D1373" i="14"/>
  <c r="A1374" i="14"/>
  <c r="P1373" i="14" l="1"/>
  <c r="R1373" i="14" s="1"/>
  <c r="S1373" i="14" s="1"/>
  <c r="U1373" i="14"/>
  <c r="W1373" i="14" s="1"/>
  <c r="X1373" i="14" s="1"/>
  <c r="D1374" i="14"/>
  <c r="A1375" i="14"/>
  <c r="P1374" i="14" l="1"/>
  <c r="R1374" i="14" s="1"/>
  <c r="S1374" i="14" s="1"/>
  <c r="U1374" i="14"/>
  <c r="W1374" i="14" s="1"/>
  <c r="X1374" i="14" s="1"/>
  <c r="D1375" i="14"/>
  <c r="A1376" i="14"/>
  <c r="P1375" i="14" l="1"/>
  <c r="R1375" i="14" s="1"/>
  <c r="S1375" i="14" s="1"/>
  <c r="U1375" i="14"/>
  <c r="W1375" i="14" s="1"/>
  <c r="X1375" i="14" s="1"/>
  <c r="D1376" i="14"/>
  <c r="A1377" i="14"/>
  <c r="P1376" i="14" l="1"/>
  <c r="R1376" i="14" s="1"/>
  <c r="S1376" i="14" s="1"/>
  <c r="U1376" i="14"/>
  <c r="W1376" i="14" s="1"/>
  <c r="X1376" i="14" s="1"/>
  <c r="D1377" i="14"/>
  <c r="A1378" i="14"/>
  <c r="P1377" i="14" l="1"/>
  <c r="R1377" i="14" s="1"/>
  <c r="S1377" i="14" s="1"/>
  <c r="U1377" i="14"/>
  <c r="W1377" i="14" s="1"/>
  <c r="X1377" i="14" s="1"/>
  <c r="D1378" i="14"/>
  <c r="A1379" i="14"/>
  <c r="P1378" i="14" l="1"/>
  <c r="R1378" i="14" s="1"/>
  <c r="S1378" i="14" s="1"/>
  <c r="U1378" i="14"/>
  <c r="W1378" i="14" s="1"/>
  <c r="X1378" i="14" s="1"/>
  <c r="D1379" i="14"/>
  <c r="A1380" i="14"/>
  <c r="P1379" i="14" l="1"/>
  <c r="R1379" i="14" s="1"/>
  <c r="S1379" i="14" s="1"/>
  <c r="U1379" i="14"/>
  <c r="W1379" i="14" s="1"/>
  <c r="X1379" i="14" s="1"/>
  <c r="A1381" i="14"/>
  <c r="D1380" i="14"/>
  <c r="P1380" i="14" l="1"/>
  <c r="R1380" i="14" s="1"/>
  <c r="S1380" i="14" s="1"/>
  <c r="U1380" i="14"/>
  <c r="W1380" i="14" s="1"/>
  <c r="X1380" i="14" s="1"/>
  <c r="D1381" i="14"/>
  <c r="A1382" i="14"/>
  <c r="P1381" i="14" l="1"/>
  <c r="R1381" i="14" s="1"/>
  <c r="S1381" i="14" s="1"/>
  <c r="U1381" i="14"/>
  <c r="W1381" i="14" s="1"/>
  <c r="X1381" i="14" s="1"/>
  <c r="D1382" i="14"/>
  <c r="A1383" i="14"/>
  <c r="P1382" i="14" l="1"/>
  <c r="R1382" i="14" s="1"/>
  <c r="S1382" i="14" s="1"/>
  <c r="U1382" i="14"/>
  <c r="W1382" i="14" s="1"/>
  <c r="X1382" i="14" s="1"/>
  <c r="D1383" i="14"/>
  <c r="A1384" i="14"/>
  <c r="P1383" i="14" l="1"/>
  <c r="R1383" i="14" s="1"/>
  <c r="S1383" i="14" s="1"/>
  <c r="U1383" i="14"/>
  <c r="W1383" i="14" s="1"/>
  <c r="X1383" i="14" s="1"/>
  <c r="D1384" i="14"/>
  <c r="A1385" i="14"/>
  <c r="P1384" i="14" l="1"/>
  <c r="R1384" i="14" s="1"/>
  <c r="S1384" i="14" s="1"/>
  <c r="U1384" i="14"/>
  <c r="W1384" i="14" s="1"/>
  <c r="X1384" i="14" s="1"/>
  <c r="D1385" i="14"/>
  <c r="A1386" i="14"/>
  <c r="P1385" i="14" l="1"/>
  <c r="R1385" i="14" s="1"/>
  <c r="S1385" i="14" s="1"/>
  <c r="U1385" i="14"/>
  <c r="W1385" i="14" s="1"/>
  <c r="X1385" i="14" s="1"/>
  <c r="D1386" i="14"/>
  <c r="A1387" i="14"/>
  <c r="P1386" i="14" l="1"/>
  <c r="R1386" i="14" s="1"/>
  <c r="S1386" i="14" s="1"/>
  <c r="U1386" i="14"/>
  <c r="W1386" i="14" s="1"/>
  <c r="X1386" i="14" s="1"/>
  <c r="D1387" i="14"/>
  <c r="A1388" i="14"/>
  <c r="P1387" i="14" l="1"/>
  <c r="R1387" i="14" s="1"/>
  <c r="S1387" i="14" s="1"/>
  <c r="U1387" i="14"/>
  <c r="W1387" i="14" s="1"/>
  <c r="X1387" i="14" s="1"/>
  <c r="A1389" i="14"/>
  <c r="D1388" i="14"/>
  <c r="P1388" i="14" l="1"/>
  <c r="R1388" i="14" s="1"/>
  <c r="S1388" i="14" s="1"/>
  <c r="U1388" i="14"/>
  <c r="W1388" i="14" s="1"/>
  <c r="X1388" i="14" s="1"/>
  <c r="D1389" i="14"/>
  <c r="A1390" i="14"/>
  <c r="P1389" i="14" l="1"/>
  <c r="R1389" i="14" s="1"/>
  <c r="S1389" i="14" s="1"/>
  <c r="U1389" i="14"/>
  <c r="W1389" i="14" s="1"/>
  <c r="X1389" i="14" s="1"/>
  <c r="D1390" i="14"/>
  <c r="A1391" i="14"/>
  <c r="P1390" i="14" l="1"/>
  <c r="R1390" i="14" s="1"/>
  <c r="S1390" i="14" s="1"/>
  <c r="U1390" i="14"/>
  <c r="W1390" i="14" s="1"/>
  <c r="X1390" i="14" s="1"/>
  <c r="D1391" i="14"/>
  <c r="A1392" i="14"/>
  <c r="P1391" i="14" l="1"/>
  <c r="R1391" i="14" s="1"/>
  <c r="S1391" i="14" s="1"/>
  <c r="U1391" i="14"/>
  <c r="W1391" i="14" s="1"/>
  <c r="X1391" i="14" s="1"/>
  <c r="D1392" i="14"/>
  <c r="A1393" i="14"/>
  <c r="P1392" i="14" l="1"/>
  <c r="R1392" i="14" s="1"/>
  <c r="S1392" i="14" s="1"/>
  <c r="U1392" i="14"/>
  <c r="W1392" i="14" s="1"/>
  <c r="X1392" i="14" s="1"/>
  <c r="D1393" i="14"/>
  <c r="A1394" i="14"/>
  <c r="P1393" i="14" l="1"/>
  <c r="R1393" i="14" s="1"/>
  <c r="S1393" i="14" s="1"/>
  <c r="U1393" i="14"/>
  <c r="W1393" i="14" s="1"/>
  <c r="X1393" i="14" s="1"/>
  <c r="D1394" i="14"/>
  <c r="A1395" i="14"/>
  <c r="P1394" i="14" l="1"/>
  <c r="R1394" i="14" s="1"/>
  <c r="S1394" i="14" s="1"/>
  <c r="U1394" i="14"/>
  <c r="W1394" i="14" s="1"/>
  <c r="X1394" i="14" s="1"/>
  <c r="D1395" i="14"/>
  <c r="A1396" i="14"/>
  <c r="P1395" i="14" l="1"/>
  <c r="R1395" i="14" s="1"/>
  <c r="S1395" i="14" s="1"/>
  <c r="U1395" i="14"/>
  <c r="W1395" i="14" s="1"/>
  <c r="X1395" i="14" s="1"/>
  <c r="A1397" i="14"/>
  <c r="D1396" i="14"/>
  <c r="P1396" i="14" l="1"/>
  <c r="R1396" i="14" s="1"/>
  <c r="S1396" i="14" s="1"/>
  <c r="U1396" i="14"/>
  <c r="W1396" i="14" s="1"/>
  <c r="X1396" i="14" s="1"/>
  <c r="D1397" i="14"/>
  <c r="A1398" i="14"/>
  <c r="P1397" i="14" l="1"/>
  <c r="R1397" i="14" s="1"/>
  <c r="S1397" i="14" s="1"/>
  <c r="U1397" i="14"/>
  <c r="W1397" i="14" s="1"/>
  <c r="X1397" i="14" s="1"/>
  <c r="D1398" i="14"/>
  <c r="A1399" i="14"/>
  <c r="P1398" i="14" l="1"/>
  <c r="R1398" i="14" s="1"/>
  <c r="S1398" i="14" s="1"/>
  <c r="U1398" i="14"/>
  <c r="W1398" i="14" s="1"/>
  <c r="X1398" i="14" s="1"/>
  <c r="D1399" i="14"/>
  <c r="A1400" i="14"/>
  <c r="P1399" i="14" l="1"/>
  <c r="R1399" i="14" s="1"/>
  <c r="S1399" i="14" s="1"/>
  <c r="U1399" i="14"/>
  <c r="W1399" i="14" s="1"/>
  <c r="X1399" i="14" s="1"/>
  <c r="D1400" i="14"/>
  <c r="A1401" i="14"/>
  <c r="P1400" i="14" l="1"/>
  <c r="R1400" i="14" s="1"/>
  <c r="S1400" i="14" s="1"/>
  <c r="U1400" i="14"/>
  <c r="W1400" i="14" s="1"/>
  <c r="X1400" i="14" s="1"/>
  <c r="D1401" i="14"/>
  <c r="A1402" i="14"/>
  <c r="P1401" i="14" l="1"/>
  <c r="R1401" i="14" s="1"/>
  <c r="S1401" i="14" s="1"/>
  <c r="U1401" i="14"/>
  <c r="W1401" i="14" s="1"/>
  <c r="X1401" i="14" s="1"/>
  <c r="D1402" i="14"/>
  <c r="A1403" i="14"/>
  <c r="P1402" i="14" l="1"/>
  <c r="R1402" i="14" s="1"/>
  <c r="S1402" i="14" s="1"/>
  <c r="U1402" i="14"/>
  <c r="W1402" i="14" s="1"/>
  <c r="X1402" i="14" s="1"/>
  <c r="D1403" i="14"/>
  <c r="A1404" i="14"/>
  <c r="P1403" i="14" l="1"/>
  <c r="R1403" i="14" s="1"/>
  <c r="S1403" i="14" s="1"/>
  <c r="U1403" i="14"/>
  <c r="W1403" i="14" s="1"/>
  <c r="X1403" i="14" s="1"/>
  <c r="A1405" i="14"/>
  <c r="D1404" i="14"/>
  <c r="P1404" i="14" l="1"/>
  <c r="R1404" i="14" s="1"/>
  <c r="S1404" i="14" s="1"/>
  <c r="U1404" i="14"/>
  <c r="W1404" i="14" s="1"/>
  <c r="X1404" i="14" s="1"/>
  <c r="D1405" i="14"/>
  <c r="A1406" i="14"/>
  <c r="P1405" i="14" l="1"/>
  <c r="R1405" i="14" s="1"/>
  <c r="S1405" i="14" s="1"/>
  <c r="U1405" i="14"/>
  <c r="W1405" i="14" s="1"/>
  <c r="X1405" i="14" s="1"/>
  <c r="D1406" i="14"/>
  <c r="A1407" i="14"/>
  <c r="P1406" i="14" l="1"/>
  <c r="R1406" i="14" s="1"/>
  <c r="S1406" i="14" s="1"/>
  <c r="U1406" i="14"/>
  <c r="W1406" i="14" s="1"/>
  <c r="X1406" i="14" s="1"/>
  <c r="D1407" i="14"/>
  <c r="A1408" i="14"/>
  <c r="P1407" i="14" l="1"/>
  <c r="R1407" i="14" s="1"/>
  <c r="S1407" i="14" s="1"/>
  <c r="U1407" i="14"/>
  <c r="W1407" i="14" s="1"/>
  <c r="X1407" i="14" s="1"/>
  <c r="D1408" i="14"/>
  <c r="A1409" i="14"/>
  <c r="P1408" i="14" l="1"/>
  <c r="R1408" i="14" s="1"/>
  <c r="S1408" i="14" s="1"/>
  <c r="U1408" i="14"/>
  <c r="W1408" i="14" s="1"/>
  <c r="X1408" i="14" s="1"/>
  <c r="D1409" i="14"/>
  <c r="A1410" i="14"/>
  <c r="P1409" i="14" l="1"/>
  <c r="R1409" i="14" s="1"/>
  <c r="S1409" i="14" s="1"/>
  <c r="U1409" i="14"/>
  <c r="W1409" i="14" s="1"/>
  <c r="X1409" i="14" s="1"/>
  <c r="D1410" i="14"/>
  <c r="A1411" i="14"/>
  <c r="P1410" i="14" l="1"/>
  <c r="R1410" i="14" s="1"/>
  <c r="S1410" i="14" s="1"/>
  <c r="U1410" i="14"/>
  <c r="W1410" i="14" s="1"/>
  <c r="X1410" i="14" s="1"/>
  <c r="D1411" i="14"/>
  <c r="A1412" i="14"/>
  <c r="P1411" i="14" l="1"/>
  <c r="R1411" i="14" s="1"/>
  <c r="S1411" i="14" s="1"/>
  <c r="U1411" i="14"/>
  <c r="W1411" i="14" s="1"/>
  <c r="X1411" i="14" s="1"/>
  <c r="A1413" i="14"/>
  <c r="D1412" i="14"/>
  <c r="P1412" i="14" l="1"/>
  <c r="R1412" i="14" s="1"/>
  <c r="S1412" i="14" s="1"/>
  <c r="U1412" i="14"/>
  <c r="W1412" i="14" s="1"/>
  <c r="X1412" i="14" s="1"/>
  <c r="D1413" i="14"/>
  <c r="A1414" i="14"/>
  <c r="P1413" i="14" l="1"/>
  <c r="R1413" i="14" s="1"/>
  <c r="S1413" i="14" s="1"/>
  <c r="U1413" i="14"/>
  <c r="W1413" i="14" s="1"/>
  <c r="X1413" i="14" s="1"/>
  <c r="D1414" i="14"/>
  <c r="A1415" i="14"/>
  <c r="P1414" i="14" l="1"/>
  <c r="R1414" i="14" s="1"/>
  <c r="S1414" i="14" s="1"/>
  <c r="U1414" i="14"/>
  <c r="W1414" i="14" s="1"/>
  <c r="X1414" i="14" s="1"/>
  <c r="D1415" i="14"/>
  <c r="A1416" i="14"/>
  <c r="P1415" i="14" l="1"/>
  <c r="R1415" i="14" s="1"/>
  <c r="S1415" i="14" s="1"/>
  <c r="U1415" i="14"/>
  <c r="W1415" i="14" s="1"/>
  <c r="X1415" i="14" s="1"/>
  <c r="D1416" i="14"/>
  <c r="A1417" i="14"/>
  <c r="P1416" i="14" l="1"/>
  <c r="R1416" i="14" s="1"/>
  <c r="S1416" i="14" s="1"/>
  <c r="U1416" i="14"/>
  <c r="W1416" i="14" s="1"/>
  <c r="X1416" i="14" s="1"/>
  <c r="D1417" i="14"/>
  <c r="A1418" i="14"/>
  <c r="P1417" i="14" l="1"/>
  <c r="R1417" i="14" s="1"/>
  <c r="S1417" i="14" s="1"/>
  <c r="U1417" i="14"/>
  <c r="W1417" i="14" s="1"/>
  <c r="X1417" i="14" s="1"/>
  <c r="D1418" i="14"/>
  <c r="A1419" i="14"/>
  <c r="P1418" i="14" l="1"/>
  <c r="R1418" i="14" s="1"/>
  <c r="S1418" i="14" s="1"/>
  <c r="U1418" i="14"/>
  <c r="W1418" i="14" s="1"/>
  <c r="X1418" i="14" s="1"/>
  <c r="D1419" i="14"/>
  <c r="A1420" i="14"/>
  <c r="P1419" i="14" l="1"/>
  <c r="R1419" i="14" s="1"/>
  <c r="S1419" i="14" s="1"/>
  <c r="U1419" i="14"/>
  <c r="W1419" i="14" s="1"/>
  <c r="X1419" i="14" s="1"/>
  <c r="A1421" i="14"/>
  <c r="D1420" i="14"/>
  <c r="P1420" i="14" l="1"/>
  <c r="R1420" i="14" s="1"/>
  <c r="S1420" i="14" s="1"/>
  <c r="U1420" i="14"/>
  <c r="W1420" i="14" s="1"/>
  <c r="X1420" i="14" s="1"/>
  <c r="D1421" i="14"/>
  <c r="A1422" i="14"/>
  <c r="P1421" i="14" l="1"/>
  <c r="R1421" i="14" s="1"/>
  <c r="S1421" i="14" s="1"/>
  <c r="U1421" i="14"/>
  <c r="W1421" i="14" s="1"/>
  <c r="X1421" i="14" s="1"/>
  <c r="D1422" i="14"/>
  <c r="A1423" i="14"/>
  <c r="P1422" i="14" l="1"/>
  <c r="R1422" i="14" s="1"/>
  <c r="S1422" i="14" s="1"/>
  <c r="U1422" i="14"/>
  <c r="W1422" i="14" s="1"/>
  <c r="X1422" i="14" s="1"/>
  <c r="D1423" i="14"/>
  <c r="A1424" i="14"/>
  <c r="P1423" i="14" l="1"/>
  <c r="R1423" i="14" s="1"/>
  <c r="S1423" i="14" s="1"/>
  <c r="U1423" i="14"/>
  <c r="W1423" i="14" s="1"/>
  <c r="X1423" i="14" s="1"/>
  <c r="D1424" i="14"/>
  <c r="A1425" i="14"/>
  <c r="P1424" i="14" l="1"/>
  <c r="R1424" i="14" s="1"/>
  <c r="S1424" i="14" s="1"/>
  <c r="U1424" i="14"/>
  <c r="W1424" i="14" s="1"/>
  <c r="X1424" i="14" s="1"/>
  <c r="D1425" i="14"/>
  <c r="A1426" i="14"/>
  <c r="P1425" i="14" l="1"/>
  <c r="R1425" i="14" s="1"/>
  <c r="S1425" i="14" s="1"/>
  <c r="U1425" i="14"/>
  <c r="W1425" i="14" s="1"/>
  <c r="X1425" i="14" s="1"/>
  <c r="D1426" i="14"/>
  <c r="A1427" i="14"/>
  <c r="P1426" i="14" l="1"/>
  <c r="R1426" i="14" s="1"/>
  <c r="S1426" i="14" s="1"/>
  <c r="U1426" i="14"/>
  <c r="W1426" i="14" s="1"/>
  <c r="X1426" i="14" s="1"/>
  <c r="D1427" i="14"/>
  <c r="A1428" i="14"/>
  <c r="P1427" i="14" l="1"/>
  <c r="R1427" i="14" s="1"/>
  <c r="S1427" i="14" s="1"/>
  <c r="U1427" i="14"/>
  <c r="W1427" i="14" s="1"/>
  <c r="X1427" i="14" s="1"/>
  <c r="A1429" i="14"/>
  <c r="D1428" i="14"/>
  <c r="P1428" i="14" l="1"/>
  <c r="R1428" i="14" s="1"/>
  <c r="S1428" i="14" s="1"/>
  <c r="U1428" i="14"/>
  <c r="W1428" i="14" s="1"/>
  <c r="X1428" i="14" s="1"/>
  <c r="D1429" i="14"/>
  <c r="A1430" i="14"/>
  <c r="P1429" i="14" l="1"/>
  <c r="R1429" i="14" s="1"/>
  <c r="S1429" i="14" s="1"/>
  <c r="U1429" i="14"/>
  <c r="W1429" i="14" s="1"/>
  <c r="X1429" i="14" s="1"/>
  <c r="D1430" i="14"/>
  <c r="A1431" i="14"/>
  <c r="P1430" i="14" l="1"/>
  <c r="R1430" i="14" s="1"/>
  <c r="S1430" i="14" s="1"/>
  <c r="U1430" i="14"/>
  <c r="W1430" i="14" s="1"/>
  <c r="X1430" i="14" s="1"/>
  <c r="D1431" i="14"/>
  <c r="A1432" i="14"/>
  <c r="P1431" i="14" l="1"/>
  <c r="R1431" i="14" s="1"/>
  <c r="S1431" i="14" s="1"/>
  <c r="U1431" i="14"/>
  <c r="W1431" i="14" s="1"/>
  <c r="X1431" i="14" s="1"/>
  <c r="D1432" i="14"/>
  <c r="A1433" i="14"/>
  <c r="P1432" i="14" l="1"/>
  <c r="R1432" i="14" s="1"/>
  <c r="S1432" i="14" s="1"/>
  <c r="U1432" i="14"/>
  <c r="W1432" i="14" s="1"/>
  <c r="X1432" i="14" s="1"/>
  <c r="D1433" i="14"/>
  <c r="A1434" i="14"/>
  <c r="P1433" i="14" l="1"/>
  <c r="R1433" i="14" s="1"/>
  <c r="S1433" i="14" s="1"/>
  <c r="U1433" i="14"/>
  <c r="W1433" i="14" s="1"/>
  <c r="X1433" i="14" s="1"/>
  <c r="D1434" i="14"/>
  <c r="A1435" i="14"/>
  <c r="P1434" i="14" l="1"/>
  <c r="R1434" i="14" s="1"/>
  <c r="S1434" i="14" s="1"/>
  <c r="U1434" i="14"/>
  <c r="W1434" i="14" s="1"/>
  <c r="X1434" i="14" s="1"/>
  <c r="D1435" i="14"/>
  <c r="A1436" i="14"/>
  <c r="P1435" i="14" l="1"/>
  <c r="R1435" i="14" s="1"/>
  <c r="S1435" i="14" s="1"/>
  <c r="U1435" i="14"/>
  <c r="W1435" i="14" s="1"/>
  <c r="X1435" i="14" s="1"/>
  <c r="A1437" i="14"/>
  <c r="D1436" i="14"/>
  <c r="P1436" i="14" l="1"/>
  <c r="R1436" i="14" s="1"/>
  <c r="S1436" i="14" s="1"/>
  <c r="U1436" i="14"/>
  <c r="W1436" i="14" s="1"/>
  <c r="X1436" i="14" s="1"/>
  <c r="D1437" i="14"/>
  <c r="A1438" i="14"/>
  <c r="P1437" i="14" l="1"/>
  <c r="R1437" i="14" s="1"/>
  <c r="S1437" i="14" s="1"/>
  <c r="U1437" i="14"/>
  <c r="W1437" i="14" s="1"/>
  <c r="X1437" i="14" s="1"/>
  <c r="D1438" i="14"/>
  <c r="A1439" i="14"/>
  <c r="P1438" i="14" l="1"/>
  <c r="R1438" i="14" s="1"/>
  <c r="S1438" i="14" s="1"/>
  <c r="U1438" i="14"/>
  <c r="W1438" i="14" s="1"/>
  <c r="X1438" i="14" s="1"/>
  <c r="D1439" i="14"/>
  <c r="A1440" i="14"/>
  <c r="P1439" i="14" l="1"/>
  <c r="R1439" i="14" s="1"/>
  <c r="S1439" i="14" s="1"/>
  <c r="U1439" i="14"/>
  <c r="W1439" i="14" s="1"/>
  <c r="X1439" i="14" s="1"/>
  <c r="D1440" i="14"/>
  <c r="A1441" i="14"/>
  <c r="P1440" i="14" l="1"/>
  <c r="R1440" i="14" s="1"/>
  <c r="S1440" i="14" s="1"/>
  <c r="U1440" i="14"/>
  <c r="W1440" i="14" s="1"/>
  <c r="X1440" i="14" s="1"/>
  <c r="D1441" i="14"/>
  <c r="A1442" i="14"/>
  <c r="P1441" i="14" l="1"/>
  <c r="R1441" i="14" s="1"/>
  <c r="S1441" i="14" s="1"/>
  <c r="U1441" i="14"/>
  <c r="W1441" i="14" s="1"/>
  <c r="X1441" i="14" s="1"/>
  <c r="D1442" i="14"/>
  <c r="A1443" i="14"/>
  <c r="P1442" i="14" l="1"/>
  <c r="R1442" i="14" s="1"/>
  <c r="S1442" i="14" s="1"/>
  <c r="U1442" i="14"/>
  <c r="W1442" i="14" s="1"/>
  <c r="X1442" i="14" s="1"/>
  <c r="D1443" i="14"/>
  <c r="A1444" i="14"/>
  <c r="P1443" i="14" l="1"/>
  <c r="R1443" i="14" s="1"/>
  <c r="S1443" i="14" s="1"/>
  <c r="U1443" i="14"/>
  <c r="W1443" i="14" s="1"/>
  <c r="X1443" i="14" s="1"/>
  <c r="A1445" i="14"/>
  <c r="D1444" i="14"/>
  <c r="P1444" i="14" l="1"/>
  <c r="R1444" i="14" s="1"/>
  <c r="S1444" i="14" s="1"/>
  <c r="U1444" i="14"/>
  <c r="W1444" i="14" s="1"/>
  <c r="X1444" i="14" s="1"/>
  <c r="D1445" i="14"/>
  <c r="A1446" i="14"/>
  <c r="P1445" i="14" l="1"/>
  <c r="R1445" i="14" s="1"/>
  <c r="S1445" i="14" s="1"/>
  <c r="U1445" i="14"/>
  <c r="W1445" i="14" s="1"/>
  <c r="X1445" i="14" s="1"/>
  <c r="D1446" i="14"/>
  <c r="A1447" i="14"/>
  <c r="P1446" i="14" l="1"/>
  <c r="R1446" i="14" s="1"/>
  <c r="S1446" i="14" s="1"/>
  <c r="U1446" i="14"/>
  <c r="W1446" i="14" s="1"/>
  <c r="X1446" i="14" s="1"/>
  <c r="D1447" i="14"/>
  <c r="A1448" i="14"/>
  <c r="P1447" i="14" l="1"/>
  <c r="R1447" i="14" s="1"/>
  <c r="S1447" i="14" s="1"/>
  <c r="U1447" i="14"/>
  <c r="W1447" i="14" s="1"/>
  <c r="X1447" i="14" s="1"/>
  <c r="D1448" i="14"/>
  <c r="A1449" i="14"/>
  <c r="P1448" i="14" l="1"/>
  <c r="R1448" i="14" s="1"/>
  <c r="S1448" i="14" s="1"/>
  <c r="U1448" i="14"/>
  <c r="W1448" i="14" s="1"/>
  <c r="X1448" i="14" s="1"/>
  <c r="D1449" i="14"/>
  <c r="A1450" i="14"/>
  <c r="P1449" i="14" l="1"/>
  <c r="R1449" i="14" s="1"/>
  <c r="S1449" i="14" s="1"/>
  <c r="U1449" i="14"/>
  <c r="W1449" i="14" s="1"/>
  <c r="X1449" i="14" s="1"/>
  <c r="D1450" i="14"/>
  <c r="A1451" i="14"/>
  <c r="P1450" i="14" l="1"/>
  <c r="R1450" i="14" s="1"/>
  <c r="S1450" i="14" s="1"/>
  <c r="U1450" i="14"/>
  <c r="W1450" i="14" s="1"/>
  <c r="X1450" i="14" s="1"/>
  <c r="D1451" i="14"/>
  <c r="A1452" i="14"/>
  <c r="P1451" i="14" l="1"/>
  <c r="R1451" i="14" s="1"/>
  <c r="S1451" i="14" s="1"/>
  <c r="U1451" i="14"/>
  <c r="W1451" i="14" s="1"/>
  <c r="X1451" i="14" s="1"/>
  <c r="A1453" i="14"/>
  <c r="D1452" i="14"/>
  <c r="P1452" i="14" l="1"/>
  <c r="R1452" i="14" s="1"/>
  <c r="S1452" i="14" s="1"/>
  <c r="U1452" i="14"/>
  <c r="W1452" i="14" s="1"/>
  <c r="X1452" i="14" s="1"/>
  <c r="D1453" i="14"/>
  <c r="A1454" i="14"/>
  <c r="P1453" i="14" l="1"/>
  <c r="R1453" i="14" s="1"/>
  <c r="S1453" i="14" s="1"/>
  <c r="U1453" i="14"/>
  <c r="W1453" i="14" s="1"/>
  <c r="X1453" i="14" s="1"/>
  <c r="D1454" i="14"/>
  <c r="A1455" i="14"/>
  <c r="P1454" i="14" l="1"/>
  <c r="R1454" i="14" s="1"/>
  <c r="S1454" i="14" s="1"/>
  <c r="U1454" i="14"/>
  <c r="W1454" i="14" s="1"/>
  <c r="X1454" i="14" s="1"/>
  <c r="D1455" i="14"/>
  <c r="A1456" i="14"/>
  <c r="P1455" i="14" l="1"/>
  <c r="R1455" i="14" s="1"/>
  <c r="S1455" i="14" s="1"/>
  <c r="U1455" i="14"/>
  <c r="W1455" i="14" s="1"/>
  <c r="X1455" i="14" s="1"/>
  <c r="D1456" i="14"/>
  <c r="A1457" i="14"/>
  <c r="P1456" i="14" l="1"/>
  <c r="R1456" i="14" s="1"/>
  <c r="S1456" i="14" s="1"/>
  <c r="U1456" i="14"/>
  <c r="W1456" i="14" s="1"/>
  <c r="X1456" i="14" s="1"/>
  <c r="D1457" i="14"/>
  <c r="A1458" i="14"/>
  <c r="P1457" i="14" l="1"/>
  <c r="R1457" i="14" s="1"/>
  <c r="S1457" i="14" s="1"/>
  <c r="U1457" i="14"/>
  <c r="W1457" i="14" s="1"/>
  <c r="X1457" i="14" s="1"/>
  <c r="D1458" i="14"/>
  <c r="A1459" i="14"/>
  <c r="P1458" i="14" l="1"/>
  <c r="R1458" i="14" s="1"/>
  <c r="S1458" i="14" s="1"/>
  <c r="U1458" i="14"/>
  <c r="W1458" i="14" s="1"/>
  <c r="X1458" i="14" s="1"/>
  <c r="D1459" i="14"/>
  <c r="A1460" i="14"/>
  <c r="P1459" i="14" l="1"/>
  <c r="R1459" i="14" s="1"/>
  <c r="S1459" i="14" s="1"/>
  <c r="U1459" i="14"/>
  <c r="W1459" i="14" s="1"/>
  <c r="X1459" i="14" s="1"/>
  <c r="A1461" i="14"/>
  <c r="D1460" i="14"/>
  <c r="P1460" i="14" l="1"/>
  <c r="R1460" i="14" s="1"/>
  <c r="S1460" i="14" s="1"/>
  <c r="U1460" i="14"/>
  <c r="W1460" i="14" s="1"/>
  <c r="X1460" i="14" s="1"/>
  <c r="D1461" i="14"/>
  <c r="A1462" i="14"/>
  <c r="P1461" i="14" l="1"/>
  <c r="R1461" i="14" s="1"/>
  <c r="S1461" i="14" s="1"/>
  <c r="U1461" i="14"/>
  <c r="W1461" i="14" s="1"/>
  <c r="X1461" i="14" s="1"/>
  <c r="D1462" i="14"/>
  <c r="A1463" i="14"/>
  <c r="P1462" i="14" l="1"/>
  <c r="R1462" i="14" s="1"/>
  <c r="S1462" i="14" s="1"/>
  <c r="U1462" i="14"/>
  <c r="W1462" i="14" s="1"/>
  <c r="X1462" i="14" s="1"/>
  <c r="D1463" i="14"/>
  <c r="A1464" i="14"/>
  <c r="P1463" i="14" l="1"/>
  <c r="R1463" i="14" s="1"/>
  <c r="S1463" i="14" s="1"/>
  <c r="U1463" i="14"/>
  <c r="W1463" i="14" s="1"/>
  <c r="X1463" i="14" s="1"/>
  <c r="D1464" i="14"/>
  <c r="A1465" i="14"/>
  <c r="P1464" i="14" l="1"/>
  <c r="R1464" i="14" s="1"/>
  <c r="S1464" i="14" s="1"/>
  <c r="U1464" i="14"/>
  <c r="W1464" i="14" s="1"/>
  <c r="X1464" i="14" s="1"/>
  <c r="D1465" i="14"/>
  <c r="A1466" i="14"/>
  <c r="P1465" i="14" l="1"/>
  <c r="U1465" i="14"/>
  <c r="D1466" i="14"/>
  <c r="A1467" i="14"/>
  <c r="W1465" i="14"/>
  <c r="X1465" i="14" s="1"/>
  <c r="R1465" i="14"/>
  <c r="S1465" i="14" s="1"/>
  <c r="P1466" i="14" l="1"/>
  <c r="U1466" i="14"/>
  <c r="W1466" i="14" s="1"/>
  <c r="X1466" i="14" s="1"/>
  <c r="D1467" i="14"/>
  <c r="A1468" i="14"/>
  <c r="R1466" i="14"/>
  <c r="S1466" i="14" s="1"/>
  <c r="P1467" i="14" l="1"/>
  <c r="R1467" i="14" s="1"/>
  <c r="S1467" i="14" s="1"/>
  <c r="U1467" i="14"/>
  <c r="W1467" i="14" s="1"/>
  <c r="X1467" i="14" s="1"/>
  <c r="A1469" i="14"/>
  <c r="D1468" i="14"/>
  <c r="P1468" i="14" l="1"/>
  <c r="R1468" i="14" s="1"/>
  <c r="S1468" i="14" s="1"/>
  <c r="U1468" i="14"/>
  <c r="W1468" i="14" s="1"/>
  <c r="X1468" i="14" s="1"/>
  <c r="D1469" i="14"/>
  <c r="A1470" i="14"/>
  <c r="P1469" i="14" l="1"/>
  <c r="R1469" i="14" s="1"/>
  <c r="S1469" i="14" s="1"/>
  <c r="U1469" i="14"/>
  <c r="W1469" i="14" s="1"/>
  <c r="X1469" i="14" s="1"/>
  <c r="D1470" i="14"/>
  <c r="A1471" i="14"/>
  <c r="P1470" i="14" l="1"/>
  <c r="R1470" i="14" s="1"/>
  <c r="S1470" i="14" s="1"/>
  <c r="U1470" i="14"/>
  <c r="W1470" i="14" s="1"/>
  <c r="X1470" i="14" s="1"/>
  <c r="D1471" i="14"/>
  <c r="A1472" i="14"/>
  <c r="P1471" i="14" l="1"/>
  <c r="R1471" i="14" s="1"/>
  <c r="S1471" i="14" s="1"/>
  <c r="U1471" i="14"/>
  <c r="W1471" i="14" s="1"/>
  <c r="X1471" i="14" s="1"/>
  <c r="D1472" i="14"/>
  <c r="A1473" i="14"/>
  <c r="P1472" i="14" l="1"/>
  <c r="R1472" i="14" s="1"/>
  <c r="S1472" i="14" s="1"/>
  <c r="U1472" i="14"/>
  <c r="W1472" i="14" s="1"/>
  <c r="X1472" i="14" s="1"/>
  <c r="D1473" i="14"/>
  <c r="A1474" i="14"/>
  <c r="P1473" i="14" l="1"/>
  <c r="R1473" i="14" s="1"/>
  <c r="S1473" i="14" s="1"/>
  <c r="U1473" i="14"/>
  <c r="W1473" i="14" s="1"/>
  <c r="X1473" i="14" s="1"/>
  <c r="D1474" i="14"/>
  <c r="A1475" i="14"/>
  <c r="P1474" i="14" l="1"/>
  <c r="R1474" i="14" s="1"/>
  <c r="S1474" i="14" s="1"/>
  <c r="U1474" i="14"/>
  <c r="W1474" i="14" s="1"/>
  <c r="X1474" i="14" s="1"/>
  <c r="D1475" i="14"/>
  <c r="A1476" i="14"/>
  <c r="P1475" i="14" l="1"/>
  <c r="R1475" i="14" s="1"/>
  <c r="S1475" i="14" s="1"/>
  <c r="U1475" i="14"/>
  <c r="W1475" i="14" s="1"/>
  <c r="X1475" i="14" s="1"/>
  <c r="A1477" i="14"/>
  <c r="D1476" i="14"/>
  <c r="P1476" i="14" l="1"/>
  <c r="R1476" i="14" s="1"/>
  <c r="S1476" i="14" s="1"/>
  <c r="U1476" i="14"/>
  <c r="W1476" i="14" s="1"/>
  <c r="X1476" i="14" s="1"/>
  <c r="D1477" i="14"/>
  <c r="A1478" i="14"/>
  <c r="P1477" i="14" l="1"/>
  <c r="R1477" i="14" s="1"/>
  <c r="S1477" i="14" s="1"/>
  <c r="U1477" i="14"/>
  <c r="W1477" i="14" s="1"/>
  <c r="X1477" i="14" s="1"/>
  <c r="D1478" i="14"/>
  <c r="A1479" i="14"/>
  <c r="P1478" i="14" l="1"/>
  <c r="R1478" i="14" s="1"/>
  <c r="S1478" i="14" s="1"/>
  <c r="U1478" i="14"/>
  <c r="W1478" i="14" s="1"/>
  <c r="X1478" i="14" s="1"/>
  <c r="D1479" i="14"/>
  <c r="A1480" i="14"/>
  <c r="P1479" i="14" l="1"/>
  <c r="R1479" i="14" s="1"/>
  <c r="S1479" i="14" s="1"/>
  <c r="U1479" i="14"/>
  <c r="W1479" i="14" s="1"/>
  <c r="X1479" i="14" s="1"/>
  <c r="D1480" i="14"/>
  <c r="A1481" i="14"/>
  <c r="P1480" i="14" l="1"/>
  <c r="R1480" i="14" s="1"/>
  <c r="S1480" i="14" s="1"/>
  <c r="U1480" i="14"/>
  <c r="W1480" i="14" s="1"/>
  <c r="X1480" i="14" s="1"/>
  <c r="D1481" i="14"/>
  <c r="A1482" i="14"/>
  <c r="P1481" i="14" l="1"/>
  <c r="R1481" i="14" s="1"/>
  <c r="S1481" i="14" s="1"/>
  <c r="U1481" i="14"/>
  <c r="W1481" i="14" s="1"/>
  <c r="X1481" i="14" s="1"/>
  <c r="D1482" i="14"/>
  <c r="A1483" i="14"/>
  <c r="P1482" i="14" l="1"/>
  <c r="R1482" i="14" s="1"/>
  <c r="S1482" i="14" s="1"/>
  <c r="U1482" i="14"/>
  <c r="W1482" i="14" s="1"/>
  <c r="X1482" i="14" s="1"/>
  <c r="D1483" i="14"/>
  <c r="A1484" i="14"/>
  <c r="P1483" i="14" l="1"/>
  <c r="R1483" i="14" s="1"/>
  <c r="S1483" i="14" s="1"/>
  <c r="U1483" i="14"/>
  <c r="W1483" i="14" s="1"/>
  <c r="X1483" i="14" s="1"/>
  <c r="A1485" i="14"/>
  <c r="D1484" i="14"/>
  <c r="P1484" i="14" l="1"/>
  <c r="R1484" i="14" s="1"/>
  <c r="S1484" i="14" s="1"/>
  <c r="U1484" i="14"/>
  <c r="W1484" i="14" s="1"/>
  <c r="X1484" i="14" s="1"/>
  <c r="D1485" i="14"/>
  <c r="A1486" i="14"/>
  <c r="P1485" i="14" l="1"/>
  <c r="R1485" i="14" s="1"/>
  <c r="S1485" i="14" s="1"/>
  <c r="U1485" i="14"/>
  <c r="W1485" i="14" s="1"/>
  <c r="X1485" i="14" s="1"/>
  <c r="D1486" i="14"/>
  <c r="A1487" i="14"/>
  <c r="P1486" i="14" l="1"/>
  <c r="R1486" i="14" s="1"/>
  <c r="S1486" i="14" s="1"/>
  <c r="U1486" i="14"/>
  <c r="W1486" i="14" s="1"/>
  <c r="X1486" i="14" s="1"/>
  <c r="D1487" i="14"/>
  <c r="A1488" i="14"/>
  <c r="P1487" i="14" l="1"/>
  <c r="R1487" i="14" s="1"/>
  <c r="S1487" i="14" s="1"/>
  <c r="U1487" i="14"/>
  <c r="W1487" i="14" s="1"/>
  <c r="X1487" i="14" s="1"/>
  <c r="D1488" i="14"/>
  <c r="A1489" i="14"/>
  <c r="P1488" i="14" l="1"/>
  <c r="R1488" i="14" s="1"/>
  <c r="S1488" i="14" s="1"/>
  <c r="U1488" i="14"/>
  <c r="W1488" i="14" s="1"/>
  <c r="X1488" i="14" s="1"/>
  <c r="D1489" i="14"/>
  <c r="A1490" i="14"/>
  <c r="P1489" i="14" l="1"/>
  <c r="R1489" i="14" s="1"/>
  <c r="S1489" i="14" s="1"/>
  <c r="U1489" i="14"/>
  <c r="W1489" i="14" s="1"/>
  <c r="X1489" i="14" s="1"/>
  <c r="D1490" i="14"/>
  <c r="A1491" i="14"/>
  <c r="P1490" i="14" l="1"/>
  <c r="R1490" i="14" s="1"/>
  <c r="S1490" i="14" s="1"/>
  <c r="U1490" i="14"/>
  <c r="W1490" i="14" s="1"/>
  <c r="X1490" i="14" s="1"/>
  <c r="D1491" i="14"/>
  <c r="A1492" i="14"/>
  <c r="P1491" i="14" l="1"/>
  <c r="R1491" i="14" s="1"/>
  <c r="S1491" i="14" s="1"/>
  <c r="U1491" i="14"/>
  <c r="W1491" i="14" s="1"/>
  <c r="X1491" i="14" s="1"/>
  <c r="A1493" i="14"/>
  <c r="D1492" i="14"/>
  <c r="P1492" i="14" l="1"/>
  <c r="R1492" i="14" s="1"/>
  <c r="S1492" i="14" s="1"/>
  <c r="U1492" i="14"/>
  <c r="W1492" i="14" s="1"/>
  <c r="X1492" i="14" s="1"/>
  <c r="D1493" i="14"/>
  <c r="A1494" i="14"/>
  <c r="P1493" i="14" l="1"/>
  <c r="R1493" i="14" s="1"/>
  <c r="S1493" i="14" s="1"/>
  <c r="U1493" i="14"/>
  <c r="W1493" i="14" s="1"/>
  <c r="X1493" i="14" s="1"/>
  <c r="D1494" i="14"/>
  <c r="A1495" i="14"/>
  <c r="P1494" i="14" l="1"/>
  <c r="R1494" i="14" s="1"/>
  <c r="S1494" i="14" s="1"/>
  <c r="U1494" i="14"/>
  <c r="W1494" i="14" s="1"/>
  <c r="X1494" i="14" s="1"/>
  <c r="D1495" i="14"/>
  <c r="A1496" i="14"/>
  <c r="P1495" i="14" l="1"/>
  <c r="R1495" i="14" s="1"/>
  <c r="S1495" i="14" s="1"/>
  <c r="U1495" i="14"/>
  <c r="W1495" i="14" s="1"/>
  <c r="X1495" i="14" s="1"/>
  <c r="D1496" i="14"/>
  <c r="A1497" i="14"/>
  <c r="P1496" i="14" l="1"/>
  <c r="U1496" i="14"/>
  <c r="D1497" i="14"/>
  <c r="A1498" i="14"/>
  <c r="W1496" i="14"/>
  <c r="X1496" i="14" s="1"/>
  <c r="R1496" i="14"/>
  <c r="S1496" i="14" s="1"/>
  <c r="P1497" i="14" l="1"/>
  <c r="U1497" i="14"/>
  <c r="W1497" i="14" s="1"/>
  <c r="X1497" i="14" s="1"/>
  <c r="D1498" i="14"/>
  <c r="A1499" i="14"/>
  <c r="R1497" i="14"/>
  <c r="S1497" i="14" s="1"/>
  <c r="P1498" i="14" l="1"/>
  <c r="R1498" i="14" s="1"/>
  <c r="S1498" i="14" s="1"/>
  <c r="U1498" i="14"/>
  <c r="W1498" i="14" s="1"/>
  <c r="X1498" i="14" s="1"/>
  <c r="D1499" i="14"/>
  <c r="A1500" i="14"/>
  <c r="P1499" i="14" l="1"/>
  <c r="R1499" i="14" s="1"/>
  <c r="S1499" i="14" s="1"/>
  <c r="U1499" i="14"/>
  <c r="W1499" i="14" s="1"/>
  <c r="X1499" i="14" s="1"/>
  <c r="A1501" i="14"/>
  <c r="D1500" i="14"/>
  <c r="P1500" i="14" l="1"/>
  <c r="R1500" i="14" s="1"/>
  <c r="S1500" i="14" s="1"/>
  <c r="U1500" i="14"/>
  <c r="W1500" i="14" s="1"/>
  <c r="X1500" i="14" s="1"/>
  <c r="D1501" i="14"/>
  <c r="A1502" i="14"/>
  <c r="P1501" i="14" l="1"/>
  <c r="R1501" i="14" s="1"/>
  <c r="S1501" i="14" s="1"/>
  <c r="U1501" i="14"/>
  <c r="W1501" i="14" s="1"/>
  <c r="X1501" i="14" s="1"/>
  <c r="D1502" i="14"/>
  <c r="A1503" i="14"/>
  <c r="P1502" i="14" l="1"/>
  <c r="R1502" i="14" s="1"/>
  <c r="S1502" i="14" s="1"/>
  <c r="U1502" i="14"/>
  <c r="W1502" i="14" s="1"/>
  <c r="X1502" i="14" s="1"/>
  <c r="D1503" i="14"/>
  <c r="A1504" i="14"/>
  <c r="P1503" i="14" l="1"/>
  <c r="R1503" i="14" s="1"/>
  <c r="S1503" i="14" s="1"/>
  <c r="U1503" i="14"/>
  <c r="W1503" i="14" s="1"/>
  <c r="X1503" i="14" s="1"/>
  <c r="D1504" i="14"/>
  <c r="A1505" i="14"/>
  <c r="P1504" i="14" l="1"/>
  <c r="R1504" i="14" s="1"/>
  <c r="S1504" i="14" s="1"/>
  <c r="U1504" i="14"/>
  <c r="W1504" i="14" s="1"/>
  <c r="X1504" i="14" s="1"/>
  <c r="D1505" i="14"/>
  <c r="A1506" i="14"/>
  <c r="P1505" i="14" l="1"/>
  <c r="R1505" i="14" s="1"/>
  <c r="S1505" i="14" s="1"/>
  <c r="U1505" i="14"/>
  <c r="W1505" i="14" s="1"/>
  <c r="X1505" i="14" s="1"/>
  <c r="D1506" i="14"/>
  <c r="A1507" i="14"/>
  <c r="P1506" i="14" l="1"/>
  <c r="R1506" i="14" s="1"/>
  <c r="S1506" i="14" s="1"/>
  <c r="U1506" i="14"/>
  <c r="W1506" i="14" s="1"/>
  <c r="X1506" i="14" s="1"/>
  <c r="D1507" i="14"/>
  <c r="A1508" i="14"/>
  <c r="P1507" i="14" l="1"/>
  <c r="R1507" i="14" s="1"/>
  <c r="S1507" i="14" s="1"/>
  <c r="U1507" i="14"/>
  <c r="W1507" i="14" s="1"/>
  <c r="X1507" i="14" s="1"/>
  <c r="A1509" i="14"/>
  <c r="D1508" i="14"/>
  <c r="P1508" i="14" l="1"/>
  <c r="R1508" i="14" s="1"/>
  <c r="S1508" i="14" s="1"/>
  <c r="U1508" i="14"/>
  <c r="W1508" i="14" s="1"/>
  <c r="X1508" i="14" s="1"/>
  <c r="D1509" i="14"/>
  <c r="A1510" i="14"/>
  <c r="P1509" i="14" l="1"/>
  <c r="R1509" i="14" s="1"/>
  <c r="S1509" i="14" s="1"/>
  <c r="U1509" i="14"/>
  <c r="W1509" i="14" s="1"/>
  <c r="X1509" i="14" s="1"/>
  <c r="D1510" i="14"/>
  <c r="A1511" i="14"/>
  <c r="P1510" i="14" l="1"/>
  <c r="R1510" i="14" s="1"/>
  <c r="S1510" i="14" s="1"/>
  <c r="U1510" i="14"/>
  <c r="W1510" i="14" s="1"/>
  <c r="X1510" i="14" s="1"/>
  <c r="D1511" i="14"/>
  <c r="A1512" i="14"/>
  <c r="P1511" i="14" l="1"/>
  <c r="R1511" i="14" s="1"/>
  <c r="S1511" i="14" s="1"/>
  <c r="U1511" i="14"/>
  <c r="W1511" i="14" s="1"/>
  <c r="X1511" i="14" s="1"/>
  <c r="D1512" i="14"/>
  <c r="A1513" i="14"/>
  <c r="P1512" i="14" l="1"/>
  <c r="R1512" i="14" s="1"/>
  <c r="S1512" i="14" s="1"/>
  <c r="U1512" i="14"/>
  <c r="W1512" i="14" s="1"/>
  <c r="X1512" i="14" s="1"/>
  <c r="D1513" i="14"/>
  <c r="A1514" i="14"/>
  <c r="P1513" i="14" l="1"/>
  <c r="R1513" i="14" s="1"/>
  <c r="S1513" i="14" s="1"/>
  <c r="U1513" i="14"/>
  <c r="W1513" i="14" s="1"/>
  <c r="X1513" i="14" s="1"/>
  <c r="D1514" i="14"/>
  <c r="A1515" i="14"/>
  <c r="P1514" i="14" l="1"/>
  <c r="R1514" i="14" s="1"/>
  <c r="S1514" i="14" s="1"/>
  <c r="U1514" i="14"/>
  <c r="W1514" i="14" s="1"/>
  <c r="X1514" i="14" s="1"/>
  <c r="D1515" i="14"/>
  <c r="A1516" i="14"/>
  <c r="P1515" i="14" l="1"/>
  <c r="R1515" i="14" s="1"/>
  <c r="S1515" i="14" s="1"/>
  <c r="U1515" i="14"/>
  <c r="W1515" i="14" s="1"/>
  <c r="X1515" i="14" s="1"/>
  <c r="A1517" i="14"/>
  <c r="D1516" i="14"/>
  <c r="P1516" i="14" l="1"/>
  <c r="R1516" i="14" s="1"/>
  <c r="S1516" i="14" s="1"/>
  <c r="U1516" i="14"/>
  <c r="W1516" i="14" s="1"/>
  <c r="X1516" i="14" s="1"/>
  <c r="D1517" i="14"/>
  <c r="A1518" i="14"/>
  <c r="P1517" i="14" l="1"/>
  <c r="R1517" i="14" s="1"/>
  <c r="S1517" i="14" s="1"/>
  <c r="U1517" i="14"/>
  <c r="W1517" i="14" s="1"/>
  <c r="X1517" i="14" s="1"/>
  <c r="D1518" i="14"/>
  <c r="A1519" i="14"/>
  <c r="P1518" i="14" l="1"/>
  <c r="R1518" i="14" s="1"/>
  <c r="S1518" i="14" s="1"/>
  <c r="U1518" i="14"/>
  <c r="W1518" i="14" s="1"/>
  <c r="X1518" i="14" s="1"/>
  <c r="D1519" i="14"/>
  <c r="A1520" i="14"/>
  <c r="P1519" i="14" l="1"/>
  <c r="R1519" i="14" s="1"/>
  <c r="S1519" i="14" s="1"/>
  <c r="U1519" i="14"/>
  <c r="W1519" i="14" s="1"/>
  <c r="X1519" i="14" s="1"/>
  <c r="D1520" i="14"/>
  <c r="A1521" i="14"/>
  <c r="P1520" i="14" l="1"/>
  <c r="R1520" i="14" s="1"/>
  <c r="S1520" i="14" s="1"/>
  <c r="U1520" i="14"/>
  <c r="W1520" i="14" s="1"/>
  <c r="X1520" i="14" s="1"/>
  <c r="D1521" i="14"/>
  <c r="A1522" i="14"/>
  <c r="P1521" i="14" l="1"/>
  <c r="R1521" i="14" s="1"/>
  <c r="S1521" i="14" s="1"/>
  <c r="U1521" i="14"/>
  <c r="W1521" i="14" s="1"/>
  <c r="X1521" i="14" s="1"/>
  <c r="D1522" i="14"/>
  <c r="A1523" i="14"/>
  <c r="P1522" i="14" l="1"/>
  <c r="U1522" i="14"/>
  <c r="D1523" i="14"/>
  <c r="A1524" i="14"/>
  <c r="W1522" i="14"/>
  <c r="X1522" i="14" s="1"/>
  <c r="R1522" i="14"/>
  <c r="S1522" i="14" s="1"/>
  <c r="P1523" i="14" l="1"/>
  <c r="U1523" i="14"/>
  <c r="W1523" i="14" s="1"/>
  <c r="X1523" i="14" s="1"/>
  <c r="A1525" i="14"/>
  <c r="D1524" i="14"/>
  <c r="R1523" i="14"/>
  <c r="S1523" i="14" s="1"/>
  <c r="P1524" i="14" l="1"/>
  <c r="R1524" i="14" s="1"/>
  <c r="S1524" i="14" s="1"/>
  <c r="U1524" i="14"/>
  <c r="W1524" i="14" s="1"/>
  <c r="X1524" i="14" s="1"/>
  <c r="D1525" i="14"/>
  <c r="A1526" i="14"/>
  <c r="P1525" i="14" l="1"/>
  <c r="R1525" i="14" s="1"/>
  <c r="S1525" i="14" s="1"/>
  <c r="U1525" i="14"/>
  <c r="W1525" i="14" s="1"/>
  <c r="X1525" i="14" s="1"/>
  <c r="D1526" i="14"/>
  <c r="A1527" i="14"/>
  <c r="P1526" i="14" l="1"/>
  <c r="U1526" i="14"/>
  <c r="W1526" i="14" s="1"/>
  <c r="X1526" i="14" s="1"/>
  <c r="D1527" i="14"/>
  <c r="A1528" i="14"/>
  <c r="R1526" i="14"/>
  <c r="S1526" i="14" s="1"/>
  <c r="P1527" i="14" l="1"/>
  <c r="R1527" i="14" s="1"/>
  <c r="S1527" i="14" s="1"/>
  <c r="U1527" i="14"/>
  <c r="W1527" i="14" s="1"/>
  <c r="X1527" i="14" s="1"/>
  <c r="D1528" i="14"/>
  <c r="A1529" i="14"/>
  <c r="P1528" i="14" l="1"/>
  <c r="R1528" i="14" s="1"/>
  <c r="S1528" i="14" s="1"/>
  <c r="U1528" i="14"/>
  <c r="W1528" i="14" s="1"/>
  <c r="X1528" i="14" s="1"/>
  <c r="D1529" i="14"/>
  <c r="A1530" i="14"/>
  <c r="P1529" i="14" l="1"/>
  <c r="R1529" i="14" s="1"/>
  <c r="S1529" i="14" s="1"/>
  <c r="U1529" i="14"/>
  <c r="W1529" i="14" s="1"/>
  <c r="X1529" i="14" s="1"/>
  <c r="D1530" i="14"/>
  <c r="A1531" i="14"/>
  <c r="P1530" i="14" l="1"/>
  <c r="R1530" i="14" s="1"/>
  <c r="S1530" i="14" s="1"/>
  <c r="U1530" i="14"/>
  <c r="W1530" i="14" s="1"/>
  <c r="X1530" i="14" s="1"/>
  <c r="D1531" i="14"/>
  <c r="A1532" i="14"/>
  <c r="P1531" i="14" l="1"/>
  <c r="R1531" i="14" s="1"/>
  <c r="S1531" i="14" s="1"/>
  <c r="U1531" i="14"/>
  <c r="W1531" i="14" s="1"/>
  <c r="X1531" i="14" s="1"/>
  <c r="D1532" i="14"/>
  <c r="A1533" i="14"/>
  <c r="P1532" i="14" l="1"/>
  <c r="U1532" i="14"/>
  <c r="W1532" i="14" s="1"/>
  <c r="X1532" i="14" s="1"/>
  <c r="D1533" i="14"/>
  <c r="A1534" i="14"/>
  <c r="R1532" i="14"/>
  <c r="S1532" i="14" s="1"/>
  <c r="P1533" i="14" l="1"/>
  <c r="R1533" i="14" s="1"/>
  <c r="S1533" i="14" s="1"/>
  <c r="U1533" i="14"/>
  <c r="W1533" i="14" s="1"/>
  <c r="X1533" i="14" s="1"/>
  <c r="D1534" i="14"/>
  <c r="A1535" i="14"/>
  <c r="P1534" i="14" l="1"/>
  <c r="R1534" i="14" s="1"/>
  <c r="S1534" i="14" s="1"/>
  <c r="U1534" i="14"/>
  <c r="W1534" i="14" s="1"/>
  <c r="X1534" i="14" s="1"/>
  <c r="D1535" i="14"/>
  <c r="A1536" i="14"/>
  <c r="P1535" i="14" l="1"/>
  <c r="R1535" i="14" s="1"/>
  <c r="S1535" i="14" s="1"/>
  <c r="U1535" i="14"/>
  <c r="W1535" i="14" s="1"/>
  <c r="X1535" i="14" s="1"/>
  <c r="D1536" i="14"/>
  <c r="A1537" i="14"/>
  <c r="P1536" i="14" l="1"/>
  <c r="U1536" i="14"/>
  <c r="W1536" i="14" s="1"/>
  <c r="X1536" i="14" s="1"/>
  <c r="D1537" i="14"/>
  <c r="A1538" i="14"/>
  <c r="R1536" i="14"/>
  <c r="S1536" i="14" s="1"/>
  <c r="P1537" i="14" l="1"/>
  <c r="R1537" i="14" s="1"/>
  <c r="S1537" i="14" s="1"/>
  <c r="U1537" i="14"/>
  <c r="W1537" i="14" s="1"/>
  <c r="X1537" i="14" s="1"/>
  <c r="D1538" i="14"/>
  <c r="A1539" i="14"/>
  <c r="P1538" i="14" l="1"/>
  <c r="U1538" i="14"/>
  <c r="D1539" i="14"/>
  <c r="A1540" i="14"/>
  <c r="W1538" i="14"/>
  <c r="X1538" i="14" s="1"/>
  <c r="R1538" i="14"/>
  <c r="S1538" i="14" s="1"/>
  <c r="P1539" i="14" l="1"/>
  <c r="U1539" i="14"/>
  <c r="W1539" i="14" s="1"/>
  <c r="X1539" i="14" s="1"/>
  <c r="D1540" i="14"/>
  <c r="A1541" i="14"/>
  <c r="R1539" i="14"/>
  <c r="S1539" i="14" s="1"/>
  <c r="P1540" i="14" l="1"/>
  <c r="R1540" i="14" s="1"/>
  <c r="S1540" i="14" s="1"/>
  <c r="U1540" i="14"/>
  <c r="W1540" i="14" s="1"/>
  <c r="X1540" i="14" s="1"/>
  <c r="D1541" i="14"/>
  <c r="A1542" i="14"/>
  <c r="P1541" i="14" l="1"/>
  <c r="R1541" i="14" s="1"/>
  <c r="S1541" i="14" s="1"/>
  <c r="U1541" i="14"/>
  <c r="W1541" i="14" s="1"/>
  <c r="X1541" i="14" s="1"/>
  <c r="D1542" i="14"/>
  <c r="A1543" i="14"/>
  <c r="P1542" i="14" l="1"/>
  <c r="R1542" i="14" s="1"/>
  <c r="S1542" i="14" s="1"/>
  <c r="U1542" i="14"/>
  <c r="W1542" i="14" s="1"/>
  <c r="X1542" i="14" s="1"/>
  <c r="D1543" i="14"/>
  <c r="A1544" i="14"/>
  <c r="P1543" i="14" l="1"/>
  <c r="R1543" i="14" s="1"/>
  <c r="S1543" i="14" s="1"/>
  <c r="U1543" i="14"/>
  <c r="W1543" i="14" s="1"/>
  <c r="X1543" i="14" s="1"/>
  <c r="D1544" i="14"/>
  <c r="A1545" i="14"/>
  <c r="P1544" i="14" l="1"/>
  <c r="U1544" i="14"/>
  <c r="W1544" i="14" s="1"/>
  <c r="X1544" i="14" s="1"/>
  <c r="D1545" i="14"/>
  <c r="A1546" i="14"/>
  <c r="R1544" i="14"/>
  <c r="S1544" i="14" s="1"/>
  <c r="P1545" i="14" l="1"/>
  <c r="R1545" i="14" s="1"/>
  <c r="S1545" i="14" s="1"/>
  <c r="U1545" i="14"/>
  <c r="W1545" i="14" s="1"/>
  <c r="X1545" i="14" s="1"/>
  <c r="D1546" i="14"/>
  <c r="A1547" i="14"/>
  <c r="P1546" i="14" l="1"/>
  <c r="R1546" i="14" s="1"/>
  <c r="S1546" i="14" s="1"/>
  <c r="U1546" i="14"/>
  <c r="W1546" i="14" s="1"/>
  <c r="X1546" i="14" s="1"/>
  <c r="D1547" i="14"/>
  <c r="A1548" i="14"/>
  <c r="P1547" i="14" l="1"/>
  <c r="U1547" i="14"/>
  <c r="W1547" i="14" s="1"/>
  <c r="X1547" i="14" s="1"/>
  <c r="D1548" i="14"/>
  <c r="A1549" i="14"/>
  <c r="R1547" i="14"/>
  <c r="S1547" i="14" s="1"/>
  <c r="P1548" i="14" l="1"/>
  <c r="R1548" i="14" s="1"/>
  <c r="S1548" i="14" s="1"/>
  <c r="U1548" i="14"/>
  <c r="W1548" i="14" s="1"/>
  <c r="X1548" i="14" s="1"/>
  <c r="D1549" i="14"/>
  <c r="A1550" i="14"/>
  <c r="P1549" i="14" l="1"/>
  <c r="U1549" i="14"/>
  <c r="D1550" i="14"/>
  <c r="A1551" i="14"/>
  <c r="W1549" i="14"/>
  <c r="X1549" i="14" s="1"/>
  <c r="R1549" i="14"/>
  <c r="S1549" i="14" s="1"/>
  <c r="P1550" i="14" l="1"/>
  <c r="U1550" i="14"/>
  <c r="W1550" i="14" s="1"/>
  <c r="X1550" i="14" s="1"/>
  <c r="D1551" i="14"/>
  <c r="A1552" i="14"/>
  <c r="R1550" i="14"/>
  <c r="S1550" i="14" s="1"/>
  <c r="P1551" i="14" l="1"/>
  <c r="U1551" i="14"/>
  <c r="D1552" i="14"/>
  <c r="A1553" i="14"/>
  <c r="W1551" i="14"/>
  <c r="X1551" i="14" s="1"/>
  <c r="R1551" i="14"/>
  <c r="S1551" i="14" s="1"/>
  <c r="P1552" i="14" l="1"/>
  <c r="R1552" i="14" s="1"/>
  <c r="S1552" i="14" s="1"/>
  <c r="U1552" i="14"/>
  <c r="W1552" i="14" s="1"/>
  <c r="X1552" i="14" s="1"/>
  <c r="D1553" i="14"/>
  <c r="A1554" i="14"/>
  <c r="P1553" i="14" l="1"/>
  <c r="R1553" i="14" s="1"/>
  <c r="S1553" i="14" s="1"/>
  <c r="U1553" i="14"/>
  <c r="W1553" i="14" s="1"/>
  <c r="X1553" i="14" s="1"/>
  <c r="D1554" i="14"/>
  <c r="A1555" i="14"/>
  <c r="P1554" i="14" l="1"/>
  <c r="R1554" i="14" s="1"/>
  <c r="S1554" i="14" s="1"/>
  <c r="U1554" i="14"/>
  <c r="W1554" i="14" s="1"/>
  <c r="X1554" i="14" s="1"/>
  <c r="D1555" i="14"/>
  <c r="A1556" i="14"/>
  <c r="P1555" i="14" l="1"/>
  <c r="R1555" i="14" s="1"/>
  <c r="S1555" i="14" s="1"/>
  <c r="U1555" i="14"/>
  <c r="W1555" i="14" s="1"/>
  <c r="X1555" i="14" s="1"/>
  <c r="D1556" i="14"/>
  <c r="A1557" i="14"/>
  <c r="P1556" i="14" l="1"/>
  <c r="R1556" i="14" s="1"/>
  <c r="S1556" i="14" s="1"/>
  <c r="U1556" i="14"/>
  <c r="W1556" i="14" s="1"/>
  <c r="X1556" i="14" s="1"/>
  <c r="D1557" i="14"/>
  <c r="A1558" i="14"/>
  <c r="P1557" i="14" l="1"/>
  <c r="R1557" i="14" s="1"/>
  <c r="S1557" i="14" s="1"/>
  <c r="U1557" i="14"/>
  <c r="W1557" i="14" s="1"/>
  <c r="X1557" i="14" s="1"/>
  <c r="D1558" i="14"/>
  <c r="A1559" i="14"/>
  <c r="P1558" i="14" l="1"/>
  <c r="U1558" i="14"/>
  <c r="W1558" i="14" s="1"/>
  <c r="X1558" i="14" s="1"/>
  <c r="D1559" i="14"/>
  <c r="A1560" i="14"/>
  <c r="R1558" i="14"/>
  <c r="S1558" i="14" s="1"/>
  <c r="P1559" i="14" l="1"/>
  <c r="U1559" i="14"/>
  <c r="W1559" i="14" s="1"/>
  <c r="X1559" i="14" s="1"/>
  <c r="D1560" i="14"/>
  <c r="A1561" i="14"/>
  <c r="R1559" i="14"/>
  <c r="S1559" i="14" s="1"/>
  <c r="P1560" i="14" l="1"/>
  <c r="R1560" i="14" s="1"/>
  <c r="S1560" i="14" s="1"/>
  <c r="U1560" i="14"/>
  <c r="W1560" i="14" s="1"/>
  <c r="X1560" i="14" s="1"/>
  <c r="D1561" i="14"/>
  <c r="A1562" i="14"/>
  <c r="P1561" i="14" l="1"/>
  <c r="R1561" i="14" s="1"/>
  <c r="S1561" i="14" s="1"/>
  <c r="U1561" i="14"/>
  <c r="W1561" i="14" s="1"/>
  <c r="X1561" i="14" s="1"/>
  <c r="D1562" i="14"/>
  <c r="A1563" i="14"/>
  <c r="P1562" i="14" l="1"/>
  <c r="R1562" i="14" s="1"/>
  <c r="S1562" i="14" s="1"/>
  <c r="U1562" i="14"/>
  <c r="W1562" i="14" s="1"/>
  <c r="X1562" i="14" s="1"/>
  <c r="D1563" i="14"/>
  <c r="A1564" i="14"/>
  <c r="P1563" i="14" l="1"/>
  <c r="R1563" i="14" s="1"/>
  <c r="S1563" i="14" s="1"/>
  <c r="U1563" i="14"/>
  <c r="W1563" i="14" s="1"/>
  <c r="X1563" i="14" s="1"/>
  <c r="D1564" i="14"/>
  <c r="A1565" i="14"/>
  <c r="P1564" i="14" l="1"/>
  <c r="U1564" i="14"/>
  <c r="W1564" i="14" s="1"/>
  <c r="X1564" i="14" s="1"/>
  <c r="D1565" i="14"/>
  <c r="A1566" i="14"/>
  <c r="R1564" i="14"/>
  <c r="S1564" i="14" s="1"/>
  <c r="P1565" i="14" l="1"/>
  <c r="R1565" i="14" s="1"/>
  <c r="S1565" i="14" s="1"/>
  <c r="U1565" i="14"/>
  <c r="W1565" i="14" s="1"/>
  <c r="X1565" i="14" s="1"/>
  <c r="D1566" i="14"/>
  <c r="A1567" i="14"/>
  <c r="P1566" i="14" l="1"/>
  <c r="R1566" i="14" s="1"/>
  <c r="S1566" i="14" s="1"/>
  <c r="U1566" i="14"/>
  <c r="W1566" i="14" s="1"/>
  <c r="X1566" i="14" s="1"/>
  <c r="D1567" i="14"/>
  <c r="A1568" i="14"/>
  <c r="P1567" i="14" l="1"/>
  <c r="U1567" i="14"/>
  <c r="D1568" i="14"/>
  <c r="A1569" i="14"/>
  <c r="W1567" i="14"/>
  <c r="X1567" i="14" s="1"/>
  <c r="R1567" i="14"/>
  <c r="S1567" i="14" s="1"/>
  <c r="P1568" i="14" l="1"/>
  <c r="U1568" i="14"/>
  <c r="W1568" i="14" s="1"/>
  <c r="X1568" i="14" s="1"/>
  <c r="D1569" i="14"/>
  <c r="A1570" i="14"/>
  <c r="R1568" i="14"/>
  <c r="S1568" i="14" s="1"/>
  <c r="P1569" i="14" l="1"/>
  <c r="R1569" i="14" s="1"/>
  <c r="S1569" i="14" s="1"/>
  <c r="U1569" i="14"/>
  <c r="W1569" i="14" s="1"/>
  <c r="X1569" i="14" s="1"/>
  <c r="D1570" i="14"/>
  <c r="A1571" i="14"/>
  <c r="P1570" i="14" l="1"/>
  <c r="U1570" i="14"/>
  <c r="D1571" i="14"/>
  <c r="A1572" i="14"/>
  <c r="W1570" i="14"/>
  <c r="X1570" i="14" s="1"/>
  <c r="R1570" i="14"/>
  <c r="S1570" i="14" s="1"/>
  <c r="P1571" i="14" l="1"/>
  <c r="R1571" i="14" s="1"/>
  <c r="S1571" i="14" s="1"/>
  <c r="U1571" i="14"/>
  <c r="W1571" i="14" s="1"/>
  <c r="X1571" i="14" s="1"/>
  <c r="D1572" i="14"/>
  <c r="A1573" i="14"/>
  <c r="P1572" i="14" l="1"/>
  <c r="U1572" i="14"/>
  <c r="W1572" i="14" s="1"/>
  <c r="X1572" i="14" s="1"/>
  <c r="D1573" i="14"/>
  <c r="A1574" i="14"/>
  <c r="R1572" i="14"/>
  <c r="S1572" i="14" s="1"/>
  <c r="P1573" i="14" l="1"/>
  <c r="U1573" i="14"/>
  <c r="W1573" i="14" s="1"/>
  <c r="X1573" i="14" s="1"/>
  <c r="D1574" i="14"/>
  <c r="A1575" i="14"/>
  <c r="R1573" i="14"/>
  <c r="S1573" i="14" s="1"/>
  <c r="P1574" i="14" l="1"/>
  <c r="R1574" i="14" s="1"/>
  <c r="S1574" i="14" s="1"/>
  <c r="U1574" i="14"/>
  <c r="W1574" i="14" s="1"/>
  <c r="X1574" i="14" s="1"/>
  <c r="D1575" i="14"/>
  <c r="A1576" i="14"/>
  <c r="P1575" i="14" l="1"/>
  <c r="R1575" i="14" s="1"/>
  <c r="S1575" i="14" s="1"/>
  <c r="U1575" i="14"/>
  <c r="W1575" i="14" s="1"/>
  <c r="X1575" i="14" s="1"/>
  <c r="D1576" i="14"/>
  <c r="A1577" i="14"/>
  <c r="P1576" i="14" l="1"/>
  <c r="R1576" i="14" s="1"/>
  <c r="S1576" i="14" s="1"/>
  <c r="U1576" i="14"/>
  <c r="W1576" i="14" s="1"/>
  <c r="X1576" i="14" s="1"/>
  <c r="D1577" i="14"/>
  <c r="A1578" i="14"/>
  <c r="P1577" i="14" l="1"/>
  <c r="R1577" i="14" s="1"/>
  <c r="S1577" i="14" s="1"/>
  <c r="U1577" i="14"/>
  <c r="W1577" i="14" s="1"/>
  <c r="X1577" i="14" s="1"/>
  <c r="D1578" i="14"/>
  <c r="A1579" i="14"/>
  <c r="P1578" i="14" l="1"/>
  <c r="R1578" i="14" s="1"/>
  <c r="S1578" i="14" s="1"/>
  <c r="U1578" i="14"/>
  <c r="W1578" i="14" s="1"/>
  <c r="X1578" i="14" s="1"/>
  <c r="D1579" i="14"/>
  <c r="A1580" i="14"/>
  <c r="P1579" i="14" l="1"/>
  <c r="U1579" i="14"/>
  <c r="W1579" i="14" s="1"/>
  <c r="X1579" i="14" s="1"/>
  <c r="D1580" i="14"/>
  <c r="A1581" i="14"/>
  <c r="R1579" i="14"/>
  <c r="S1579" i="14" s="1"/>
  <c r="P1580" i="14" l="1"/>
  <c r="U1580" i="14"/>
  <c r="W1580" i="14" s="1"/>
  <c r="X1580" i="14" s="1"/>
  <c r="D1581" i="14"/>
  <c r="A1582" i="14"/>
  <c r="R1580" i="14"/>
  <c r="S1580" i="14" s="1"/>
  <c r="P1581" i="14" l="1"/>
  <c r="R1581" i="14" s="1"/>
  <c r="S1581" i="14" s="1"/>
  <c r="U1581" i="14"/>
  <c r="W1581" i="14" s="1"/>
  <c r="X1581" i="14" s="1"/>
  <c r="D1582" i="14"/>
  <c r="A1583" i="14"/>
  <c r="P1582" i="14" l="1"/>
  <c r="R1582" i="14" s="1"/>
  <c r="S1582" i="14" s="1"/>
  <c r="U1582" i="14"/>
  <c r="W1582" i="14" s="1"/>
  <c r="X1582" i="14" s="1"/>
  <c r="D1583" i="14"/>
  <c r="A1584" i="14"/>
  <c r="P1583" i="14" l="1"/>
  <c r="R1583" i="14" s="1"/>
  <c r="S1583" i="14" s="1"/>
  <c r="U1583" i="14"/>
  <c r="W1583" i="14" s="1"/>
  <c r="X1583" i="14" s="1"/>
  <c r="D1584" i="14"/>
  <c r="A1585" i="14"/>
  <c r="P1584" i="14" l="1"/>
  <c r="R1584" i="14" s="1"/>
  <c r="S1584" i="14" s="1"/>
  <c r="U1584" i="14"/>
  <c r="W1584" i="14" s="1"/>
  <c r="X1584" i="14" s="1"/>
  <c r="D1585" i="14"/>
  <c r="A1586" i="14"/>
  <c r="P1585" i="14" l="1"/>
  <c r="R1585" i="14" s="1"/>
  <c r="S1585" i="14" s="1"/>
  <c r="U1585" i="14"/>
  <c r="W1585" i="14" s="1"/>
  <c r="X1585" i="14" s="1"/>
  <c r="D1586" i="14"/>
  <c r="A1587" i="14"/>
  <c r="P1586" i="14" l="1"/>
  <c r="R1586" i="14" s="1"/>
  <c r="S1586" i="14" s="1"/>
  <c r="U1586" i="14"/>
  <c r="W1586" i="14" s="1"/>
  <c r="X1586" i="14" s="1"/>
  <c r="D1587" i="14"/>
  <c r="A1588" i="14"/>
  <c r="P1587" i="14" l="1"/>
  <c r="R1587" i="14" s="1"/>
  <c r="S1587" i="14" s="1"/>
  <c r="U1587" i="14"/>
  <c r="W1587" i="14" s="1"/>
  <c r="X1587" i="14" s="1"/>
  <c r="D1588" i="14"/>
  <c r="A1589" i="14"/>
  <c r="P1588" i="14" l="1"/>
  <c r="R1588" i="14" s="1"/>
  <c r="S1588" i="14" s="1"/>
  <c r="U1588" i="14"/>
  <c r="W1588" i="14" s="1"/>
  <c r="X1588" i="14" s="1"/>
  <c r="D1589" i="14"/>
  <c r="A1590" i="14"/>
  <c r="P1589" i="14" l="1"/>
  <c r="R1589" i="14" s="1"/>
  <c r="S1589" i="14" s="1"/>
  <c r="U1589" i="14"/>
  <c r="W1589" i="14" s="1"/>
  <c r="X1589" i="14" s="1"/>
  <c r="D1590" i="14"/>
  <c r="A1591" i="14"/>
  <c r="P1590" i="14" l="1"/>
  <c r="R1590" i="14" s="1"/>
  <c r="S1590" i="14" s="1"/>
  <c r="U1590" i="14"/>
  <c r="W1590" i="14" s="1"/>
  <c r="X1590" i="14" s="1"/>
  <c r="D1591" i="14"/>
  <c r="A1592" i="14"/>
  <c r="P1591" i="14" l="1"/>
  <c r="R1591" i="14" s="1"/>
  <c r="S1591" i="14" s="1"/>
  <c r="U1591" i="14"/>
  <c r="W1591" i="14" s="1"/>
  <c r="X1591" i="14" s="1"/>
  <c r="D1592" i="14"/>
  <c r="A1593" i="14"/>
  <c r="P1592" i="14" l="1"/>
  <c r="R1592" i="14" s="1"/>
  <c r="S1592" i="14" s="1"/>
  <c r="U1592" i="14"/>
  <c r="W1592" i="14" s="1"/>
  <c r="X1592" i="14" s="1"/>
  <c r="D1593" i="14"/>
  <c r="A1594" i="14"/>
  <c r="P1593" i="14" l="1"/>
  <c r="R1593" i="14" s="1"/>
  <c r="S1593" i="14" s="1"/>
  <c r="U1593" i="14"/>
  <c r="W1593" i="14" s="1"/>
  <c r="X1593" i="14" s="1"/>
  <c r="D1594" i="14"/>
  <c r="A1595" i="14"/>
  <c r="P1594" i="14" l="1"/>
  <c r="R1594" i="14" s="1"/>
  <c r="S1594" i="14" s="1"/>
  <c r="U1594" i="14"/>
  <c r="W1594" i="14" s="1"/>
  <c r="X1594" i="14" s="1"/>
  <c r="D1595" i="14"/>
  <c r="A1596" i="14"/>
  <c r="P1595" i="14" l="1"/>
  <c r="R1595" i="14" s="1"/>
  <c r="S1595" i="14" s="1"/>
  <c r="U1595" i="14"/>
  <c r="W1595" i="14" s="1"/>
  <c r="X1595" i="14" s="1"/>
  <c r="D1596" i="14"/>
  <c r="A1597" i="14"/>
  <c r="P1596" i="14" l="1"/>
  <c r="R1596" i="14" s="1"/>
  <c r="S1596" i="14" s="1"/>
  <c r="U1596" i="14"/>
  <c r="W1596" i="14" s="1"/>
  <c r="X1596" i="14" s="1"/>
  <c r="D1597" i="14"/>
  <c r="A1598" i="14"/>
  <c r="P1597" i="14" l="1"/>
  <c r="R1597" i="14" s="1"/>
  <c r="S1597" i="14" s="1"/>
  <c r="U1597" i="14"/>
  <c r="W1597" i="14" s="1"/>
  <c r="X1597" i="14" s="1"/>
  <c r="D1598" i="14"/>
  <c r="A1599" i="14"/>
  <c r="P1598" i="14" l="1"/>
  <c r="R1598" i="14" s="1"/>
  <c r="S1598" i="14" s="1"/>
  <c r="U1598" i="14"/>
  <c r="W1598" i="14" s="1"/>
  <c r="X1598" i="14" s="1"/>
  <c r="D1599" i="14"/>
  <c r="A1600" i="14"/>
  <c r="P1599" i="14" l="1"/>
  <c r="U1599" i="14"/>
  <c r="D1600" i="14"/>
  <c r="A1601" i="14"/>
  <c r="W1599" i="14"/>
  <c r="X1599" i="14" s="1"/>
  <c r="R1599" i="14"/>
  <c r="S1599" i="14" s="1"/>
  <c r="P1600" i="14" l="1"/>
  <c r="U1600" i="14"/>
  <c r="W1600" i="14" s="1"/>
  <c r="X1600" i="14" s="1"/>
  <c r="D1601" i="14"/>
  <c r="A1602" i="14"/>
  <c r="R1600" i="14"/>
  <c r="S1600" i="14" s="1"/>
  <c r="P1601" i="14" l="1"/>
  <c r="R1601" i="14" s="1"/>
  <c r="S1601" i="14" s="1"/>
  <c r="U1601" i="14"/>
  <c r="W1601" i="14" s="1"/>
  <c r="X1601" i="14" s="1"/>
  <c r="D1602" i="14"/>
  <c r="A1603" i="14"/>
  <c r="P1602" i="14" l="1"/>
  <c r="R1602" i="14" s="1"/>
  <c r="S1602" i="14" s="1"/>
  <c r="U1602" i="14"/>
  <c r="W1602" i="14" s="1"/>
  <c r="X1602" i="14" s="1"/>
  <c r="D1603" i="14"/>
  <c r="A1604" i="14"/>
  <c r="P1603" i="14" l="1"/>
  <c r="U1603" i="14"/>
  <c r="W1603" i="14" s="1"/>
  <c r="X1603" i="14" s="1"/>
  <c r="D1604" i="14"/>
  <c r="A1605" i="14"/>
  <c r="R1603" i="14"/>
  <c r="S1603" i="14" s="1"/>
  <c r="P1604" i="14" l="1"/>
  <c r="R1604" i="14" s="1"/>
  <c r="S1604" i="14" s="1"/>
  <c r="U1604" i="14"/>
  <c r="W1604" i="14" s="1"/>
  <c r="X1604" i="14" s="1"/>
  <c r="D1605" i="14"/>
  <c r="A1606" i="14"/>
  <c r="P1605" i="14" l="1"/>
  <c r="R1605" i="14" s="1"/>
  <c r="S1605" i="14" s="1"/>
  <c r="U1605" i="14"/>
  <c r="W1605" i="14" s="1"/>
  <c r="X1605" i="14" s="1"/>
  <c r="D1606" i="14"/>
  <c r="A1607" i="14"/>
  <c r="P1606" i="14" l="1"/>
  <c r="R1606" i="14" s="1"/>
  <c r="S1606" i="14" s="1"/>
  <c r="U1606" i="14"/>
  <c r="W1606" i="14" s="1"/>
  <c r="X1606" i="14" s="1"/>
  <c r="D1607" i="14"/>
  <c r="A1608" i="14"/>
  <c r="P1607" i="14" l="1"/>
  <c r="U1607" i="14"/>
  <c r="W1607" i="14" s="1"/>
  <c r="X1607" i="14" s="1"/>
  <c r="D1608" i="14"/>
  <c r="A1609" i="14"/>
  <c r="R1607" i="14"/>
  <c r="S1607" i="14" s="1"/>
  <c r="P1608" i="14" l="1"/>
  <c r="R1608" i="14" s="1"/>
  <c r="S1608" i="14" s="1"/>
  <c r="U1608" i="14"/>
  <c r="W1608" i="14" s="1"/>
  <c r="X1608" i="14" s="1"/>
  <c r="D1609" i="14"/>
  <c r="A1610" i="14"/>
  <c r="P1609" i="14" l="1"/>
  <c r="R1609" i="14" s="1"/>
  <c r="S1609" i="14" s="1"/>
  <c r="U1609" i="14"/>
  <c r="W1609" i="14" s="1"/>
  <c r="X1609" i="14" s="1"/>
  <c r="D1610" i="14"/>
  <c r="A1611" i="14"/>
  <c r="P1610" i="14" l="1"/>
  <c r="U1610" i="14"/>
  <c r="D1611" i="14"/>
  <c r="A1612" i="14"/>
  <c r="W1610" i="14"/>
  <c r="X1610" i="14" s="1"/>
  <c r="R1610" i="14"/>
  <c r="S1610" i="14" s="1"/>
  <c r="P1611" i="14" l="1"/>
  <c r="U1611" i="14"/>
  <c r="W1611" i="14" s="1"/>
  <c r="X1611" i="14" s="1"/>
  <c r="D1612" i="14"/>
  <c r="A1613" i="14"/>
  <c r="R1611" i="14"/>
  <c r="S1611" i="14" s="1"/>
  <c r="P1612" i="14" l="1"/>
  <c r="R1612" i="14" s="1"/>
  <c r="S1612" i="14" s="1"/>
  <c r="U1612" i="14"/>
  <c r="W1612" i="14" s="1"/>
  <c r="X1612" i="14" s="1"/>
  <c r="D1613" i="14"/>
  <c r="A1614" i="14"/>
  <c r="P1613" i="14" l="1"/>
  <c r="R1613" i="14" s="1"/>
  <c r="S1613" i="14" s="1"/>
  <c r="U1613" i="14"/>
  <c r="W1613" i="14" s="1"/>
  <c r="X1613" i="14" s="1"/>
  <c r="D1614" i="14"/>
  <c r="A1615" i="14"/>
  <c r="P1614" i="14" l="1"/>
  <c r="R1614" i="14" s="1"/>
  <c r="S1614" i="14" s="1"/>
  <c r="U1614" i="14"/>
  <c r="W1614" i="14" s="1"/>
  <c r="X1614" i="14" s="1"/>
  <c r="D1615" i="14"/>
  <c r="A1616" i="14"/>
  <c r="P1615" i="14" l="1"/>
  <c r="R1615" i="14" s="1"/>
  <c r="S1615" i="14" s="1"/>
  <c r="U1615" i="14"/>
  <c r="W1615" i="14" s="1"/>
  <c r="X1615" i="14" s="1"/>
  <c r="D1616" i="14"/>
  <c r="A1617" i="14"/>
  <c r="P1616" i="14" l="1"/>
  <c r="R1616" i="14" s="1"/>
  <c r="S1616" i="14" s="1"/>
  <c r="U1616" i="14"/>
  <c r="W1616" i="14" s="1"/>
  <c r="X1616" i="14" s="1"/>
  <c r="D1617" i="14"/>
  <c r="A1618" i="14"/>
  <c r="P1617" i="14" l="1"/>
  <c r="R1617" i="14" s="1"/>
  <c r="S1617" i="14" s="1"/>
  <c r="U1617" i="14"/>
  <c r="W1617" i="14" s="1"/>
  <c r="X1617" i="14" s="1"/>
  <c r="D1618" i="14"/>
  <c r="A1619" i="14"/>
  <c r="P1618" i="14" l="1"/>
  <c r="R1618" i="14" s="1"/>
  <c r="S1618" i="14" s="1"/>
  <c r="U1618" i="14"/>
  <c r="W1618" i="14" s="1"/>
  <c r="X1618" i="14" s="1"/>
  <c r="D1619" i="14"/>
  <c r="A1620" i="14"/>
  <c r="P1619" i="14" l="1"/>
  <c r="R1619" i="14" s="1"/>
  <c r="S1619" i="14" s="1"/>
  <c r="U1619" i="14"/>
  <c r="W1619" i="14" s="1"/>
  <c r="X1619" i="14" s="1"/>
  <c r="D1620" i="14"/>
  <c r="A1621" i="14"/>
  <c r="P1620" i="14" l="1"/>
  <c r="R1620" i="14" s="1"/>
  <c r="S1620" i="14" s="1"/>
  <c r="U1620" i="14"/>
  <c r="D1621" i="14"/>
  <c r="A1622" i="14"/>
  <c r="W1620" i="14"/>
  <c r="X1620" i="14" s="1"/>
  <c r="P1621" i="14" l="1"/>
  <c r="R1621" i="14" s="1"/>
  <c r="S1621" i="14" s="1"/>
  <c r="U1621" i="14"/>
  <c r="W1621" i="14" s="1"/>
  <c r="X1621" i="14" s="1"/>
  <c r="D1622" i="14"/>
  <c r="A1623" i="14"/>
  <c r="P1622" i="14" l="1"/>
  <c r="R1622" i="14" s="1"/>
  <c r="S1622" i="14" s="1"/>
  <c r="U1622" i="14"/>
  <c r="W1622" i="14" s="1"/>
  <c r="X1622" i="14" s="1"/>
  <c r="D1623" i="14"/>
  <c r="A1624" i="14"/>
  <c r="P1623" i="14" l="1"/>
  <c r="R1623" i="14" s="1"/>
  <c r="S1623" i="14" s="1"/>
  <c r="U1623" i="14"/>
  <c r="W1623" i="14" s="1"/>
  <c r="X1623" i="14" s="1"/>
  <c r="D1624" i="14"/>
  <c r="A1625" i="14"/>
  <c r="P1624" i="14" l="1"/>
  <c r="R1624" i="14" s="1"/>
  <c r="S1624" i="14" s="1"/>
  <c r="U1624" i="14"/>
  <c r="W1624" i="14" s="1"/>
  <c r="X1624" i="14" s="1"/>
  <c r="D1625" i="14"/>
  <c r="A1626" i="14"/>
  <c r="P1625" i="14" l="1"/>
  <c r="R1625" i="14" s="1"/>
  <c r="S1625" i="14" s="1"/>
  <c r="U1625" i="14"/>
  <c r="W1625" i="14" s="1"/>
  <c r="X1625" i="14" s="1"/>
  <c r="D1626" i="14"/>
  <c r="A1627" i="14"/>
  <c r="P1626" i="14" l="1"/>
  <c r="R1626" i="14" s="1"/>
  <c r="S1626" i="14" s="1"/>
  <c r="U1626" i="14"/>
  <c r="W1626" i="14" s="1"/>
  <c r="X1626" i="14" s="1"/>
  <c r="D1627" i="14"/>
  <c r="A1628" i="14"/>
  <c r="P1627" i="14" l="1"/>
  <c r="R1627" i="14" s="1"/>
  <c r="S1627" i="14" s="1"/>
  <c r="U1627" i="14"/>
  <c r="W1627" i="14" s="1"/>
  <c r="X1627" i="14" s="1"/>
  <c r="D1628" i="14"/>
  <c r="A1629" i="14"/>
  <c r="P1628" i="14" l="1"/>
  <c r="R1628" i="14" s="1"/>
  <c r="S1628" i="14" s="1"/>
  <c r="U1628" i="14"/>
  <c r="W1628" i="14" s="1"/>
  <c r="X1628" i="14" s="1"/>
  <c r="D1629" i="14"/>
  <c r="A1630" i="14"/>
  <c r="P1629" i="14" l="1"/>
  <c r="R1629" i="14" s="1"/>
  <c r="S1629" i="14" s="1"/>
  <c r="U1629" i="14"/>
  <c r="W1629" i="14" s="1"/>
  <c r="X1629" i="14" s="1"/>
  <c r="D1630" i="14"/>
  <c r="A1631" i="14"/>
  <c r="P1630" i="14" l="1"/>
  <c r="R1630" i="14" s="1"/>
  <c r="S1630" i="14" s="1"/>
  <c r="U1630" i="14"/>
  <c r="W1630" i="14" s="1"/>
  <c r="X1630" i="14" s="1"/>
  <c r="D1631" i="14"/>
  <c r="A1632" i="14"/>
  <c r="P1631" i="14" l="1"/>
  <c r="R1631" i="14" s="1"/>
  <c r="S1631" i="14" s="1"/>
  <c r="U1631" i="14"/>
  <c r="W1631" i="14" s="1"/>
  <c r="X1631" i="14" s="1"/>
  <c r="D1632" i="14"/>
  <c r="A1633" i="14"/>
  <c r="P1632" i="14" l="1"/>
  <c r="R1632" i="14" s="1"/>
  <c r="S1632" i="14" s="1"/>
  <c r="U1632" i="14"/>
  <c r="W1632" i="14" s="1"/>
  <c r="X1632" i="14" s="1"/>
  <c r="D1633" i="14"/>
  <c r="A1634" i="14"/>
  <c r="P1633" i="14" l="1"/>
  <c r="R1633" i="14" s="1"/>
  <c r="S1633" i="14" s="1"/>
  <c r="U1633" i="14"/>
  <c r="W1633" i="14" s="1"/>
  <c r="X1633" i="14" s="1"/>
  <c r="D1634" i="14"/>
  <c r="A1635" i="14"/>
  <c r="P1634" i="14" l="1"/>
  <c r="R1634" i="14" s="1"/>
  <c r="S1634" i="14" s="1"/>
  <c r="U1634" i="14"/>
  <c r="W1634" i="14" s="1"/>
  <c r="X1634" i="14" s="1"/>
  <c r="D1635" i="14"/>
  <c r="A1636" i="14"/>
  <c r="P1635" i="14" l="1"/>
  <c r="R1635" i="14" s="1"/>
  <c r="S1635" i="14" s="1"/>
  <c r="U1635" i="14"/>
  <c r="W1635" i="14" s="1"/>
  <c r="X1635" i="14" s="1"/>
  <c r="D1636" i="14"/>
  <c r="A1637" i="14"/>
  <c r="P1636" i="14" l="1"/>
  <c r="R1636" i="14" s="1"/>
  <c r="S1636" i="14" s="1"/>
  <c r="U1636" i="14"/>
  <c r="W1636" i="14" s="1"/>
  <c r="X1636" i="14" s="1"/>
  <c r="D1637" i="14"/>
  <c r="A1638" i="14"/>
  <c r="P1637" i="14" l="1"/>
  <c r="R1637" i="14" s="1"/>
  <c r="S1637" i="14" s="1"/>
  <c r="U1637" i="14"/>
  <c r="W1637" i="14" s="1"/>
  <c r="X1637" i="14" s="1"/>
  <c r="D1638" i="14"/>
  <c r="A1639" i="14"/>
  <c r="P1638" i="14" l="1"/>
  <c r="R1638" i="14" s="1"/>
  <c r="S1638" i="14" s="1"/>
  <c r="U1638" i="14"/>
  <c r="W1638" i="14" s="1"/>
  <c r="X1638" i="14" s="1"/>
  <c r="D1639" i="14"/>
  <c r="A1640" i="14"/>
  <c r="P1639" i="14" l="1"/>
  <c r="R1639" i="14" s="1"/>
  <c r="S1639" i="14" s="1"/>
  <c r="U1639" i="14"/>
  <c r="W1639" i="14" s="1"/>
  <c r="X1639" i="14" s="1"/>
  <c r="D1640" i="14"/>
  <c r="A1641" i="14"/>
  <c r="P1640" i="14" l="1"/>
  <c r="R1640" i="14" s="1"/>
  <c r="S1640" i="14" s="1"/>
  <c r="U1640" i="14"/>
  <c r="W1640" i="14" s="1"/>
  <c r="X1640" i="14" s="1"/>
  <c r="D1641" i="14"/>
  <c r="A1642" i="14"/>
  <c r="P1641" i="14" l="1"/>
  <c r="R1641" i="14" s="1"/>
  <c r="S1641" i="14" s="1"/>
  <c r="U1641" i="14"/>
  <c r="W1641" i="14" s="1"/>
  <c r="X1641" i="14" s="1"/>
  <c r="D1642" i="14"/>
  <c r="A1643" i="14"/>
  <c r="P1642" i="14" l="1"/>
  <c r="R1642" i="14" s="1"/>
  <c r="S1642" i="14" s="1"/>
  <c r="U1642" i="14"/>
  <c r="W1642" i="14" s="1"/>
  <c r="X1642" i="14" s="1"/>
  <c r="D1643" i="14"/>
  <c r="A1644" i="14"/>
  <c r="P1643" i="14" l="1"/>
  <c r="R1643" i="14" s="1"/>
  <c r="S1643" i="14" s="1"/>
  <c r="U1643" i="14"/>
  <c r="W1643" i="14" s="1"/>
  <c r="X1643" i="14" s="1"/>
  <c r="D1644" i="14"/>
  <c r="A1645" i="14"/>
  <c r="P1644" i="14" l="1"/>
  <c r="R1644" i="14" s="1"/>
  <c r="S1644" i="14" s="1"/>
  <c r="U1644" i="14"/>
  <c r="W1644" i="14" s="1"/>
  <c r="X1644" i="14" s="1"/>
  <c r="D1645" i="14"/>
  <c r="A1646" i="14"/>
  <c r="P1645" i="14" l="1"/>
  <c r="R1645" i="14" s="1"/>
  <c r="S1645" i="14" s="1"/>
  <c r="U1645" i="14"/>
  <c r="W1645" i="14" s="1"/>
  <c r="X1645" i="14" s="1"/>
  <c r="D1646" i="14"/>
  <c r="A1647" i="14"/>
  <c r="P1646" i="14" l="1"/>
  <c r="R1646" i="14" s="1"/>
  <c r="S1646" i="14" s="1"/>
  <c r="U1646" i="14"/>
  <c r="W1646" i="14" s="1"/>
  <c r="X1646" i="14" s="1"/>
  <c r="D1647" i="14"/>
  <c r="A1648" i="14"/>
  <c r="P1647" i="14" l="1"/>
  <c r="R1647" i="14" s="1"/>
  <c r="S1647" i="14" s="1"/>
  <c r="U1647" i="14"/>
  <c r="W1647" i="14" s="1"/>
  <c r="X1647" i="14" s="1"/>
  <c r="D1648" i="14"/>
  <c r="A1649" i="14"/>
  <c r="P1648" i="14" l="1"/>
  <c r="R1648" i="14" s="1"/>
  <c r="S1648" i="14" s="1"/>
  <c r="U1648" i="14"/>
  <c r="W1648" i="14" s="1"/>
  <c r="X1648" i="14" s="1"/>
  <c r="D1649" i="14"/>
  <c r="A1650" i="14"/>
  <c r="P1649" i="14" l="1"/>
  <c r="R1649" i="14" s="1"/>
  <c r="S1649" i="14" s="1"/>
  <c r="U1649" i="14"/>
  <c r="W1649" i="14" s="1"/>
  <c r="X1649" i="14" s="1"/>
  <c r="D1650" i="14"/>
  <c r="A1651" i="14"/>
  <c r="P1650" i="14" l="1"/>
  <c r="R1650" i="14" s="1"/>
  <c r="S1650" i="14" s="1"/>
  <c r="U1650" i="14"/>
  <c r="W1650" i="14" s="1"/>
  <c r="X1650" i="14" s="1"/>
  <c r="D1651" i="14"/>
  <c r="A1652" i="14"/>
  <c r="P1651" i="14" l="1"/>
  <c r="R1651" i="14" s="1"/>
  <c r="S1651" i="14" s="1"/>
  <c r="U1651" i="14"/>
  <c r="W1651" i="14" s="1"/>
  <c r="X1651" i="14" s="1"/>
  <c r="D1652" i="14"/>
  <c r="A1653" i="14"/>
  <c r="P1652" i="14" l="1"/>
  <c r="R1652" i="14" s="1"/>
  <c r="S1652" i="14" s="1"/>
  <c r="U1652" i="14"/>
  <c r="W1652" i="14" s="1"/>
  <c r="X1652" i="14" s="1"/>
  <c r="D1653" i="14"/>
  <c r="A1654" i="14"/>
  <c r="P1653" i="14" l="1"/>
  <c r="R1653" i="14" s="1"/>
  <c r="S1653" i="14" s="1"/>
  <c r="U1653" i="14"/>
  <c r="W1653" i="14" s="1"/>
  <c r="X1653" i="14" s="1"/>
  <c r="D1654" i="14"/>
  <c r="A1655" i="14"/>
  <c r="P1654" i="14" l="1"/>
  <c r="R1654" i="14" s="1"/>
  <c r="S1654" i="14" s="1"/>
  <c r="U1654" i="14"/>
  <c r="W1654" i="14" s="1"/>
  <c r="X1654" i="14" s="1"/>
  <c r="D1655" i="14"/>
  <c r="A1656" i="14"/>
  <c r="P1655" i="14" l="1"/>
  <c r="R1655" i="14" s="1"/>
  <c r="S1655" i="14" s="1"/>
  <c r="U1655" i="14"/>
  <c r="W1655" i="14" s="1"/>
  <c r="X1655" i="14" s="1"/>
  <c r="D1656" i="14"/>
  <c r="A1657" i="14"/>
  <c r="P1656" i="14" l="1"/>
  <c r="R1656" i="14" s="1"/>
  <c r="S1656" i="14" s="1"/>
  <c r="U1656" i="14"/>
  <c r="W1656" i="14" s="1"/>
  <c r="X1656" i="14" s="1"/>
  <c r="D1657" i="14"/>
  <c r="A1658" i="14"/>
  <c r="P1657" i="14" l="1"/>
  <c r="R1657" i="14" s="1"/>
  <c r="S1657" i="14" s="1"/>
  <c r="U1657" i="14"/>
  <c r="D1658" i="14"/>
  <c r="A1659" i="14"/>
  <c r="W1657" i="14"/>
  <c r="X1657" i="14" s="1"/>
  <c r="P1658" i="14" l="1"/>
  <c r="R1658" i="14" s="1"/>
  <c r="S1658" i="14" s="1"/>
  <c r="U1658" i="14"/>
  <c r="W1658" i="14" s="1"/>
  <c r="X1658" i="14" s="1"/>
  <c r="D1659" i="14"/>
  <c r="A1660" i="14"/>
  <c r="P1659" i="14" l="1"/>
  <c r="R1659" i="14" s="1"/>
  <c r="S1659" i="14" s="1"/>
  <c r="U1659" i="14"/>
  <c r="W1659" i="14" s="1"/>
  <c r="X1659" i="14" s="1"/>
  <c r="D1660" i="14"/>
  <c r="A1661" i="14"/>
  <c r="P1660" i="14" l="1"/>
  <c r="R1660" i="14" s="1"/>
  <c r="S1660" i="14" s="1"/>
  <c r="U1660" i="14"/>
  <c r="W1660" i="14" s="1"/>
  <c r="X1660" i="14" s="1"/>
  <c r="D1661" i="14"/>
  <c r="A1662" i="14"/>
  <c r="P1661" i="14" l="1"/>
  <c r="U1661" i="14"/>
  <c r="D1662" i="14"/>
  <c r="A1663" i="14"/>
  <c r="W1661" i="14"/>
  <c r="X1661" i="14" s="1"/>
  <c r="R1661" i="14"/>
  <c r="S1661" i="14" s="1"/>
  <c r="P1662" i="14" l="1"/>
  <c r="R1662" i="14" s="1"/>
  <c r="S1662" i="14" s="1"/>
  <c r="U1662" i="14"/>
  <c r="W1662" i="14" s="1"/>
  <c r="X1662" i="14" s="1"/>
  <c r="D1663" i="14"/>
  <c r="A1664" i="14"/>
  <c r="P1663" i="14" l="1"/>
  <c r="R1663" i="14" s="1"/>
  <c r="S1663" i="14" s="1"/>
  <c r="U1663" i="14"/>
  <c r="W1663" i="14" s="1"/>
  <c r="X1663" i="14" s="1"/>
  <c r="D1664" i="14"/>
  <c r="A1665" i="14"/>
  <c r="P1664" i="14" l="1"/>
  <c r="R1664" i="14" s="1"/>
  <c r="S1664" i="14" s="1"/>
  <c r="U1664" i="14"/>
  <c r="W1664" i="14" s="1"/>
  <c r="X1664" i="14" s="1"/>
  <c r="D1665" i="14"/>
  <c r="A1666" i="14"/>
  <c r="P1665" i="14" l="1"/>
  <c r="R1665" i="14" s="1"/>
  <c r="S1665" i="14" s="1"/>
  <c r="U1665" i="14"/>
  <c r="W1665" i="14" s="1"/>
  <c r="X1665" i="14" s="1"/>
  <c r="D1666" i="14"/>
  <c r="A1667" i="14"/>
  <c r="P1666" i="14" l="1"/>
  <c r="R1666" i="14" s="1"/>
  <c r="S1666" i="14" s="1"/>
  <c r="U1666" i="14"/>
  <c r="W1666" i="14" s="1"/>
  <c r="X1666" i="14" s="1"/>
  <c r="D1667" i="14"/>
  <c r="A1668" i="14"/>
  <c r="P1667" i="14" l="1"/>
  <c r="R1667" i="14" s="1"/>
  <c r="S1667" i="14" s="1"/>
  <c r="U1667" i="14"/>
  <c r="W1667" i="14" s="1"/>
  <c r="X1667" i="14" s="1"/>
  <c r="D1668" i="14"/>
  <c r="A1669" i="14"/>
  <c r="P1668" i="14" l="1"/>
  <c r="R1668" i="14" s="1"/>
  <c r="S1668" i="14" s="1"/>
  <c r="U1668" i="14"/>
  <c r="W1668" i="14" s="1"/>
  <c r="X1668" i="14" s="1"/>
  <c r="D1669" i="14"/>
  <c r="A1670" i="14"/>
  <c r="P1669" i="14" l="1"/>
  <c r="R1669" i="14" s="1"/>
  <c r="S1669" i="14" s="1"/>
  <c r="U1669" i="14"/>
  <c r="W1669" i="14" s="1"/>
  <c r="X1669" i="14" s="1"/>
  <c r="D1670" i="14"/>
  <c r="A1671" i="14"/>
  <c r="P1670" i="14" l="1"/>
  <c r="R1670" i="14" s="1"/>
  <c r="S1670" i="14" s="1"/>
  <c r="U1670" i="14"/>
  <c r="W1670" i="14" s="1"/>
  <c r="X1670" i="14" s="1"/>
  <c r="D1671" i="14"/>
  <c r="A1672" i="14"/>
  <c r="P1671" i="14" l="1"/>
  <c r="R1671" i="14" s="1"/>
  <c r="S1671" i="14" s="1"/>
  <c r="U1671" i="14"/>
  <c r="W1671" i="14" s="1"/>
  <c r="X1671" i="14" s="1"/>
  <c r="D1672" i="14"/>
  <c r="A1673" i="14"/>
  <c r="P1672" i="14" l="1"/>
  <c r="R1672" i="14" s="1"/>
  <c r="S1672" i="14" s="1"/>
  <c r="U1672" i="14"/>
  <c r="W1672" i="14" s="1"/>
  <c r="X1672" i="14" s="1"/>
  <c r="D1673" i="14"/>
  <c r="A1674" i="14"/>
  <c r="P1673" i="14" l="1"/>
  <c r="R1673" i="14" s="1"/>
  <c r="S1673" i="14" s="1"/>
  <c r="U1673" i="14"/>
  <c r="W1673" i="14" s="1"/>
  <c r="X1673" i="14" s="1"/>
  <c r="D1674" i="14"/>
  <c r="A1675" i="14"/>
  <c r="P1674" i="14" l="1"/>
  <c r="R1674" i="14" s="1"/>
  <c r="S1674" i="14" s="1"/>
  <c r="U1674" i="14"/>
  <c r="W1674" i="14" s="1"/>
  <c r="X1674" i="14" s="1"/>
  <c r="D1675" i="14"/>
  <c r="A1676" i="14"/>
  <c r="P1675" i="14" l="1"/>
  <c r="R1675" i="14" s="1"/>
  <c r="S1675" i="14" s="1"/>
  <c r="U1675" i="14"/>
  <c r="W1675" i="14" s="1"/>
  <c r="X1675" i="14" s="1"/>
  <c r="D1676" i="14"/>
  <c r="A1677" i="14"/>
  <c r="P1676" i="14" l="1"/>
  <c r="R1676" i="14" s="1"/>
  <c r="S1676" i="14" s="1"/>
  <c r="U1676" i="14"/>
  <c r="W1676" i="14" s="1"/>
  <c r="X1676" i="14" s="1"/>
  <c r="D1677" i="14"/>
  <c r="A1678" i="14"/>
  <c r="P1677" i="14" l="1"/>
  <c r="U1677" i="14"/>
  <c r="W1677" i="14" s="1"/>
  <c r="X1677" i="14" s="1"/>
  <c r="D1678" i="14"/>
  <c r="A1679" i="14"/>
  <c r="R1677" i="14"/>
  <c r="S1677" i="14" s="1"/>
  <c r="P1678" i="14" l="1"/>
  <c r="R1678" i="14" s="1"/>
  <c r="S1678" i="14" s="1"/>
  <c r="U1678" i="14"/>
  <c r="W1678" i="14" s="1"/>
  <c r="X1678" i="14" s="1"/>
  <c r="D1679" i="14"/>
  <c r="A1680" i="14"/>
  <c r="P1679" i="14" l="1"/>
  <c r="R1679" i="14" s="1"/>
  <c r="S1679" i="14" s="1"/>
  <c r="U1679" i="14"/>
  <c r="W1679" i="14" s="1"/>
  <c r="X1679" i="14" s="1"/>
  <c r="D1680" i="14"/>
  <c r="A1681" i="14"/>
  <c r="P1680" i="14" l="1"/>
  <c r="R1680" i="14" s="1"/>
  <c r="S1680" i="14" s="1"/>
  <c r="U1680" i="14"/>
  <c r="W1680" i="14" s="1"/>
  <c r="X1680" i="14" s="1"/>
  <c r="D1681" i="14"/>
  <c r="A1682" i="14"/>
  <c r="P1681" i="14" l="1"/>
  <c r="R1681" i="14" s="1"/>
  <c r="S1681" i="14" s="1"/>
  <c r="U1681" i="14"/>
  <c r="W1681" i="14" s="1"/>
  <c r="X1681" i="14" s="1"/>
  <c r="D1682" i="14"/>
  <c r="A1683" i="14"/>
  <c r="P1682" i="14" l="1"/>
  <c r="R1682" i="14" s="1"/>
  <c r="S1682" i="14" s="1"/>
  <c r="U1682" i="14"/>
  <c r="W1682" i="14" s="1"/>
  <c r="X1682" i="14" s="1"/>
  <c r="D1683" i="14"/>
  <c r="A1684" i="14"/>
  <c r="P1683" i="14" l="1"/>
  <c r="U1683" i="14"/>
  <c r="D1684" i="14"/>
  <c r="A1685" i="14"/>
  <c r="W1683" i="14"/>
  <c r="X1683" i="14" s="1"/>
  <c r="R1683" i="14"/>
  <c r="S1683" i="14" s="1"/>
  <c r="P1684" i="14" l="1"/>
  <c r="R1684" i="14" s="1"/>
  <c r="S1684" i="14" s="1"/>
  <c r="U1684" i="14"/>
  <c r="W1684" i="14" s="1"/>
  <c r="X1684" i="14" s="1"/>
  <c r="D1685" i="14"/>
  <c r="A1686" i="14"/>
  <c r="P1685" i="14" l="1"/>
  <c r="R1685" i="14" s="1"/>
  <c r="S1685" i="14" s="1"/>
  <c r="U1685" i="14"/>
  <c r="W1685" i="14" s="1"/>
  <c r="X1685" i="14" s="1"/>
  <c r="D1686" i="14"/>
  <c r="A1687" i="14"/>
  <c r="P1686" i="14" l="1"/>
  <c r="R1686" i="14" s="1"/>
  <c r="S1686" i="14" s="1"/>
  <c r="U1686" i="14"/>
  <c r="W1686" i="14" s="1"/>
  <c r="X1686" i="14" s="1"/>
  <c r="D1687" i="14"/>
  <c r="A1688" i="14"/>
  <c r="P1687" i="14" l="1"/>
  <c r="R1687" i="14" s="1"/>
  <c r="S1687" i="14" s="1"/>
  <c r="U1687" i="14"/>
  <c r="W1687" i="14" s="1"/>
  <c r="X1687" i="14" s="1"/>
  <c r="D1688" i="14"/>
  <c r="A1689" i="14"/>
  <c r="P1688" i="14" l="1"/>
  <c r="R1688" i="14" s="1"/>
  <c r="S1688" i="14" s="1"/>
  <c r="U1688" i="14"/>
  <c r="W1688" i="14" s="1"/>
  <c r="X1688" i="14" s="1"/>
  <c r="D1689" i="14"/>
  <c r="A1690" i="14"/>
  <c r="P1689" i="14" l="1"/>
  <c r="R1689" i="14" s="1"/>
  <c r="S1689" i="14" s="1"/>
  <c r="U1689" i="14"/>
  <c r="W1689" i="14" s="1"/>
  <c r="X1689" i="14" s="1"/>
  <c r="D1690" i="14"/>
  <c r="A1691" i="14"/>
  <c r="P1690" i="14" l="1"/>
  <c r="R1690" i="14" s="1"/>
  <c r="S1690" i="14" s="1"/>
  <c r="U1690" i="14"/>
  <c r="W1690" i="14" s="1"/>
  <c r="X1690" i="14" s="1"/>
  <c r="D1691" i="14"/>
  <c r="A1692" i="14"/>
  <c r="P1691" i="14" l="1"/>
  <c r="R1691" i="14" s="1"/>
  <c r="S1691" i="14" s="1"/>
  <c r="U1691" i="14"/>
  <c r="W1691" i="14" s="1"/>
  <c r="X1691" i="14" s="1"/>
  <c r="D1692" i="14"/>
  <c r="A1693" i="14"/>
  <c r="P1692" i="14" l="1"/>
  <c r="R1692" i="14" s="1"/>
  <c r="S1692" i="14" s="1"/>
  <c r="U1692" i="14"/>
  <c r="W1692" i="14" s="1"/>
  <c r="X1692" i="14" s="1"/>
  <c r="D1693" i="14"/>
  <c r="A1694" i="14"/>
  <c r="P1693" i="14" l="1"/>
  <c r="R1693" i="14" s="1"/>
  <c r="S1693" i="14" s="1"/>
  <c r="U1693" i="14"/>
  <c r="W1693" i="14" s="1"/>
  <c r="X1693" i="14" s="1"/>
  <c r="D1694" i="14"/>
  <c r="A1695" i="14"/>
  <c r="P1694" i="14" l="1"/>
  <c r="R1694" i="14" s="1"/>
  <c r="S1694" i="14" s="1"/>
  <c r="U1694" i="14"/>
  <c r="W1694" i="14" s="1"/>
  <c r="X1694" i="14" s="1"/>
  <c r="D1695" i="14"/>
  <c r="A1696" i="14"/>
  <c r="P1695" i="14" l="1"/>
  <c r="R1695" i="14" s="1"/>
  <c r="S1695" i="14" s="1"/>
  <c r="U1695" i="14"/>
  <c r="W1695" i="14" s="1"/>
  <c r="X1695" i="14" s="1"/>
  <c r="D1696" i="14"/>
  <c r="A1697" i="14"/>
  <c r="P1696" i="14" l="1"/>
  <c r="R1696" i="14" s="1"/>
  <c r="S1696" i="14" s="1"/>
  <c r="U1696" i="14"/>
  <c r="W1696" i="14" s="1"/>
  <c r="X1696" i="14" s="1"/>
  <c r="D1697" i="14"/>
  <c r="A1698" i="14"/>
  <c r="P1697" i="14" l="1"/>
  <c r="R1697" i="14" s="1"/>
  <c r="S1697" i="14" s="1"/>
  <c r="U1697" i="14"/>
  <c r="W1697" i="14" s="1"/>
  <c r="X1697" i="14" s="1"/>
  <c r="D1698" i="14"/>
  <c r="A1699" i="14"/>
  <c r="P1698" i="14" l="1"/>
  <c r="R1698" i="14" s="1"/>
  <c r="S1698" i="14" s="1"/>
  <c r="U1698" i="14"/>
  <c r="W1698" i="14" s="1"/>
  <c r="X1698" i="14" s="1"/>
  <c r="D1699" i="14"/>
  <c r="A1700" i="14"/>
  <c r="P1699" i="14" l="1"/>
  <c r="R1699" i="14" s="1"/>
  <c r="S1699" i="14" s="1"/>
  <c r="U1699" i="14"/>
  <c r="W1699" i="14" s="1"/>
  <c r="X1699" i="14" s="1"/>
  <c r="D1700" i="14"/>
  <c r="A1701" i="14"/>
  <c r="P1700" i="14" l="1"/>
  <c r="R1700" i="14" s="1"/>
  <c r="S1700" i="14" s="1"/>
  <c r="U1700" i="14"/>
  <c r="W1700" i="14" s="1"/>
  <c r="X1700" i="14" s="1"/>
  <c r="D1701" i="14"/>
  <c r="A1702" i="14"/>
  <c r="P1701" i="14" l="1"/>
  <c r="R1701" i="14" s="1"/>
  <c r="S1701" i="14" s="1"/>
  <c r="U1701" i="14"/>
  <c r="W1701" i="14" s="1"/>
  <c r="X1701" i="14" s="1"/>
  <c r="D1702" i="14"/>
  <c r="A1703" i="14"/>
  <c r="P1702" i="14" l="1"/>
  <c r="R1702" i="14" s="1"/>
  <c r="S1702" i="14" s="1"/>
  <c r="U1702" i="14"/>
  <c r="W1702" i="14" s="1"/>
  <c r="X1702" i="14" s="1"/>
  <c r="D1703" i="14"/>
  <c r="A1704" i="14"/>
  <c r="P1703" i="14" l="1"/>
  <c r="R1703" i="14" s="1"/>
  <c r="S1703" i="14" s="1"/>
  <c r="U1703" i="14"/>
  <c r="W1703" i="14" s="1"/>
  <c r="X1703" i="14" s="1"/>
  <c r="D1704" i="14"/>
  <c r="A1705" i="14"/>
  <c r="P1704" i="14" l="1"/>
  <c r="U1704" i="14"/>
  <c r="D1705" i="14"/>
  <c r="A1706" i="14"/>
  <c r="W1704" i="14"/>
  <c r="X1704" i="14" s="1"/>
  <c r="R1704" i="14"/>
  <c r="S1704" i="14" s="1"/>
  <c r="P1705" i="14" l="1"/>
  <c r="R1705" i="14" s="1"/>
  <c r="S1705" i="14" s="1"/>
  <c r="U1705" i="14"/>
  <c r="W1705" i="14" s="1"/>
  <c r="X1705" i="14" s="1"/>
  <c r="D1706" i="14"/>
  <c r="A1707" i="14"/>
  <c r="P1706" i="14" l="1"/>
  <c r="R1706" i="14" s="1"/>
  <c r="S1706" i="14" s="1"/>
  <c r="U1706" i="14"/>
  <c r="W1706" i="14" s="1"/>
  <c r="X1706" i="14" s="1"/>
  <c r="D1707" i="14"/>
  <c r="A1708" i="14"/>
  <c r="P1707" i="14" l="1"/>
  <c r="R1707" i="14" s="1"/>
  <c r="S1707" i="14" s="1"/>
  <c r="U1707" i="14"/>
  <c r="W1707" i="14" s="1"/>
  <c r="X1707" i="14" s="1"/>
  <c r="D1708" i="14"/>
  <c r="A1709" i="14"/>
  <c r="P1708" i="14" l="1"/>
  <c r="R1708" i="14" s="1"/>
  <c r="S1708" i="14" s="1"/>
  <c r="U1708" i="14"/>
  <c r="W1708" i="14" s="1"/>
  <c r="X1708" i="14" s="1"/>
  <c r="D1709" i="14"/>
  <c r="A1710" i="14"/>
  <c r="P1709" i="14" l="1"/>
  <c r="R1709" i="14" s="1"/>
  <c r="S1709" i="14" s="1"/>
  <c r="U1709" i="14"/>
  <c r="W1709" i="14" s="1"/>
  <c r="X1709" i="14" s="1"/>
  <c r="D1710" i="14"/>
  <c r="A1711" i="14"/>
  <c r="P1710" i="14" l="1"/>
  <c r="U1710" i="14"/>
  <c r="W1710" i="14" s="1"/>
  <c r="X1710" i="14" s="1"/>
  <c r="D1711" i="14"/>
  <c r="A1712" i="14"/>
  <c r="R1710" i="14"/>
  <c r="S1710" i="14" s="1"/>
  <c r="P1711" i="14" l="1"/>
  <c r="U1711" i="14"/>
  <c r="W1711" i="14" s="1"/>
  <c r="X1711" i="14" s="1"/>
  <c r="D1712" i="14"/>
  <c r="A1713" i="14"/>
  <c r="R1711" i="14"/>
  <c r="S1711" i="14" s="1"/>
  <c r="P1712" i="14" l="1"/>
  <c r="R1712" i="14" s="1"/>
  <c r="S1712" i="14" s="1"/>
  <c r="U1712" i="14"/>
  <c r="W1712" i="14" s="1"/>
  <c r="X1712" i="14" s="1"/>
  <c r="D1713" i="14"/>
  <c r="A1714" i="14"/>
  <c r="P1713" i="14" l="1"/>
  <c r="R1713" i="14" s="1"/>
  <c r="S1713" i="14" s="1"/>
  <c r="U1713" i="14"/>
  <c r="W1713" i="14" s="1"/>
  <c r="X1713" i="14" s="1"/>
  <c r="D1714" i="14"/>
  <c r="A1715" i="14"/>
  <c r="P1714" i="14" l="1"/>
  <c r="U1714" i="14"/>
  <c r="D1715" i="14"/>
  <c r="A1716" i="14"/>
  <c r="W1714" i="14"/>
  <c r="X1714" i="14" s="1"/>
  <c r="R1714" i="14"/>
  <c r="S1714" i="14" s="1"/>
  <c r="P1715" i="14" l="1"/>
  <c r="R1715" i="14" s="1"/>
  <c r="S1715" i="14" s="1"/>
  <c r="U1715" i="14"/>
  <c r="W1715" i="14" s="1"/>
  <c r="X1715" i="14" s="1"/>
  <c r="D1716" i="14"/>
  <c r="A1717" i="14"/>
  <c r="P1716" i="14" l="1"/>
  <c r="R1716" i="14" s="1"/>
  <c r="S1716" i="14" s="1"/>
  <c r="U1716" i="14"/>
  <c r="W1716" i="14" s="1"/>
  <c r="X1716" i="14" s="1"/>
  <c r="D1717" i="14"/>
  <c r="A1718" i="14"/>
  <c r="P1717" i="14" l="1"/>
  <c r="R1717" i="14" s="1"/>
  <c r="S1717" i="14" s="1"/>
  <c r="U1717" i="14"/>
  <c r="W1717" i="14" s="1"/>
  <c r="X1717" i="14" s="1"/>
  <c r="D1718" i="14"/>
  <c r="A1719" i="14"/>
  <c r="P1718" i="14" l="1"/>
  <c r="R1718" i="14" s="1"/>
  <c r="S1718" i="14" s="1"/>
  <c r="U1718" i="14"/>
  <c r="W1718" i="14" s="1"/>
  <c r="X1718" i="14" s="1"/>
  <c r="D1719" i="14"/>
  <c r="A1720" i="14"/>
  <c r="P1719" i="14" l="1"/>
  <c r="R1719" i="14" s="1"/>
  <c r="S1719" i="14" s="1"/>
  <c r="U1719" i="14"/>
  <c r="W1719" i="14" s="1"/>
  <c r="X1719" i="14" s="1"/>
  <c r="D1720" i="14"/>
  <c r="A1721" i="14"/>
  <c r="P1720" i="14" l="1"/>
  <c r="R1720" i="14" s="1"/>
  <c r="S1720" i="14" s="1"/>
  <c r="U1720" i="14"/>
  <c r="W1720" i="14" s="1"/>
  <c r="X1720" i="14" s="1"/>
  <c r="D1721" i="14"/>
  <c r="A1722" i="14"/>
  <c r="P1721" i="14" l="1"/>
  <c r="R1721" i="14" s="1"/>
  <c r="S1721" i="14" s="1"/>
  <c r="U1721" i="14"/>
  <c r="W1721" i="14" s="1"/>
  <c r="X1721" i="14" s="1"/>
  <c r="D1722" i="14"/>
  <c r="A1723" i="14"/>
  <c r="P1722" i="14" l="1"/>
  <c r="R1722" i="14" s="1"/>
  <c r="S1722" i="14" s="1"/>
  <c r="U1722" i="14"/>
  <c r="W1722" i="14" s="1"/>
  <c r="X1722" i="14" s="1"/>
  <c r="D1723" i="14"/>
  <c r="A1724" i="14"/>
  <c r="P1723" i="14" l="1"/>
  <c r="U1723" i="14"/>
  <c r="D1724" i="14"/>
  <c r="A1725" i="14"/>
  <c r="W1723" i="14"/>
  <c r="X1723" i="14" s="1"/>
  <c r="R1723" i="14"/>
  <c r="S1723" i="14" s="1"/>
  <c r="P1724" i="14" l="1"/>
  <c r="U1724" i="14"/>
  <c r="W1724" i="14" s="1"/>
  <c r="X1724" i="14" s="1"/>
  <c r="D1725" i="14"/>
  <c r="A1726" i="14"/>
  <c r="R1724" i="14"/>
  <c r="S1724" i="14" s="1"/>
  <c r="P1725" i="14" l="1"/>
  <c r="R1725" i="14" s="1"/>
  <c r="S1725" i="14" s="1"/>
  <c r="U1725" i="14"/>
  <c r="W1725" i="14" s="1"/>
  <c r="X1725" i="14" s="1"/>
  <c r="D1726" i="14"/>
  <c r="A1727" i="14"/>
  <c r="P1726" i="14" l="1"/>
  <c r="R1726" i="14" s="1"/>
  <c r="S1726" i="14" s="1"/>
  <c r="U1726" i="14"/>
  <c r="W1726" i="14" s="1"/>
  <c r="X1726" i="14" s="1"/>
  <c r="D1727" i="14"/>
  <c r="A1728" i="14"/>
  <c r="P1727" i="14" l="1"/>
  <c r="R1727" i="14" s="1"/>
  <c r="S1727" i="14" s="1"/>
  <c r="U1727" i="14"/>
  <c r="W1727" i="14" s="1"/>
  <c r="X1727" i="14" s="1"/>
  <c r="D1728" i="14"/>
  <c r="A1729" i="14"/>
  <c r="P1728" i="14" l="1"/>
  <c r="U1728" i="14"/>
  <c r="W1728" i="14" s="1"/>
  <c r="X1728" i="14" s="1"/>
  <c r="D1729" i="14"/>
  <c r="A1730" i="14"/>
  <c r="R1728" i="14"/>
  <c r="S1728" i="14" s="1"/>
  <c r="P1729" i="14" l="1"/>
  <c r="R1729" i="14" s="1"/>
  <c r="S1729" i="14" s="1"/>
  <c r="U1729" i="14"/>
  <c r="W1729" i="14" s="1"/>
  <c r="X1729" i="14" s="1"/>
  <c r="D1730" i="14"/>
  <c r="A1731" i="14"/>
  <c r="P1730" i="14" l="1"/>
  <c r="R1730" i="14" s="1"/>
  <c r="S1730" i="14" s="1"/>
  <c r="U1730" i="14"/>
  <c r="W1730" i="14" s="1"/>
  <c r="X1730" i="14" s="1"/>
  <c r="D1731" i="14"/>
  <c r="A1732" i="14"/>
  <c r="P1731" i="14" l="1"/>
  <c r="R1731" i="14" s="1"/>
  <c r="S1731" i="14" s="1"/>
  <c r="U1731" i="14"/>
  <c r="W1731" i="14" s="1"/>
  <c r="X1731" i="14" s="1"/>
  <c r="D1732" i="14"/>
  <c r="A1733" i="14"/>
  <c r="P1732" i="14" l="1"/>
  <c r="R1732" i="14" s="1"/>
  <c r="S1732" i="14" s="1"/>
  <c r="U1732" i="14"/>
  <c r="W1732" i="14" s="1"/>
  <c r="X1732" i="14" s="1"/>
  <c r="D1733" i="14"/>
  <c r="A1734" i="14"/>
  <c r="P1733" i="14" l="1"/>
  <c r="R1733" i="14" s="1"/>
  <c r="S1733" i="14" s="1"/>
  <c r="U1733" i="14"/>
  <c r="W1733" i="14" s="1"/>
  <c r="X1733" i="14" s="1"/>
  <c r="D1734" i="14"/>
  <c r="A1735" i="14"/>
  <c r="P1734" i="14" l="1"/>
  <c r="R1734" i="14" s="1"/>
  <c r="S1734" i="14" s="1"/>
  <c r="U1734" i="14"/>
  <c r="W1734" i="14" s="1"/>
  <c r="X1734" i="14" s="1"/>
  <c r="D1735" i="14"/>
  <c r="A1736" i="14"/>
  <c r="P1735" i="14" l="1"/>
  <c r="R1735" i="14" s="1"/>
  <c r="S1735" i="14" s="1"/>
  <c r="U1735" i="14"/>
  <c r="W1735" i="14" s="1"/>
  <c r="X1735" i="14" s="1"/>
  <c r="D1736" i="14"/>
  <c r="A1737" i="14"/>
  <c r="P1736" i="14" l="1"/>
  <c r="R1736" i="14" s="1"/>
  <c r="S1736" i="14" s="1"/>
  <c r="U1736" i="14"/>
  <c r="W1736" i="14" s="1"/>
  <c r="X1736" i="14" s="1"/>
  <c r="D1737" i="14"/>
  <c r="A1738" i="14"/>
  <c r="P1737" i="14" l="1"/>
  <c r="R1737" i="14" s="1"/>
  <c r="S1737" i="14" s="1"/>
  <c r="U1737" i="14"/>
  <c r="W1737" i="14" s="1"/>
  <c r="X1737" i="14" s="1"/>
  <c r="D1738" i="14"/>
  <c r="A1739" i="14"/>
  <c r="P1738" i="14" l="1"/>
  <c r="R1738" i="14" s="1"/>
  <c r="S1738" i="14" s="1"/>
  <c r="U1738" i="14"/>
  <c r="W1738" i="14" s="1"/>
  <c r="X1738" i="14" s="1"/>
  <c r="D1739" i="14"/>
  <c r="A1740" i="14"/>
  <c r="P1739" i="14" l="1"/>
  <c r="R1739" i="14" s="1"/>
  <c r="S1739" i="14" s="1"/>
  <c r="U1739" i="14"/>
  <c r="W1739" i="14" s="1"/>
  <c r="X1739" i="14" s="1"/>
  <c r="D1740" i="14"/>
  <c r="A1741" i="14"/>
  <c r="P1740" i="14" l="1"/>
  <c r="R1740" i="14" s="1"/>
  <c r="S1740" i="14" s="1"/>
  <c r="U1740" i="14"/>
  <c r="W1740" i="14" s="1"/>
  <c r="X1740" i="14" s="1"/>
  <c r="D1741" i="14"/>
  <c r="A1742" i="14"/>
  <c r="P1741" i="14" l="1"/>
  <c r="R1741" i="14" s="1"/>
  <c r="S1741" i="14" s="1"/>
  <c r="U1741" i="14"/>
  <c r="W1741" i="14" s="1"/>
  <c r="X1741" i="14" s="1"/>
  <c r="D1742" i="14"/>
  <c r="A1743" i="14"/>
  <c r="P1742" i="14" l="1"/>
  <c r="R1742" i="14" s="1"/>
  <c r="S1742" i="14" s="1"/>
  <c r="U1742" i="14"/>
  <c r="W1742" i="14" s="1"/>
  <c r="X1742" i="14" s="1"/>
  <c r="D1743" i="14"/>
  <c r="A1744" i="14"/>
  <c r="P1743" i="14" l="1"/>
  <c r="R1743" i="14" s="1"/>
  <c r="S1743" i="14" s="1"/>
  <c r="U1743" i="14"/>
  <c r="W1743" i="14" s="1"/>
  <c r="X1743" i="14" s="1"/>
  <c r="D1744" i="14"/>
  <c r="A1745" i="14"/>
  <c r="P1744" i="14" l="1"/>
  <c r="R1744" i="14" s="1"/>
  <c r="S1744" i="14" s="1"/>
  <c r="U1744" i="14"/>
  <c r="W1744" i="14" s="1"/>
  <c r="X1744" i="14" s="1"/>
  <c r="D1745" i="14"/>
  <c r="A1746" i="14"/>
  <c r="P1745" i="14" l="1"/>
  <c r="R1745" i="14" s="1"/>
  <c r="S1745" i="14" s="1"/>
  <c r="U1745" i="14"/>
  <c r="W1745" i="14" s="1"/>
  <c r="X1745" i="14" s="1"/>
  <c r="D1746" i="14"/>
  <c r="A1747" i="14"/>
  <c r="P1746" i="14" l="1"/>
  <c r="R1746" i="14" s="1"/>
  <c r="S1746" i="14" s="1"/>
  <c r="U1746" i="14"/>
  <c r="W1746" i="14" s="1"/>
  <c r="X1746" i="14" s="1"/>
  <c r="D1747" i="14"/>
  <c r="A1748" i="14"/>
  <c r="P1747" i="14" l="1"/>
  <c r="R1747" i="14" s="1"/>
  <c r="S1747" i="14" s="1"/>
  <c r="U1747" i="14"/>
  <c r="W1747" i="14" s="1"/>
  <c r="X1747" i="14" s="1"/>
  <c r="D1748" i="14"/>
  <c r="A1749" i="14"/>
  <c r="P1748" i="14" l="1"/>
  <c r="R1748" i="14" s="1"/>
  <c r="S1748" i="14" s="1"/>
  <c r="U1748" i="14"/>
  <c r="W1748" i="14" s="1"/>
  <c r="X1748" i="14" s="1"/>
  <c r="D1749" i="14"/>
  <c r="A1750" i="14"/>
  <c r="P1749" i="14" l="1"/>
  <c r="R1749" i="14" s="1"/>
  <c r="S1749" i="14" s="1"/>
  <c r="U1749" i="14"/>
  <c r="W1749" i="14" s="1"/>
  <c r="X1749" i="14" s="1"/>
  <c r="D1750" i="14"/>
  <c r="A1751" i="14"/>
  <c r="P1750" i="14" l="1"/>
  <c r="R1750" i="14" s="1"/>
  <c r="S1750" i="14" s="1"/>
  <c r="U1750" i="14"/>
  <c r="W1750" i="14" s="1"/>
  <c r="X1750" i="14" s="1"/>
  <c r="D1751" i="14"/>
  <c r="A1752" i="14"/>
  <c r="P1751" i="14" l="1"/>
  <c r="R1751" i="14" s="1"/>
  <c r="S1751" i="14" s="1"/>
  <c r="U1751" i="14"/>
  <c r="W1751" i="14" s="1"/>
  <c r="X1751" i="14" s="1"/>
  <c r="D1752" i="14"/>
  <c r="A1753" i="14"/>
  <c r="P1752" i="14" l="1"/>
  <c r="R1752" i="14" s="1"/>
  <c r="S1752" i="14" s="1"/>
  <c r="U1752" i="14"/>
  <c r="W1752" i="14" s="1"/>
  <c r="X1752" i="14" s="1"/>
  <c r="D1753" i="14"/>
  <c r="A1754" i="14"/>
  <c r="P1753" i="14" l="1"/>
  <c r="R1753" i="14" s="1"/>
  <c r="S1753" i="14" s="1"/>
  <c r="U1753" i="14"/>
  <c r="W1753" i="14" s="1"/>
  <c r="X1753" i="14" s="1"/>
  <c r="D1754" i="14"/>
  <c r="A1755" i="14"/>
  <c r="P1754" i="14" l="1"/>
  <c r="R1754" i="14" s="1"/>
  <c r="S1754" i="14" s="1"/>
  <c r="U1754" i="14"/>
  <c r="W1754" i="14" s="1"/>
  <c r="X1754" i="14" s="1"/>
  <c r="D1755" i="14"/>
  <c r="A1756" i="14"/>
  <c r="P1755" i="14" l="1"/>
  <c r="R1755" i="14" s="1"/>
  <c r="S1755" i="14" s="1"/>
  <c r="U1755" i="14"/>
  <c r="W1755" i="14" s="1"/>
  <c r="X1755" i="14" s="1"/>
  <c r="D1756" i="14"/>
  <c r="A1757" i="14"/>
  <c r="P1756" i="14" l="1"/>
  <c r="R1756" i="14" s="1"/>
  <c r="S1756" i="14" s="1"/>
  <c r="U1756" i="14"/>
  <c r="W1756" i="14" s="1"/>
  <c r="X1756" i="14" s="1"/>
  <c r="D1757" i="14"/>
  <c r="A1758" i="14"/>
  <c r="P1757" i="14" l="1"/>
  <c r="R1757" i="14" s="1"/>
  <c r="S1757" i="14" s="1"/>
  <c r="U1757" i="14"/>
  <c r="W1757" i="14" s="1"/>
  <c r="X1757" i="14" s="1"/>
  <c r="D1758" i="14"/>
  <c r="A1759" i="14"/>
  <c r="P1758" i="14" l="1"/>
  <c r="R1758" i="14" s="1"/>
  <c r="S1758" i="14" s="1"/>
  <c r="U1758" i="14"/>
  <c r="W1758" i="14" s="1"/>
  <c r="X1758" i="14" s="1"/>
  <c r="D1759" i="14"/>
  <c r="A1760" i="14"/>
  <c r="P1759" i="14" l="1"/>
  <c r="R1759" i="14" s="1"/>
  <c r="S1759" i="14" s="1"/>
  <c r="U1759" i="14"/>
  <c r="W1759" i="14" s="1"/>
  <c r="X1759" i="14" s="1"/>
  <c r="D1760" i="14"/>
  <c r="A1761" i="14"/>
  <c r="P1760" i="14" l="1"/>
  <c r="R1760" i="14" s="1"/>
  <c r="S1760" i="14" s="1"/>
  <c r="U1760" i="14"/>
  <c r="W1760" i="14" s="1"/>
  <c r="X1760" i="14" s="1"/>
  <c r="D1761" i="14"/>
  <c r="A1762" i="14"/>
  <c r="P1761" i="14" l="1"/>
  <c r="R1761" i="14" s="1"/>
  <c r="S1761" i="14" s="1"/>
  <c r="U1761" i="14"/>
  <c r="W1761" i="14" s="1"/>
  <c r="X1761" i="14" s="1"/>
  <c r="D1762" i="14"/>
  <c r="A1763" i="14"/>
  <c r="P1762" i="14" l="1"/>
  <c r="R1762" i="14" s="1"/>
  <c r="S1762" i="14" s="1"/>
  <c r="U1762" i="14"/>
  <c r="W1762" i="14" s="1"/>
  <c r="X1762" i="14" s="1"/>
  <c r="D1763" i="14"/>
  <c r="A1764" i="14"/>
  <c r="P1763" i="14" l="1"/>
  <c r="R1763" i="14" s="1"/>
  <c r="S1763" i="14" s="1"/>
  <c r="U1763" i="14"/>
  <c r="W1763" i="14" s="1"/>
  <c r="X1763" i="14" s="1"/>
  <c r="D1764" i="14"/>
  <c r="A1765" i="14"/>
  <c r="P1764" i="14" l="1"/>
  <c r="R1764" i="14" s="1"/>
  <c r="S1764" i="14" s="1"/>
  <c r="U1764" i="14"/>
  <c r="W1764" i="14" s="1"/>
  <c r="X1764" i="14" s="1"/>
  <c r="D1765" i="14"/>
  <c r="A1766" i="14"/>
  <c r="P1765" i="14" l="1"/>
  <c r="R1765" i="14" s="1"/>
  <c r="S1765" i="14" s="1"/>
  <c r="U1765" i="14"/>
  <c r="W1765" i="14" s="1"/>
  <c r="X1765" i="14" s="1"/>
  <c r="D1766" i="14"/>
  <c r="A1767" i="14"/>
  <c r="P1766" i="14" l="1"/>
  <c r="R1766" i="14" s="1"/>
  <c r="S1766" i="14" s="1"/>
  <c r="U1766" i="14"/>
  <c r="W1766" i="14" s="1"/>
  <c r="X1766" i="14" s="1"/>
  <c r="D1767" i="14"/>
  <c r="A1768" i="14"/>
  <c r="P1767" i="14" l="1"/>
  <c r="R1767" i="14" s="1"/>
  <c r="S1767" i="14" s="1"/>
  <c r="U1767" i="14"/>
  <c r="W1767" i="14" s="1"/>
  <c r="X1767" i="14" s="1"/>
  <c r="D1768" i="14"/>
  <c r="A1769" i="14"/>
  <c r="P1768" i="14" l="1"/>
  <c r="R1768" i="14" s="1"/>
  <c r="S1768" i="14" s="1"/>
  <c r="U1768" i="14"/>
  <c r="W1768" i="14" s="1"/>
  <c r="X1768" i="14" s="1"/>
  <c r="D1769" i="14"/>
  <c r="A1770" i="14"/>
  <c r="P1769" i="14" l="1"/>
  <c r="R1769" i="14" s="1"/>
  <c r="S1769" i="14" s="1"/>
  <c r="U1769" i="14"/>
  <c r="W1769" i="14" s="1"/>
  <c r="X1769" i="14" s="1"/>
  <c r="D1770" i="14"/>
  <c r="A1771" i="14"/>
  <c r="P1770" i="14" l="1"/>
  <c r="R1770" i="14" s="1"/>
  <c r="S1770" i="14" s="1"/>
  <c r="U1770" i="14"/>
  <c r="W1770" i="14" s="1"/>
  <c r="X1770" i="14" s="1"/>
  <c r="D1771" i="14"/>
  <c r="A1772" i="14"/>
  <c r="P1771" i="14" l="1"/>
  <c r="R1771" i="14" s="1"/>
  <c r="S1771" i="14" s="1"/>
  <c r="U1771" i="14"/>
  <c r="W1771" i="14" s="1"/>
  <c r="X1771" i="14" s="1"/>
  <c r="D1772" i="14"/>
  <c r="A1773" i="14"/>
  <c r="P1772" i="14" l="1"/>
  <c r="R1772" i="14" s="1"/>
  <c r="S1772" i="14" s="1"/>
  <c r="U1772" i="14"/>
  <c r="W1772" i="14" s="1"/>
  <c r="X1772" i="14" s="1"/>
  <c r="D1773" i="14"/>
  <c r="A1774" i="14"/>
  <c r="P1773" i="14" l="1"/>
  <c r="R1773" i="14" s="1"/>
  <c r="S1773" i="14" s="1"/>
  <c r="U1773" i="14"/>
  <c r="W1773" i="14" s="1"/>
  <c r="X1773" i="14" s="1"/>
  <c r="D1774" i="14"/>
  <c r="A1775" i="14"/>
  <c r="P1774" i="14" l="1"/>
  <c r="R1774" i="14" s="1"/>
  <c r="S1774" i="14" s="1"/>
  <c r="U1774" i="14"/>
  <c r="W1774" i="14" s="1"/>
  <c r="X1774" i="14" s="1"/>
  <c r="D1775" i="14"/>
  <c r="A1776" i="14"/>
  <c r="P1775" i="14" l="1"/>
  <c r="R1775" i="14" s="1"/>
  <c r="S1775" i="14" s="1"/>
  <c r="U1775" i="14"/>
  <c r="W1775" i="14" s="1"/>
  <c r="X1775" i="14" s="1"/>
  <c r="D1776" i="14"/>
  <c r="A1777" i="14"/>
  <c r="P1776" i="14" l="1"/>
  <c r="R1776" i="14" s="1"/>
  <c r="S1776" i="14" s="1"/>
  <c r="U1776" i="14"/>
  <c r="W1776" i="14" s="1"/>
  <c r="X1776" i="14" s="1"/>
  <c r="D1777" i="14"/>
  <c r="A1778" i="14"/>
  <c r="P1777" i="14" l="1"/>
  <c r="R1777" i="14" s="1"/>
  <c r="S1777" i="14" s="1"/>
  <c r="U1777" i="14"/>
  <c r="W1777" i="14" s="1"/>
  <c r="X1777" i="14" s="1"/>
  <c r="D1778" i="14"/>
  <c r="A1779" i="14"/>
  <c r="P1778" i="14" l="1"/>
  <c r="R1778" i="14" s="1"/>
  <c r="S1778" i="14" s="1"/>
  <c r="U1778" i="14"/>
  <c r="W1778" i="14" s="1"/>
  <c r="X1778" i="14" s="1"/>
  <c r="D1779" i="14"/>
  <c r="A1780" i="14"/>
  <c r="P1779" i="14" l="1"/>
  <c r="R1779" i="14" s="1"/>
  <c r="S1779" i="14" s="1"/>
  <c r="U1779" i="14"/>
  <c r="W1779" i="14" s="1"/>
  <c r="X1779" i="14" s="1"/>
  <c r="D1780" i="14"/>
  <c r="A1781" i="14"/>
  <c r="P1780" i="14" l="1"/>
  <c r="R1780" i="14" s="1"/>
  <c r="S1780" i="14" s="1"/>
  <c r="U1780" i="14"/>
  <c r="W1780" i="14" s="1"/>
  <c r="X1780" i="14" s="1"/>
  <c r="D1781" i="14"/>
  <c r="A1782" i="14"/>
  <c r="P1781" i="14" l="1"/>
  <c r="R1781" i="14" s="1"/>
  <c r="S1781" i="14" s="1"/>
  <c r="U1781" i="14"/>
  <c r="W1781" i="14" s="1"/>
  <c r="X1781" i="14" s="1"/>
  <c r="D1782" i="14"/>
  <c r="A1783" i="14"/>
  <c r="P1782" i="14" l="1"/>
  <c r="R1782" i="14" s="1"/>
  <c r="S1782" i="14" s="1"/>
  <c r="U1782" i="14"/>
  <c r="W1782" i="14" s="1"/>
  <c r="X1782" i="14" s="1"/>
  <c r="D1783" i="14"/>
  <c r="A1784" i="14"/>
  <c r="P1783" i="14" l="1"/>
  <c r="R1783" i="14" s="1"/>
  <c r="S1783" i="14" s="1"/>
  <c r="U1783" i="14"/>
  <c r="W1783" i="14" s="1"/>
  <c r="X1783" i="14" s="1"/>
  <c r="D1784" i="14"/>
  <c r="A1785" i="14"/>
  <c r="P1784" i="14" l="1"/>
  <c r="R1784" i="14" s="1"/>
  <c r="S1784" i="14" s="1"/>
  <c r="U1784" i="14"/>
  <c r="W1784" i="14" s="1"/>
  <c r="X1784" i="14" s="1"/>
  <c r="D1785" i="14"/>
  <c r="A1786" i="14"/>
  <c r="P1785" i="14" l="1"/>
  <c r="R1785" i="14" s="1"/>
  <c r="S1785" i="14" s="1"/>
  <c r="U1785" i="14"/>
  <c r="W1785" i="14" s="1"/>
  <c r="X1785" i="14" s="1"/>
  <c r="D1786" i="14"/>
  <c r="A1787" i="14"/>
  <c r="P1786" i="14" l="1"/>
  <c r="R1786" i="14" s="1"/>
  <c r="S1786" i="14" s="1"/>
  <c r="U1786" i="14"/>
  <c r="W1786" i="14" s="1"/>
  <c r="X1786" i="14" s="1"/>
  <c r="D1787" i="14"/>
  <c r="A1788" i="14"/>
  <c r="P1787" i="14" l="1"/>
  <c r="R1787" i="14" s="1"/>
  <c r="S1787" i="14" s="1"/>
  <c r="U1787" i="14"/>
  <c r="W1787" i="14" s="1"/>
  <c r="X1787" i="14" s="1"/>
  <c r="D1788" i="14"/>
  <c r="A1789" i="14"/>
  <c r="P1788" i="14" l="1"/>
  <c r="R1788" i="14" s="1"/>
  <c r="S1788" i="14" s="1"/>
  <c r="U1788" i="14"/>
  <c r="W1788" i="14" s="1"/>
  <c r="X1788" i="14" s="1"/>
  <c r="D1789" i="14"/>
  <c r="A1790" i="14"/>
  <c r="P1789" i="14" l="1"/>
  <c r="R1789" i="14" s="1"/>
  <c r="S1789" i="14" s="1"/>
  <c r="U1789" i="14"/>
  <c r="W1789" i="14" s="1"/>
  <c r="X1789" i="14" s="1"/>
  <c r="D1790" i="14"/>
  <c r="A1791" i="14"/>
  <c r="P1790" i="14" l="1"/>
  <c r="R1790" i="14" s="1"/>
  <c r="S1790" i="14" s="1"/>
  <c r="U1790" i="14"/>
  <c r="W1790" i="14" s="1"/>
  <c r="X1790" i="14" s="1"/>
  <c r="D1791" i="14"/>
  <c r="A1792" i="14"/>
  <c r="P1791" i="14" l="1"/>
  <c r="R1791" i="14" s="1"/>
  <c r="S1791" i="14" s="1"/>
  <c r="U1791" i="14"/>
  <c r="W1791" i="14" s="1"/>
  <c r="X1791" i="14" s="1"/>
  <c r="D1792" i="14"/>
  <c r="A1793" i="14"/>
  <c r="P1792" i="14" l="1"/>
  <c r="R1792" i="14" s="1"/>
  <c r="S1792" i="14" s="1"/>
  <c r="U1792" i="14"/>
  <c r="W1792" i="14" s="1"/>
  <c r="X1792" i="14" s="1"/>
  <c r="D1793" i="14"/>
  <c r="A1794" i="14"/>
  <c r="P1793" i="14" l="1"/>
  <c r="R1793" i="14" s="1"/>
  <c r="S1793" i="14" s="1"/>
  <c r="U1793" i="14"/>
  <c r="W1793" i="14" s="1"/>
  <c r="X1793" i="14" s="1"/>
  <c r="D1794" i="14"/>
  <c r="A1795" i="14"/>
  <c r="P1794" i="14" l="1"/>
  <c r="R1794" i="14" s="1"/>
  <c r="S1794" i="14" s="1"/>
  <c r="U1794" i="14"/>
  <c r="W1794" i="14" s="1"/>
  <c r="X1794" i="14" s="1"/>
  <c r="D1795" i="14"/>
  <c r="A1796" i="14"/>
  <c r="P1795" i="14" l="1"/>
  <c r="R1795" i="14" s="1"/>
  <c r="S1795" i="14" s="1"/>
  <c r="U1795" i="14"/>
  <c r="W1795" i="14" s="1"/>
  <c r="X1795" i="14" s="1"/>
  <c r="D1796" i="14"/>
  <c r="A1797" i="14"/>
  <c r="P1796" i="14" l="1"/>
  <c r="R1796" i="14" s="1"/>
  <c r="S1796" i="14" s="1"/>
  <c r="U1796" i="14"/>
  <c r="W1796" i="14" s="1"/>
  <c r="X1796" i="14" s="1"/>
  <c r="D1797" i="14"/>
  <c r="A1798" i="14"/>
  <c r="P1797" i="14" l="1"/>
  <c r="R1797" i="14" s="1"/>
  <c r="S1797" i="14" s="1"/>
  <c r="U1797" i="14"/>
  <c r="W1797" i="14" s="1"/>
  <c r="X1797" i="14" s="1"/>
  <c r="D1798" i="14"/>
  <c r="A1799" i="14"/>
  <c r="P1798" i="14" l="1"/>
  <c r="R1798" i="14" s="1"/>
  <c r="S1798" i="14" s="1"/>
  <c r="U1798" i="14"/>
  <c r="W1798" i="14" s="1"/>
  <c r="X1798" i="14" s="1"/>
  <c r="D1799" i="14"/>
  <c r="A1800" i="14"/>
  <c r="P1799" i="14" l="1"/>
  <c r="R1799" i="14" s="1"/>
  <c r="S1799" i="14" s="1"/>
  <c r="U1799" i="14"/>
  <c r="W1799" i="14" s="1"/>
  <c r="X1799" i="14" s="1"/>
  <c r="D1800" i="14"/>
  <c r="A1801" i="14"/>
  <c r="P1800" i="14" l="1"/>
  <c r="R1800" i="14" s="1"/>
  <c r="S1800" i="14" s="1"/>
  <c r="U1800" i="14"/>
  <c r="W1800" i="14" s="1"/>
  <c r="X1800" i="14" s="1"/>
  <c r="D1801" i="14"/>
  <c r="A1802" i="14"/>
  <c r="P1801" i="14" l="1"/>
  <c r="R1801" i="14" s="1"/>
  <c r="S1801" i="14" s="1"/>
  <c r="U1801" i="14"/>
  <c r="W1801" i="14" s="1"/>
  <c r="X1801" i="14" s="1"/>
  <c r="D1802" i="14"/>
  <c r="A1803" i="14"/>
  <c r="P1802" i="14" l="1"/>
  <c r="R1802" i="14" s="1"/>
  <c r="S1802" i="14" s="1"/>
  <c r="U1802" i="14"/>
  <c r="W1802" i="14" s="1"/>
  <c r="X1802" i="14" s="1"/>
  <c r="D1803" i="14"/>
  <c r="A1804" i="14"/>
  <c r="P1803" i="14" l="1"/>
  <c r="R1803" i="14" s="1"/>
  <c r="S1803" i="14" s="1"/>
  <c r="U1803" i="14"/>
  <c r="W1803" i="14" s="1"/>
  <c r="X1803" i="14" s="1"/>
  <c r="D1804" i="14"/>
  <c r="A1805" i="14"/>
  <c r="P1804" i="14" l="1"/>
  <c r="R1804" i="14" s="1"/>
  <c r="S1804" i="14" s="1"/>
  <c r="U1804" i="14"/>
  <c r="W1804" i="14" s="1"/>
  <c r="X1804" i="14" s="1"/>
  <c r="D1805" i="14"/>
  <c r="A1806" i="14"/>
  <c r="P1805" i="14" l="1"/>
  <c r="R1805" i="14" s="1"/>
  <c r="S1805" i="14" s="1"/>
  <c r="U1805" i="14"/>
  <c r="W1805" i="14" s="1"/>
  <c r="X1805" i="14" s="1"/>
  <c r="D1806" i="14"/>
  <c r="A1807" i="14"/>
  <c r="P1806" i="14" l="1"/>
  <c r="R1806" i="14" s="1"/>
  <c r="S1806" i="14" s="1"/>
  <c r="U1806" i="14"/>
  <c r="W1806" i="14" s="1"/>
  <c r="X1806" i="14" s="1"/>
  <c r="D1807" i="14"/>
  <c r="A1808" i="14"/>
  <c r="P1807" i="14" l="1"/>
  <c r="R1807" i="14" s="1"/>
  <c r="S1807" i="14" s="1"/>
  <c r="U1807" i="14"/>
  <c r="W1807" i="14" s="1"/>
  <c r="X1807" i="14" s="1"/>
  <c r="D1808" i="14"/>
  <c r="A1809" i="14"/>
  <c r="P1808" i="14" l="1"/>
  <c r="R1808" i="14" s="1"/>
  <c r="S1808" i="14" s="1"/>
  <c r="U1808" i="14"/>
  <c r="W1808" i="14" s="1"/>
  <c r="X1808" i="14" s="1"/>
  <c r="D1809" i="14"/>
  <c r="A1810" i="14"/>
  <c r="P1809" i="14" l="1"/>
  <c r="R1809" i="14" s="1"/>
  <c r="S1809" i="14" s="1"/>
  <c r="U1809" i="14"/>
  <c r="W1809" i="14" s="1"/>
  <c r="X1809" i="14" s="1"/>
  <c r="D1810" i="14"/>
  <c r="A1811" i="14"/>
  <c r="P1810" i="14" l="1"/>
  <c r="R1810" i="14" s="1"/>
  <c r="S1810" i="14" s="1"/>
  <c r="U1810" i="14"/>
  <c r="W1810" i="14" s="1"/>
  <c r="X1810" i="14" s="1"/>
  <c r="D1811" i="14"/>
  <c r="A1812" i="14"/>
  <c r="P1811" i="14" l="1"/>
  <c r="R1811" i="14" s="1"/>
  <c r="S1811" i="14" s="1"/>
  <c r="U1811" i="14"/>
  <c r="W1811" i="14" s="1"/>
  <c r="X1811" i="14" s="1"/>
  <c r="D1812" i="14"/>
  <c r="A1813" i="14"/>
  <c r="P1812" i="14" l="1"/>
  <c r="R1812" i="14" s="1"/>
  <c r="S1812" i="14" s="1"/>
  <c r="U1812" i="14"/>
  <c r="W1812" i="14" s="1"/>
  <c r="X1812" i="14" s="1"/>
  <c r="D1813" i="14"/>
  <c r="A1814" i="14"/>
  <c r="P1813" i="14" l="1"/>
  <c r="R1813" i="14" s="1"/>
  <c r="S1813" i="14" s="1"/>
  <c r="U1813" i="14"/>
  <c r="W1813" i="14" s="1"/>
  <c r="X1813" i="14" s="1"/>
  <c r="D1814" i="14"/>
  <c r="A1815" i="14"/>
  <c r="P1814" i="14" l="1"/>
  <c r="R1814" i="14" s="1"/>
  <c r="S1814" i="14" s="1"/>
  <c r="U1814" i="14"/>
  <c r="W1814" i="14" s="1"/>
  <c r="X1814" i="14" s="1"/>
  <c r="D1815" i="14"/>
  <c r="A1816" i="14"/>
  <c r="P1815" i="14" l="1"/>
  <c r="R1815" i="14" s="1"/>
  <c r="S1815" i="14" s="1"/>
  <c r="U1815" i="14"/>
  <c r="W1815" i="14" s="1"/>
  <c r="X1815" i="14" s="1"/>
  <c r="D1816" i="14"/>
  <c r="A1817" i="14"/>
  <c r="P1816" i="14" l="1"/>
  <c r="R1816" i="14" s="1"/>
  <c r="S1816" i="14" s="1"/>
  <c r="U1816" i="14"/>
  <c r="W1816" i="14" s="1"/>
  <c r="X1816" i="14" s="1"/>
  <c r="D1817" i="14"/>
  <c r="A1818" i="14"/>
  <c r="P1817" i="14" l="1"/>
  <c r="R1817" i="14" s="1"/>
  <c r="S1817" i="14" s="1"/>
  <c r="U1817" i="14"/>
  <c r="W1817" i="14" s="1"/>
  <c r="X1817" i="14" s="1"/>
  <c r="D1818" i="14"/>
  <c r="A1819" i="14"/>
  <c r="P1818" i="14" l="1"/>
  <c r="R1818" i="14" s="1"/>
  <c r="S1818" i="14" s="1"/>
  <c r="U1818" i="14"/>
  <c r="W1818" i="14" s="1"/>
  <c r="X1818" i="14" s="1"/>
  <c r="D1819" i="14"/>
  <c r="A1820" i="14"/>
  <c r="P1819" i="14" l="1"/>
  <c r="R1819" i="14" s="1"/>
  <c r="S1819" i="14" s="1"/>
  <c r="U1819" i="14"/>
  <c r="W1819" i="14" s="1"/>
  <c r="X1819" i="14" s="1"/>
  <c r="D1820" i="14"/>
  <c r="A1821" i="14"/>
  <c r="P1820" i="14" l="1"/>
  <c r="R1820" i="14" s="1"/>
  <c r="S1820" i="14" s="1"/>
  <c r="U1820" i="14"/>
  <c r="W1820" i="14" s="1"/>
  <c r="X1820" i="14" s="1"/>
  <c r="D1821" i="14"/>
  <c r="A1822" i="14"/>
  <c r="P1821" i="14" l="1"/>
  <c r="U1821" i="14"/>
  <c r="D1822" i="14"/>
  <c r="A1823" i="14"/>
  <c r="W1821" i="14"/>
  <c r="X1821" i="14" s="1"/>
  <c r="R1821" i="14"/>
  <c r="S1821" i="14" s="1"/>
  <c r="P1822" i="14" l="1"/>
  <c r="R1822" i="14" s="1"/>
  <c r="S1822" i="14" s="1"/>
  <c r="U1822" i="14"/>
  <c r="W1822" i="14" s="1"/>
  <c r="X1822" i="14" s="1"/>
  <c r="D1823" i="14"/>
  <c r="A1824" i="14"/>
  <c r="P1823" i="14" l="1"/>
  <c r="R1823" i="14" s="1"/>
  <c r="S1823" i="14" s="1"/>
  <c r="U1823" i="14"/>
  <c r="W1823" i="14" s="1"/>
  <c r="X1823" i="14" s="1"/>
  <c r="D1824" i="14"/>
  <c r="A1825" i="14"/>
  <c r="P1824" i="14" l="1"/>
  <c r="R1824" i="14" s="1"/>
  <c r="S1824" i="14" s="1"/>
  <c r="U1824" i="14"/>
  <c r="W1824" i="14" s="1"/>
  <c r="X1824" i="14" s="1"/>
  <c r="D1825" i="14"/>
  <c r="A1826" i="14"/>
  <c r="P1825" i="14" l="1"/>
  <c r="R1825" i="14" s="1"/>
  <c r="S1825" i="14" s="1"/>
  <c r="U1825" i="14"/>
  <c r="W1825" i="14" s="1"/>
  <c r="X1825" i="14" s="1"/>
  <c r="D1826" i="14"/>
  <c r="A1827" i="14"/>
  <c r="P1826" i="14" l="1"/>
  <c r="R1826" i="14" s="1"/>
  <c r="S1826" i="14" s="1"/>
  <c r="U1826" i="14"/>
  <c r="W1826" i="14" s="1"/>
  <c r="X1826" i="14" s="1"/>
  <c r="D1827" i="14"/>
  <c r="A1828" i="14"/>
  <c r="P1827" i="14" l="1"/>
  <c r="R1827" i="14" s="1"/>
  <c r="S1827" i="14" s="1"/>
  <c r="U1827" i="14"/>
  <c r="W1827" i="14" s="1"/>
  <c r="X1827" i="14" s="1"/>
  <c r="D1828" i="14"/>
  <c r="A1829" i="14"/>
  <c r="P1828" i="14" l="1"/>
  <c r="R1828" i="14" s="1"/>
  <c r="S1828" i="14" s="1"/>
  <c r="U1828" i="14"/>
  <c r="W1828" i="14" s="1"/>
  <c r="X1828" i="14" s="1"/>
  <c r="D1829" i="14"/>
  <c r="A1830" i="14"/>
  <c r="P1829" i="14" l="1"/>
  <c r="R1829" i="14" s="1"/>
  <c r="S1829" i="14" s="1"/>
  <c r="U1829" i="14"/>
  <c r="W1829" i="14" s="1"/>
  <c r="X1829" i="14" s="1"/>
  <c r="D1830" i="14"/>
  <c r="A1831" i="14"/>
  <c r="P1830" i="14" l="1"/>
  <c r="R1830" i="14" s="1"/>
  <c r="S1830" i="14" s="1"/>
  <c r="U1830" i="14"/>
  <c r="W1830" i="14" s="1"/>
  <c r="X1830" i="14" s="1"/>
  <c r="D1831" i="14"/>
  <c r="A1832" i="14"/>
  <c r="P1831" i="14" l="1"/>
  <c r="R1831" i="14" s="1"/>
  <c r="S1831" i="14" s="1"/>
  <c r="U1831" i="14"/>
  <c r="W1831" i="14" s="1"/>
  <c r="X1831" i="14" s="1"/>
  <c r="D1832" i="14"/>
  <c r="A1833" i="14"/>
  <c r="P1832" i="14" l="1"/>
  <c r="R1832" i="14" s="1"/>
  <c r="S1832" i="14" s="1"/>
  <c r="U1832" i="14"/>
  <c r="W1832" i="14" s="1"/>
  <c r="X1832" i="14" s="1"/>
  <c r="D1833" i="14"/>
  <c r="A1834" i="14"/>
  <c r="P1833" i="14" l="1"/>
  <c r="R1833" i="14" s="1"/>
  <c r="S1833" i="14" s="1"/>
  <c r="U1833" i="14"/>
  <c r="W1833" i="14" s="1"/>
  <c r="X1833" i="14" s="1"/>
  <c r="D1834" i="14"/>
  <c r="A1835" i="14"/>
  <c r="P1834" i="14" l="1"/>
  <c r="R1834" i="14" s="1"/>
  <c r="S1834" i="14" s="1"/>
  <c r="U1834" i="14"/>
  <c r="W1834" i="14" s="1"/>
  <c r="X1834" i="14" s="1"/>
  <c r="D1835" i="14"/>
  <c r="A1836" i="14"/>
  <c r="P1835" i="14" l="1"/>
  <c r="R1835" i="14" s="1"/>
  <c r="S1835" i="14" s="1"/>
  <c r="U1835" i="14"/>
  <c r="W1835" i="14" s="1"/>
  <c r="X1835" i="14" s="1"/>
  <c r="D1836" i="14"/>
  <c r="A1837" i="14"/>
  <c r="P1836" i="14" l="1"/>
  <c r="R1836" i="14" s="1"/>
  <c r="S1836" i="14" s="1"/>
  <c r="U1836" i="14"/>
  <c r="W1836" i="14" s="1"/>
  <c r="X1836" i="14" s="1"/>
  <c r="D1837" i="14"/>
  <c r="A1838" i="14"/>
  <c r="P1837" i="14" l="1"/>
  <c r="R1837" i="14" s="1"/>
  <c r="S1837" i="14" s="1"/>
  <c r="U1837" i="14"/>
  <c r="W1837" i="14" s="1"/>
  <c r="X1837" i="14" s="1"/>
  <c r="D1838" i="14"/>
  <c r="A1839" i="14"/>
  <c r="P1838" i="14" l="1"/>
  <c r="R1838" i="14" s="1"/>
  <c r="S1838" i="14" s="1"/>
  <c r="U1838" i="14"/>
  <c r="W1838" i="14" s="1"/>
  <c r="X1838" i="14" s="1"/>
  <c r="D1839" i="14"/>
  <c r="A1840" i="14"/>
  <c r="P1839" i="14" l="1"/>
  <c r="R1839" i="14" s="1"/>
  <c r="S1839" i="14" s="1"/>
  <c r="U1839" i="14"/>
  <c r="W1839" i="14" s="1"/>
  <c r="X1839" i="14" s="1"/>
  <c r="D1840" i="14"/>
  <c r="A1841" i="14"/>
  <c r="P1840" i="14" l="1"/>
  <c r="R1840" i="14" s="1"/>
  <c r="S1840" i="14" s="1"/>
  <c r="U1840" i="14"/>
  <c r="W1840" i="14" s="1"/>
  <c r="X1840" i="14" s="1"/>
  <c r="D1841" i="14"/>
  <c r="A1842" i="14"/>
  <c r="P1841" i="14" l="1"/>
  <c r="R1841" i="14" s="1"/>
  <c r="S1841" i="14" s="1"/>
  <c r="U1841" i="14"/>
  <c r="W1841" i="14" s="1"/>
  <c r="X1841" i="14" s="1"/>
  <c r="D1842" i="14"/>
  <c r="A1843" i="14"/>
  <c r="P1842" i="14" l="1"/>
  <c r="R1842" i="14" s="1"/>
  <c r="S1842" i="14" s="1"/>
  <c r="U1842" i="14"/>
  <c r="W1842" i="14" s="1"/>
  <c r="X1842" i="14" s="1"/>
  <c r="D1843" i="14"/>
  <c r="A1844" i="14"/>
  <c r="P1843" i="14" l="1"/>
  <c r="R1843" i="14" s="1"/>
  <c r="S1843" i="14" s="1"/>
  <c r="U1843" i="14"/>
  <c r="W1843" i="14" s="1"/>
  <c r="X1843" i="14" s="1"/>
  <c r="D1844" i="14"/>
  <c r="A1845" i="14"/>
  <c r="P1844" i="14" l="1"/>
  <c r="R1844" i="14" s="1"/>
  <c r="S1844" i="14" s="1"/>
  <c r="U1844" i="14"/>
  <c r="W1844" i="14" s="1"/>
  <c r="X1844" i="14" s="1"/>
  <c r="D1845" i="14"/>
  <c r="A1846" i="14"/>
  <c r="P1845" i="14" l="1"/>
  <c r="R1845" i="14" s="1"/>
  <c r="S1845" i="14" s="1"/>
  <c r="U1845" i="14"/>
  <c r="W1845" i="14" s="1"/>
  <c r="X1845" i="14" s="1"/>
  <c r="D1846" i="14"/>
  <c r="A1847" i="14"/>
  <c r="P1846" i="14" l="1"/>
  <c r="R1846" i="14" s="1"/>
  <c r="S1846" i="14" s="1"/>
  <c r="U1846" i="14"/>
  <c r="W1846" i="14" s="1"/>
  <c r="X1846" i="14" s="1"/>
  <c r="D1847" i="14"/>
  <c r="A1848" i="14"/>
  <c r="P1847" i="14" l="1"/>
  <c r="R1847" i="14" s="1"/>
  <c r="S1847" i="14" s="1"/>
  <c r="U1847" i="14"/>
  <c r="W1847" i="14" s="1"/>
  <c r="X1847" i="14" s="1"/>
  <c r="D1848" i="14"/>
  <c r="A1849" i="14"/>
  <c r="P1848" i="14" l="1"/>
  <c r="R1848" i="14" s="1"/>
  <c r="S1848" i="14" s="1"/>
  <c r="U1848" i="14"/>
  <c r="W1848" i="14" s="1"/>
  <c r="X1848" i="14" s="1"/>
  <c r="D1849" i="14"/>
  <c r="A1850" i="14"/>
  <c r="P1849" i="14" l="1"/>
  <c r="R1849" i="14" s="1"/>
  <c r="S1849" i="14" s="1"/>
  <c r="U1849" i="14"/>
  <c r="W1849" i="14" s="1"/>
  <c r="X1849" i="14" s="1"/>
  <c r="D1850" i="14"/>
  <c r="A1851" i="14"/>
  <c r="P1850" i="14" l="1"/>
  <c r="R1850" i="14" s="1"/>
  <c r="S1850" i="14" s="1"/>
  <c r="U1850" i="14"/>
  <c r="W1850" i="14" s="1"/>
  <c r="X1850" i="14" s="1"/>
  <c r="D1851" i="14"/>
  <c r="A1852" i="14"/>
  <c r="P1851" i="14" l="1"/>
  <c r="R1851" i="14" s="1"/>
  <c r="S1851" i="14" s="1"/>
  <c r="U1851" i="14"/>
  <c r="W1851" i="14" s="1"/>
  <c r="X1851" i="14" s="1"/>
  <c r="D1852" i="14"/>
  <c r="A1853" i="14"/>
  <c r="P1852" i="14" l="1"/>
  <c r="R1852" i="14" s="1"/>
  <c r="S1852" i="14" s="1"/>
  <c r="U1852" i="14"/>
  <c r="W1852" i="14" s="1"/>
  <c r="X1852" i="14" s="1"/>
  <c r="D1853" i="14"/>
  <c r="A1854" i="14"/>
  <c r="P1853" i="14" l="1"/>
  <c r="R1853" i="14" s="1"/>
  <c r="S1853" i="14" s="1"/>
  <c r="U1853" i="14"/>
  <c r="W1853" i="14" s="1"/>
  <c r="X1853" i="14" s="1"/>
  <c r="D1854" i="14"/>
  <c r="A1855" i="14"/>
  <c r="P1854" i="14" l="1"/>
  <c r="R1854" i="14" s="1"/>
  <c r="S1854" i="14" s="1"/>
  <c r="U1854" i="14"/>
  <c r="W1854" i="14" s="1"/>
  <c r="X1854" i="14" s="1"/>
  <c r="D1855" i="14"/>
  <c r="A1856" i="14"/>
  <c r="P1855" i="14" l="1"/>
  <c r="R1855" i="14" s="1"/>
  <c r="S1855" i="14" s="1"/>
  <c r="U1855" i="14"/>
  <c r="W1855" i="14" s="1"/>
  <c r="X1855" i="14" s="1"/>
  <c r="D1856" i="14"/>
  <c r="A1857" i="14"/>
  <c r="P1856" i="14" l="1"/>
  <c r="R1856" i="14" s="1"/>
  <c r="S1856" i="14" s="1"/>
  <c r="U1856" i="14"/>
  <c r="W1856" i="14" s="1"/>
  <c r="X1856" i="14" s="1"/>
  <c r="D1857" i="14"/>
  <c r="A1858" i="14"/>
  <c r="P1857" i="14" l="1"/>
  <c r="R1857" i="14" s="1"/>
  <c r="S1857" i="14" s="1"/>
  <c r="U1857" i="14"/>
  <c r="W1857" i="14" s="1"/>
  <c r="X1857" i="14" s="1"/>
  <c r="D1858" i="14"/>
  <c r="A1859" i="14"/>
  <c r="P1858" i="14" l="1"/>
  <c r="R1858" i="14" s="1"/>
  <c r="S1858" i="14" s="1"/>
  <c r="U1858" i="14"/>
  <c r="W1858" i="14" s="1"/>
  <c r="X1858" i="14" s="1"/>
  <c r="D1859" i="14"/>
  <c r="A1860" i="14"/>
  <c r="P1859" i="14" l="1"/>
  <c r="R1859" i="14" s="1"/>
  <c r="S1859" i="14" s="1"/>
  <c r="U1859" i="14"/>
  <c r="W1859" i="14" s="1"/>
  <c r="X1859" i="14" s="1"/>
  <c r="D1860" i="14"/>
  <c r="A1861" i="14"/>
  <c r="P1860" i="14" l="1"/>
  <c r="R1860" i="14" s="1"/>
  <c r="S1860" i="14" s="1"/>
  <c r="U1860" i="14"/>
  <c r="W1860" i="14" s="1"/>
  <c r="X1860" i="14" s="1"/>
  <c r="D1861" i="14"/>
  <c r="A1862" i="14"/>
  <c r="P1861" i="14" l="1"/>
  <c r="R1861" i="14" s="1"/>
  <c r="S1861" i="14" s="1"/>
  <c r="U1861" i="14"/>
  <c r="W1861" i="14" s="1"/>
  <c r="X1861" i="14" s="1"/>
  <c r="D1862" i="14"/>
  <c r="A1863" i="14"/>
  <c r="P1862" i="14" l="1"/>
  <c r="R1862" i="14" s="1"/>
  <c r="S1862" i="14" s="1"/>
  <c r="U1862" i="14"/>
  <c r="W1862" i="14" s="1"/>
  <c r="X1862" i="14" s="1"/>
  <c r="D1863" i="14"/>
  <c r="A1864" i="14"/>
  <c r="P1863" i="14" l="1"/>
  <c r="R1863" i="14" s="1"/>
  <c r="S1863" i="14" s="1"/>
  <c r="U1863" i="14"/>
  <c r="W1863" i="14" s="1"/>
  <c r="X1863" i="14" s="1"/>
  <c r="D1864" i="14"/>
  <c r="A1865" i="14"/>
  <c r="P1864" i="14" l="1"/>
  <c r="R1864" i="14" s="1"/>
  <c r="S1864" i="14" s="1"/>
  <c r="U1864" i="14"/>
  <c r="W1864" i="14" s="1"/>
  <c r="X1864" i="14" s="1"/>
  <c r="D1865" i="14"/>
  <c r="A1866" i="14"/>
  <c r="P1865" i="14" l="1"/>
  <c r="R1865" i="14" s="1"/>
  <c r="S1865" i="14" s="1"/>
  <c r="U1865" i="14"/>
  <c r="W1865" i="14" s="1"/>
  <c r="X1865" i="14" s="1"/>
  <c r="D1866" i="14"/>
  <c r="A1867" i="14"/>
  <c r="P1866" i="14" l="1"/>
  <c r="R1866" i="14" s="1"/>
  <c r="S1866" i="14" s="1"/>
  <c r="U1866" i="14"/>
  <c r="W1866" i="14" s="1"/>
  <c r="X1866" i="14" s="1"/>
  <c r="D1867" i="14"/>
  <c r="A1868" i="14"/>
  <c r="P1867" i="14" l="1"/>
  <c r="R1867" i="14" s="1"/>
  <c r="S1867" i="14" s="1"/>
  <c r="U1867" i="14"/>
  <c r="W1867" i="14" s="1"/>
  <c r="X1867" i="14" s="1"/>
  <c r="D1868" i="14"/>
  <c r="A1869" i="14"/>
  <c r="P1868" i="14" l="1"/>
  <c r="R1868" i="14" s="1"/>
  <c r="S1868" i="14" s="1"/>
  <c r="U1868" i="14"/>
  <c r="W1868" i="14" s="1"/>
  <c r="X1868" i="14" s="1"/>
  <c r="D1869" i="14"/>
  <c r="A1870" i="14"/>
  <c r="P1869" i="14" l="1"/>
  <c r="R1869" i="14" s="1"/>
  <c r="S1869" i="14" s="1"/>
  <c r="U1869" i="14"/>
  <c r="W1869" i="14" s="1"/>
  <c r="X1869" i="14" s="1"/>
  <c r="D1870" i="14"/>
  <c r="A1871" i="14"/>
  <c r="P1870" i="14" l="1"/>
  <c r="R1870" i="14" s="1"/>
  <c r="S1870" i="14" s="1"/>
  <c r="U1870" i="14"/>
  <c r="W1870" i="14" s="1"/>
  <c r="X1870" i="14" s="1"/>
  <c r="D1871" i="14"/>
  <c r="A1872" i="14"/>
  <c r="P1871" i="14" l="1"/>
  <c r="R1871" i="14" s="1"/>
  <c r="S1871" i="14" s="1"/>
  <c r="U1871" i="14"/>
  <c r="W1871" i="14" s="1"/>
  <c r="X1871" i="14" s="1"/>
  <c r="D1872" i="14"/>
  <c r="A1873" i="14"/>
  <c r="P1872" i="14" l="1"/>
  <c r="R1872" i="14" s="1"/>
  <c r="S1872" i="14" s="1"/>
  <c r="U1872" i="14"/>
  <c r="W1872" i="14" s="1"/>
  <c r="X1872" i="14" s="1"/>
  <c r="D1873" i="14"/>
  <c r="A1874" i="14"/>
  <c r="P1873" i="14" l="1"/>
  <c r="R1873" i="14" s="1"/>
  <c r="S1873" i="14" s="1"/>
  <c r="U1873" i="14"/>
  <c r="W1873" i="14" s="1"/>
  <c r="X1873" i="14" s="1"/>
  <c r="D1874" i="14"/>
  <c r="A1875" i="14"/>
  <c r="P1874" i="14" l="1"/>
  <c r="R1874" i="14" s="1"/>
  <c r="S1874" i="14" s="1"/>
  <c r="U1874" i="14"/>
  <c r="W1874" i="14" s="1"/>
  <c r="X1874" i="14" s="1"/>
  <c r="D1875" i="14"/>
  <c r="A1876" i="14"/>
  <c r="P1875" i="14" l="1"/>
  <c r="R1875" i="14" s="1"/>
  <c r="S1875" i="14" s="1"/>
  <c r="U1875" i="14"/>
  <c r="W1875" i="14" s="1"/>
  <c r="X1875" i="14" s="1"/>
  <c r="D1876" i="14"/>
  <c r="A1877" i="14"/>
  <c r="P1876" i="14" l="1"/>
  <c r="R1876" i="14" s="1"/>
  <c r="S1876" i="14" s="1"/>
  <c r="U1876" i="14"/>
  <c r="W1876" i="14" s="1"/>
  <c r="X1876" i="14" s="1"/>
  <c r="D1877" i="14"/>
  <c r="A1878" i="14"/>
  <c r="P1877" i="14" l="1"/>
  <c r="R1877" i="14" s="1"/>
  <c r="S1877" i="14" s="1"/>
  <c r="U1877" i="14"/>
  <c r="W1877" i="14" s="1"/>
  <c r="X1877" i="14" s="1"/>
  <c r="D1878" i="14"/>
  <c r="A1879" i="14"/>
  <c r="P1878" i="14" l="1"/>
  <c r="R1878" i="14" s="1"/>
  <c r="S1878" i="14" s="1"/>
  <c r="U1878" i="14"/>
  <c r="W1878" i="14" s="1"/>
  <c r="X1878" i="14" s="1"/>
  <c r="D1879" i="14"/>
  <c r="A1880" i="14"/>
  <c r="P1879" i="14" l="1"/>
  <c r="R1879" i="14" s="1"/>
  <c r="S1879" i="14" s="1"/>
  <c r="U1879" i="14"/>
  <c r="W1879" i="14" s="1"/>
  <c r="X1879" i="14" s="1"/>
  <c r="D1880" i="14"/>
  <c r="A1881" i="14"/>
  <c r="P1880" i="14" l="1"/>
  <c r="R1880" i="14" s="1"/>
  <c r="S1880" i="14" s="1"/>
  <c r="U1880" i="14"/>
  <c r="W1880" i="14" s="1"/>
  <c r="X1880" i="14" s="1"/>
  <c r="D1881" i="14"/>
  <c r="A1882" i="14"/>
  <c r="P1881" i="14" l="1"/>
  <c r="R1881" i="14" s="1"/>
  <c r="S1881" i="14" s="1"/>
  <c r="U1881" i="14"/>
  <c r="W1881" i="14" s="1"/>
  <c r="X1881" i="14" s="1"/>
  <c r="D1882" i="14"/>
  <c r="A1883" i="14"/>
  <c r="P1882" i="14" l="1"/>
  <c r="R1882" i="14" s="1"/>
  <c r="S1882" i="14" s="1"/>
  <c r="U1882" i="14"/>
  <c r="W1882" i="14" s="1"/>
  <c r="X1882" i="14" s="1"/>
  <c r="D1883" i="14"/>
  <c r="A1884" i="14"/>
  <c r="P1883" i="14" l="1"/>
  <c r="R1883" i="14" s="1"/>
  <c r="S1883" i="14" s="1"/>
  <c r="U1883" i="14"/>
  <c r="W1883" i="14" s="1"/>
  <c r="X1883" i="14" s="1"/>
  <c r="D1884" i="14"/>
  <c r="A1885" i="14"/>
  <c r="P1884" i="14" l="1"/>
  <c r="R1884" i="14" s="1"/>
  <c r="S1884" i="14" s="1"/>
  <c r="U1884" i="14"/>
  <c r="W1884" i="14" s="1"/>
  <c r="X1884" i="14" s="1"/>
  <c r="D1885" i="14"/>
  <c r="A1886" i="14"/>
  <c r="P1885" i="14" l="1"/>
  <c r="R1885" i="14" s="1"/>
  <c r="S1885" i="14" s="1"/>
  <c r="U1885" i="14"/>
  <c r="W1885" i="14" s="1"/>
  <c r="X1885" i="14" s="1"/>
  <c r="D1886" i="14"/>
  <c r="A1887" i="14"/>
  <c r="P1886" i="14" l="1"/>
  <c r="R1886" i="14" s="1"/>
  <c r="S1886" i="14" s="1"/>
  <c r="U1886" i="14"/>
  <c r="W1886" i="14" s="1"/>
  <c r="X1886" i="14" s="1"/>
  <c r="D1887" i="14"/>
  <c r="A1888" i="14"/>
  <c r="P1887" i="14" l="1"/>
  <c r="R1887" i="14" s="1"/>
  <c r="S1887" i="14" s="1"/>
  <c r="U1887" i="14"/>
  <c r="W1887" i="14" s="1"/>
  <c r="X1887" i="14" s="1"/>
  <c r="D1888" i="14"/>
  <c r="A1889" i="14"/>
  <c r="P1888" i="14" l="1"/>
  <c r="R1888" i="14" s="1"/>
  <c r="S1888" i="14" s="1"/>
  <c r="U1888" i="14"/>
  <c r="W1888" i="14" s="1"/>
  <c r="X1888" i="14" s="1"/>
  <c r="D1889" i="14"/>
  <c r="A1890" i="14"/>
  <c r="P1889" i="14" l="1"/>
  <c r="R1889" i="14" s="1"/>
  <c r="S1889" i="14" s="1"/>
  <c r="U1889" i="14"/>
  <c r="W1889" i="14" s="1"/>
  <c r="X1889" i="14" s="1"/>
  <c r="D1890" i="14"/>
  <c r="A1891" i="14"/>
  <c r="P1890" i="14" l="1"/>
  <c r="R1890" i="14" s="1"/>
  <c r="S1890" i="14" s="1"/>
  <c r="U1890" i="14"/>
  <c r="W1890" i="14" s="1"/>
  <c r="X1890" i="14" s="1"/>
  <c r="D1891" i="14"/>
  <c r="A1892" i="14"/>
  <c r="P1891" i="14" l="1"/>
  <c r="R1891" i="14" s="1"/>
  <c r="S1891" i="14" s="1"/>
  <c r="U1891" i="14"/>
  <c r="W1891" i="14" s="1"/>
  <c r="X1891" i="14" s="1"/>
  <c r="D1892" i="14"/>
  <c r="A1893" i="14"/>
  <c r="P1892" i="14" l="1"/>
  <c r="R1892" i="14" s="1"/>
  <c r="S1892" i="14" s="1"/>
  <c r="U1892" i="14"/>
  <c r="W1892" i="14" s="1"/>
  <c r="X1892" i="14" s="1"/>
  <c r="D1893" i="14"/>
  <c r="A1894" i="14"/>
  <c r="P1893" i="14" l="1"/>
  <c r="R1893" i="14" s="1"/>
  <c r="S1893" i="14" s="1"/>
  <c r="U1893" i="14"/>
  <c r="W1893" i="14" s="1"/>
  <c r="X1893" i="14" s="1"/>
  <c r="D1894" i="14"/>
  <c r="A1895" i="14"/>
  <c r="P1894" i="14" l="1"/>
  <c r="R1894" i="14" s="1"/>
  <c r="S1894" i="14" s="1"/>
  <c r="U1894" i="14"/>
  <c r="W1894" i="14" s="1"/>
  <c r="X1894" i="14" s="1"/>
  <c r="D1895" i="14"/>
  <c r="A1896" i="14"/>
  <c r="P1895" i="14" l="1"/>
  <c r="R1895" i="14" s="1"/>
  <c r="S1895" i="14" s="1"/>
  <c r="U1895" i="14"/>
  <c r="W1895" i="14" s="1"/>
  <c r="X1895" i="14" s="1"/>
  <c r="D1896" i="14"/>
  <c r="A1897" i="14"/>
  <c r="P1896" i="14" l="1"/>
  <c r="R1896" i="14" s="1"/>
  <c r="S1896" i="14" s="1"/>
  <c r="U1896" i="14"/>
  <c r="W1896" i="14" s="1"/>
  <c r="X1896" i="14" s="1"/>
  <c r="D1897" i="14"/>
  <c r="A1898" i="14"/>
  <c r="P1897" i="14" l="1"/>
  <c r="R1897" i="14" s="1"/>
  <c r="S1897" i="14" s="1"/>
  <c r="U1897" i="14"/>
  <c r="W1897" i="14" s="1"/>
  <c r="X1897" i="14" s="1"/>
  <c r="D1898" i="14"/>
  <c r="A1899" i="14"/>
  <c r="P1898" i="14" l="1"/>
  <c r="R1898" i="14" s="1"/>
  <c r="S1898" i="14" s="1"/>
  <c r="U1898" i="14"/>
  <c r="W1898" i="14" s="1"/>
  <c r="X1898" i="14" s="1"/>
  <c r="D1899" i="14"/>
  <c r="A1900" i="14"/>
  <c r="P1899" i="14" l="1"/>
  <c r="R1899" i="14" s="1"/>
  <c r="S1899" i="14" s="1"/>
  <c r="U1899" i="14"/>
  <c r="W1899" i="14" s="1"/>
  <c r="X1899" i="14" s="1"/>
  <c r="D1900" i="14"/>
  <c r="A1901" i="14"/>
  <c r="P1900" i="14" l="1"/>
  <c r="R1900" i="14" s="1"/>
  <c r="S1900" i="14" s="1"/>
  <c r="U1900" i="14"/>
  <c r="W1900" i="14" s="1"/>
  <c r="X1900" i="14" s="1"/>
  <c r="D1901" i="14"/>
  <c r="A1902" i="14"/>
  <c r="P1901" i="14" l="1"/>
  <c r="R1901" i="14" s="1"/>
  <c r="S1901" i="14" s="1"/>
  <c r="U1901" i="14"/>
  <c r="W1901" i="14" s="1"/>
  <c r="X1901" i="14" s="1"/>
  <c r="D1902" i="14"/>
  <c r="A1903" i="14"/>
  <c r="P1902" i="14" l="1"/>
  <c r="R1902" i="14" s="1"/>
  <c r="S1902" i="14" s="1"/>
  <c r="U1902" i="14"/>
  <c r="W1902" i="14" s="1"/>
  <c r="X1902" i="14" s="1"/>
  <c r="D1903" i="14"/>
  <c r="A1904" i="14"/>
  <c r="P1903" i="14" l="1"/>
  <c r="R1903" i="14" s="1"/>
  <c r="S1903" i="14" s="1"/>
  <c r="U1903" i="14"/>
  <c r="W1903" i="14" s="1"/>
  <c r="X1903" i="14" s="1"/>
  <c r="D1904" i="14"/>
  <c r="A1905" i="14"/>
  <c r="P1904" i="14" l="1"/>
  <c r="R1904" i="14" s="1"/>
  <c r="S1904" i="14" s="1"/>
  <c r="U1904" i="14"/>
  <c r="W1904" i="14" s="1"/>
  <c r="X1904" i="14" s="1"/>
  <c r="D1905" i="14"/>
  <c r="A1906" i="14"/>
  <c r="P1905" i="14" l="1"/>
  <c r="R1905" i="14" s="1"/>
  <c r="S1905" i="14" s="1"/>
  <c r="U1905" i="14"/>
  <c r="W1905" i="14" s="1"/>
  <c r="X1905" i="14" s="1"/>
  <c r="D1906" i="14"/>
  <c r="A1907" i="14"/>
  <c r="P1906" i="14" l="1"/>
  <c r="R1906" i="14" s="1"/>
  <c r="S1906" i="14" s="1"/>
  <c r="U1906" i="14"/>
  <c r="W1906" i="14" s="1"/>
  <c r="X1906" i="14" s="1"/>
  <c r="D1907" i="14"/>
  <c r="A1908" i="14"/>
  <c r="P1907" i="14" l="1"/>
  <c r="R1907" i="14" s="1"/>
  <c r="S1907" i="14" s="1"/>
  <c r="U1907" i="14"/>
  <c r="W1907" i="14" s="1"/>
  <c r="X1907" i="14" s="1"/>
  <c r="D1908" i="14"/>
  <c r="A1909" i="14"/>
  <c r="P1908" i="14" l="1"/>
  <c r="R1908" i="14" s="1"/>
  <c r="S1908" i="14" s="1"/>
  <c r="U1908" i="14"/>
  <c r="W1908" i="14" s="1"/>
  <c r="X1908" i="14" s="1"/>
  <c r="D1909" i="14"/>
  <c r="A1910" i="14"/>
  <c r="P1909" i="14" l="1"/>
  <c r="R1909" i="14" s="1"/>
  <c r="S1909" i="14" s="1"/>
  <c r="U1909" i="14"/>
  <c r="W1909" i="14" s="1"/>
  <c r="X1909" i="14" s="1"/>
  <c r="D1910" i="14"/>
  <c r="A1911" i="14"/>
  <c r="P1910" i="14" l="1"/>
  <c r="R1910" i="14" s="1"/>
  <c r="S1910" i="14" s="1"/>
  <c r="U1910" i="14"/>
  <c r="W1910" i="14" s="1"/>
  <c r="X1910" i="14" s="1"/>
  <c r="D1911" i="14"/>
  <c r="A1912" i="14"/>
  <c r="P1911" i="14" l="1"/>
  <c r="R1911" i="14" s="1"/>
  <c r="S1911" i="14" s="1"/>
  <c r="U1911" i="14"/>
  <c r="W1911" i="14" s="1"/>
  <c r="X1911" i="14" s="1"/>
  <c r="D1912" i="14"/>
  <c r="A1913" i="14"/>
  <c r="P1912" i="14" l="1"/>
  <c r="R1912" i="14" s="1"/>
  <c r="S1912" i="14" s="1"/>
  <c r="U1912" i="14"/>
  <c r="W1912" i="14" s="1"/>
  <c r="X1912" i="14" s="1"/>
  <c r="D1913" i="14"/>
  <c r="A1914" i="14"/>
  <c r="P1913" i="14" l="1"/>
  <c r="R1913" i="14" s="1"/>
  <c r="S1913" i="14" s="1"/>
  <c r="U1913" i="14"/>
  <c r="W1913" i="14" s="1"/>
  <c r="X1913" i="14" s="1"/>
  <c r="D1914" i="14"/>
  <c r="A1915" i="14"/>
  <c r="P1914" i="14" l="1"/>
  <c r="U1914" i="14"/>
  <c r="D1915" i="14"/>
  <c r="A1916" i="14"/>
  <c r="W1914" i="14"/>
  <c r="X1914" i="14" s="1"/>
  <c r="R1914" i="14"/>
  <c r="S1914" i="14" s="1"/>
  <c r="P1915" i="14" l="1"/>
  <c r="R1915" i="14" s="1"/>
  <c r="S1915" i="14" s="1"/>
  <c r="U1915" i="14"/>
  <c r="W1915" i="14" s="1"/>
  <c r="X1915" i="14" s="1"/>
  <c r="D1916" i="14"/>
  <c r="A1917" i="14"/>
  <c r="P1916" i="14" l="1"/>
  <c r="R1916" i="14" s="1"/>
  <c r="S1916" i="14" s="1"/>
  <c r="U1916" i="14"/>
  <c r="W1916" i="14" s="1"/>
  <c r="X1916" i="14" s="1"/>
  <c r="D1917" i="14"/>
  <c r="A1918" i="14"/>
  <c r="P1917" i="14" l="1"/>
  <c r="R1917" i="14" s="1"/>
  <c r="S1917" i="14" s="1"/>
  <c r="U1917" i="14"/>
  <c r="W1917" i="14" s="1"/>
  <c r="X1917" i="14" s="1"/>
  <c r="D1918" i="14"/>
  <c r="A1919" i="14"/>
  <c r="P1918" i="14" l="1"/>
  <c r="U1918" i="14"/>
  <c r="D1919" i="14"/>
  <c r="A1920" i="14"/>
  <c r="W1918" i="14"/>
  <c r="X1918" i="14" s="1"/>
  <c r="R1918" i="14"/>
  <c r="S1918" i="14" s="1"/>
  <c r="P1919" i="14" l="1"/>
  <c r="R1919" i="14" s="1"/>
  <c r="S1919" i="14" s="1"/>
  <c r="U1919" i="14"/>
  <c r="W1919" i="14" s="1"/>
  <c r="X1919" i="14" s="1"/>
  <c r="D1920" i="14"/>
  <c r="A1921" i="14"/>
  <c r="P1920" i="14" l="1"/>
  <c r="R1920" i="14" s="1"/>
  <c r="S1920" i="14" s="1"/>
  <c r="U1920" i="14"/>
  <c r="W1920" i="14" s="1"/>
  <c r="X1920" i="14" s="1"/>
  <c r="D1921" i="14"/>
  <c r="A1922" i="14"/>
  <c r="P1921" i="14" l="1"/>
  <c r="R1921" i="14" s="1"/>
  <c r="S1921" i="14" s="1"/>
  <c r="U1921" i="14"/>
  <c r="W1921" i="14" s="1"/>
  <c r="X1921" i="14" s="1"/>
  <c r="D1922" i="14"/>
  <c r="A1923" i="14"/>
  <c r="P1922" i="14" l="1"/>
  <c r="R1922" i="14" s="1"/>
  <c r="S1922" i="14" s="1"/>
  <c r="U1922" i="14"/>
  <c r="W1922" i="14" s="1"/>
  <c r="X1922" i="14" s="1"/>
  <c r="D1923" i="14"/>
  <c r="A1924" i="14"/>
  <c r="P1923" i="14" l="1"/>
  <c r="R1923" i="14" s="1"/>
  <c r="S1923" i="14" s="1"/>
  <c r="U1923" i="14"/>
  <c r="W1923" i="14" s="1"/>
  <c r="X1923" i="14" s="1"/>
  <c r="D1924" i="14"/>
  <c r="A1925" i="14"/>
  <c r="P1924" i="14" l="1"/>
  <c r="R1924" i="14" s="1"/>
  <c r="S1924" i="14" s="1"/>
  <c r="U1924" i="14"/>
  <c r="W1924" i="14" s="1"/>
  <c r="X1924" i="14" s="1"/>
  <c r="D1925" i="14"/>
  <c r="A1926" i="14"/>
  <c r="P1925" i="14" l="1"/>
  <c r="R1925" i="14" s="1"/>
  <c r="S1925" i="14" s="1"/>
  <c r="U1925" i="14"/>
  <c r="W1925" i="14" s="1"/>
  <c r="X1925" i="14" s="1"/>
  <c r="D1926" i="14"/>
  <c r="A1927" i="14"/>
  <c r="P1926" i="14" l="1"/>
  <c r="R1926" i="14" s="1"/>
  <c r="S1926" i="14" s="1"/>
  <c r="U1926" i="14"/>
  <c r="W1926" i="14" s="1"/>
  <c r="X1926" i="14" s="1"/>
  <c r="D1927" i="14"/>
  <c r="A1928" i="14"/>
  <c r="P1927" i="14" l="1"/>
  <c r="R1927" i="14" s="1"/>
  <c r="S1927" i="14" s="1"/>
  <c r="U1927" i="14"/>
  <c r="W1927" i="14" s="1"/>
  <c r="X1927" i="14" s="1"/>
  <c r="D1928" i="14"/>
  <c r="A1929" i="14"/>
  <c r="P1928" i="14" l="1"/>
  <c r="R1928" i="14" s="1"/>
  <c r="S1928" i="14" s="1"/>
  <c r="U1928" i="14"/>
  <c r="W1928" i="14" s="1"/>
  <c r="X1928" i="14" s="1"/>
  <c r="D1929" i="14"/>
  <c r="A1930" i="14"/>
  <c r="P1929" i="14" l="1"/>
  <c r="R1929" i="14" s="1"/>
  <c r="S1929" i="14" s="1"/>
  <c r="U1929" i="14"/>
  <c r="W1929" i="14" s="1"/>
  <c r="X1929" i="14" s="1"/>
  <c r="D1930" i="14"/>
  <c r="A1931" i="14"/>
  <c r="P1930" i="14" l="1"/>
  <c r="R1930" i="14" s="1"/>
  <c r="S1930" i="14" s="1"/>
  <c r="U1930" i="14"/>
  <c r="W1930" i="14" s="1"/>
  <c r="X1930" i="14" s="1"/>
  <c r="D1931" i="14"/>
  <c r="A1932" i="14"/>
  <c r="P1931" i="14" l="1"/>
  <c r="R1931" i="14" s="1"/>
  <c r="S1931" i="14" s="1"/>
  <c r="U1931" i="14"/>
  <c r="W1931" i="14" s="1"/>
  <c r="X1931" i="14" s="1"/>
  <c r="D1932" i="14"/>
  <c r="A1933" i="14"/>
  <c r="P1932" i="14" l="1"/>
  <c r="R1932" i="14" s="1"/>
  <c r="S1932" i="14" s="1"/>
  <c r="U1932" i="14"/>
  <c r="W1932" i="14" s="1"/>
  <c r="X1932" i="14" s="1"/>
  <c r="D1933" i="14"/>
  <c r="A1934" i="14"/>
  <c r="P1933" i="14" l="1"/>
  <c r="R1933" i="14" s="1"/>
  <c r="S1933" i="14" s="1"/>
  <c r="U1933" i="14"/>
  <c r="W1933" i="14" s="1"/>
  <c r="X1933" i="14" s="1"/>
  <c r="D1934" i="14"/>
  <c r="A1935" i="14"/>
  <c r="P1934" i="14" l="1"/>
  <c r="R1934" i="14" s="1"/>
  <c r="S1934" i="14" s="1"/>
  <c r="U1934" i="14"/>
  <c r="W1934" i="14" s="1"/>
  <c r="X1934" i="14" s="1"/>
  <c r="D1935" i="14"/>
  <c r="A1936" i="14"/>
  <c r="P1935" i="14" l="1"/>
  <c r="R1935" i="14" s="1"/>
  <c r="S1935" i="14" s="1"/>
  <c r="U1935" i="14"/>
  <c r="W1935" i="14" s="1"/>
  <c r="X1935" i="14" s="1"/>
  <c r="D1936" i="14"/>
  <c r="A1937" i="14"/>
  <c r="P1936" i="14" l="1"/>
  <c r="R1936" i="14" s="1"/>
  <c r="S1936" i="14" s="1"/>
  <c r="U1936" i="14"/>
  <c r="D1937" i="14"/>
  <c r="A1938" i="14"/>
  <c r="W1936" i="14"/>
  <c r="X1936" i="14" s="1"/>
  <c r="P1937" i="14" l="1"/>
  <c r="R1937" i="14" s="1"/>
  <c r="S1937" i="14" s="1"/>
  <c r="U1937" i="14"/>
  <c r="W1937" i="14" s="1"/>
  <c r="X1937" i="14" s="1"/>
  <c r="D1938" i="14"/>
  <c r="A1939" i="14"/>
  <c r="P1938" i="14" l="1"/>
  <c r="R1938" i="14" s="1"/>
  <c r="S1938" i="14" s="1"/>
  <c r="U1938" i="14"/>
  <c r="W1938" i="14" s="1"/>
  <c r="X1938" i="14" s="1"/>
  <c r="D1939" i="14"/>
  <c r="A1940" i="14"/>
  <c r="P1939" i="14" l="1"/>
  <c r="R1939" i="14" s="1"/>
  <c r="S1939" i="14" s="1"/>
  <c r="U1939" i="14"/>
  <c r="W1939" i="14" s="1"/>
  <c r="X1939" i="14" s="1"/>
  <c r="D1940" i="14"/>
  <c r="A1941" i="14"/>
  <c r="P1940" i="14" l="1"/>
  <c r="R1940" i="14" s="1"/>
  <c r="S1940" i="14" s="1"/>
  <c r="U1940" i="14"/>
  <c r="W1940" i="14" s="1"/>
  <c r="X1940" i="14" s="1"/>
  <c r="D1941" i="14"/>
  <c r="A1942" i="14"/>
  <c r="P1941" i="14" l="1"/>
  <c r="R1941" i="14" s="1"/>
  <c r="S1941" i="14" s="1"/>
  <c r="U1941" i="14"/>
  <c r="W1941" i="14" s="1"/>
  <c r="X1941" i="14" s="1"/>
  <c r="D1942" i="14"/>
  <c r="A1943" i="14"/>
  <c r="P1942" i="14" l="1"/>
  <c r="R1942" i="14" s="1"/>
  <c r="S1942" i="14" s="1"/>
  <c r="U1942" i="14"/>
  <c r="W1942" i="14" s="1"/>
  <c r="X1942" i="14" s="1"/>
  <c r="D1943" i="14"/>
  <c r="A1944" i="14"/>
  <c r="P1943" i="14" l="1"/>
  <c r="U1943" i="14"/>
  <c r="D1944" i="14"/>
  <c r="A1945" i="14"/>
  <c r="W1943" i="14"/>
  <c r="X1943" i="14" s="1"/>
  <c r="R1943" i="14"/>
  <c r="S1943" i="14" s="1"/>
  <c r="P1944" i="14" l="1"/>
  <c r="R1944" i="14" s="1"/>
  <c r="S1944" i="14" s="1"/>
  <c r="U1944" i="14"/>
  <c r="D1945" i="14"/>
  <c r="A1946" i="14"/>
  <c r="W1944" i="14"/>
  <c r="X1944" i="14" s="1"/>
  <c r="P1945" i="14" l="1"/>
  <c r="R1945" i="14" s="1"/>
  <c r="S1945" i="14" s="1"/>
  <c r="U1945" i="14"/>
  <c r="W1945" i="14" s="1"/>
  <c r="X1945" i="14" s="1"/>
  <c r="D1946" i="14"/>
  <c r="A1947" i="14"/>
  <c r="P1946" i="14" l="1"/>
  <c r="R1946" i="14" s="1"/>
  <c r="S1946" i="14" s="1"/>
  <c r="U1946" i="14"/>
  <c r="W1946" i="14" s="1"/>
  <c r="X1946" i="14" s="1"/>
  <c r="D1947" i="14"/>
  <c r="A1948" i="14"/>
  <c r="P1947" i="14" l="1"/>
  <c r="R1947" i="14" s="1"/>
  <c r="S1947" i="14" s="1"/>
  <c r="U1947" i="14"/>
  <c r="W1947" i="14" s="1"/>
  <c r="X1947" i="14" s="1"/>
  <c r="D1948" i="14"/>
  <c r="A1949" i="14"/>
  <c r="P1948" i="14" l="1"/>
  <c r="R1948" i="14" s="1"/>
  <c r="S1948" i="14" s="1"/>
  <c r="U1948" i="14"/>
  <c r="W1948" i="14" s="1"/>
  <c r="X1948" i="14" s="1"/>
  <c r="D1949" i="14"/>
  <c r="A1950" i="14"/>
  <c r="P1949" i="14" l="1"/>
  <c r="R1949" i="14" s="1"/>
  <c r="S1949" i="14" s="1"/>
  <c r="U1949" i="14"/>
  <c r="W1949" i="14" s="1"/>
  <c r="X1949" i="14" s="1"/>
  <c r="D1950" i="14"/>
  <c r="A1951" i="14"/>
  <c r="P1950" i="14" l="1"/>
  <c r="R1950" i="14" s="1"/>
  <c r="S1950" i="14" s="1"/>
  <c r="U1950" i="14"/>
  <c r="W1950" i="14" s="1"/>
  <c r="X1950" i="14" s="1"/>
  <c r="D1951" i="14"/>
  <c r="A1952" i="14"/>
  <c r="P1951" i="14" l="1"/>
  <c r="R1951" i="14" s="1"/>
  <c r="S1951" i="14" s="1"/>
  <c r="U1951" i="14"/>
  <c r="W1951" i="14" s="1"/>
  <c r="X1951" i="14" s="1"/>
  <c r="D1952" i="14"/>
  <c r="A1953" i="14"/>
  <c r="P1952" i="14" l="1"/>
  <c r="R1952" i="14" s="1"/>
  <c r="S1952" i="14" s="1"/>
  <c r="U1952" i="14"/>
  <c r="W1952" i="14" s="1"/>
  <c r="X1952" i="14" s="1"/>
  <c r="D1953" i="14"/>
  <c r="A1954" i="14"/>
  <c r="P1953" i="14" l="1"/>
  <c r="R1953" i="14" s="1"/>
  <c r="S1953" i="14" s="1"/>
  <c r="U1953" i="14"/>
  <c r="W1953" i="14" s="1"/>
  <c r="X1953" i="14" s="1"/>
  <c r="D1954" i="14"/>
  <c r="A1955" i="14"/>
  <c r="P1954" i="14" l="1"/>
  <c r="R1954" i="14" s="1"/>
  <c r="S1954" i="14" s="1"/>
  <c r="U1954" i="14"/>
  <c r="W1954" i="14" s="1"/>
  <c r="X1954" i="14" s="1"/>
  <c r="D1955" i="14"/>
  <c r="A1956" i="14"/>
  <c r="P1955" i="14" l="1"/>
  <c r="R1955" i="14" s="1"/>
  <c r="S1955" i="14" s="1"/>
  <c r="U1955" i="14"/>
  <c r="W1955" i="14" s="1"/>
  <c r="X1955" i="14" s="1"/>
  <c r="D1956" i="14"/>
  <c r="A1957" i="14"/>
  <c r="P1956" i="14" l="1"/>
  <c r="R1956" i="14" s="1"/>
  <c r="S1956" i="14" s="1"/>
  <c r="U1956" i="14"/>
  <c r="W1956" i="14" s="1"/>
  <c r="X1956" i="14" s="1"/>
  <c r="D1957" i="14"/>
  <c r="A1958" i="14"/>
  <c r="P1957" i="14" l="1"/>
  <c r="R1957" i="14" s="1"/>
  <c r="S1957" i="14" s="1"/>
  <c r="U1957" i="14"/>
  <c r="W1957" i="14" s="1"/>
  <c r="X1957" i="14" s="1"/>
  <c r="D1958" i="14"/>
  <c r="A1959" i="14"/>
  <c r="P1958" i="14" l="1"/>
  <c r="R1958" i="14" s="1"/>
  <c r="S1958" i="14" s="1"/>
  <c r="U1958" i="14"/>
  <c r="W1958" i="14" s="1"/>
  <c r="X1958" i="14" s="1"/>
  <c r="D1959" i="14"/>
  <c r="A1960" i="14"/>
  <c r="P1959" i="14" l="1"/>
  <c r="R1959" i="14" s="1"/>
  <c r="S1959" i="14" s="1"/>
  <c r="U1959" i="14"/>
  <c r="W1959" i="14" s="1"/>
  <c r="X1959" i="14" s="1"/>
  <c r="D1960" i="14"/>
  <c r="A1961" i="14"/>
  <c r="P1960" i="14" l="1"/>
  <c r="R1960" i="14" s="1"/>
  <c r="S1960" i="14" s="1"/>
  <c r="U1960" i="14"/>
  <c r="W1960" i="14" s="1"/>
  <c r="X1960" i="14" s="1"/>
  <c r="D1961" i="14"/>
  <c r="A1962" i="14"/>
  <c r="P1961" i="14" l="1"/>
  <c r="R1961" i="14" s="1"/>
  <c r="S1961" i="14" s="1"/>
  <c r="U1961" i="14"/>
  <c r="W1961" i="14" s="1"/>
  <c r="X1961" i="14" s="1"/>
  <c r="D1962" i="14"/>
  <c r="A1963" i="14"/>
  <c r="P1962" i="14" l="1"/>
  <c r="R1962" i="14" s="1"/>
  <c r="S1962" i="14" s="1"/>
  <c r="U1962" i="14"/>
  <c r="W1962" i="14" s="1"/>
  <c r="X1962" i="14" s="1"/>
  <c r="D1963" i="14"/>
  <c r="A1964" i="14"/>
  <c r="P1963" i="14" l="1"/>
  <c r="R1963" i="14" s="1"/>
  <c r="S1963" i="14" s="1"/>
  <c r="U1963" i="14"/>
  <c r="W1963" i="14" s="1"/>
  <c r="X1963" i="14" s="1"/>
  <c r="D1964" i="14"/>
  <c r="A1965" i="14"/>
  <c r="P1964" i="14" l="1"/>
  <c r="R1964" i="14" s="1"/>
  <c r="S1964" i="14" s="1"/>
  <c r="U1964" i="14"/>
  <c r="W1964" i="14" s="1"/>
  <c r="X1964" i="14" s="1"/>
  <c r="D1965" i="14"/>
  <c r="A1966" i="14"/>
  <c r="P1965" i="14" l="1"/>
  <c r="R1965" i="14" s="1"/>
  <c r="S1965" i="14" s="1"/>
  <c r="U1965" i="14"/>
  <c r="W1965" i="14" s="1"/>
  <c r="X1965" i="14" s="1"/>
  <c r="D1966" i="14"/>
  <c r="A1967" i="14"/>
  <c r="P1966" i="14" l="1"/>
  <c r="R1966" i="14" s="1"/>
  <c r="S1966" i="14" s="1"/>
  <c r="U1966" i="14"/>
  <c r="W1966" i="14" s="1"/>
  <c r="X1966" i="14" s="1"/>
  <c r="D1967" i="14"/>
  <c r="A1968" i="14"/>
  <c r="P1967" i="14" l="1"/>
  <c r="R1967" i="14" s="1"/>
  <c r="S1967" i="14" s="1"/>
  <c r="U1967" i="14"/>
  <c r="W1967" i="14" s="1"/>
  <c r="X1967" i="14" s="1"/>
  <c r="D1968" i="14"/>
  <c r="A1969" i="14"/>
  <c r="P1968" i="14" l="1"/>
  <c r="R1968" i="14" s="1"/>
  <c r="S1968" i="14" s="1"/>
  <c r="U1968" i="14"/>
  <c r="W1968" i="14" s="1"/>
  <c r="X1968" i="14" s="1"/>
  <c r="D1969" i="14"/>
  <c r="A1970" i="14"/>
  <c r="P1969" i="14" l="1"/>
  <c r="R1969" i="14" s="1"/>
  <c r="S1969" i="14" s="1"/>
  <c r="U1969" i="14"/>
  <c r="W1969" i="14" s="1"/>
  <c r="X1969" i="14" s="1"/>
  <c r="D1970" i="14"/>
  <c r="A1971" i="14"/>
  <c r="P1970" i="14" l="1"/>
  <c r="R1970" i="14" s="1"/>
  <c r="S1970" i="14" s="1"/>
  <c r="U1970" i="14"/>
  <c r="W1970" i="14" s="1"/>
  <c r="X1970" i="14" s="1"/>
  <c r="D1971" i="14"/>
  <c r="A1972" i="14"/>
  <c r="P1971" i="14" l="1"/>
  <c r="R1971" i="14" s="1"/>
  <c r="S1971" i="14" s="1"/>
  <c r="U1971" i="14"/>
  <c r="W1971" i="14" s="1"/>
  <c r="X1971" i="14" s="1"/>
  <c r="D1972" i="14"/>
  <c r="A1973" i="14"/>
  <c r="P1972" i="14" l="1"/>
  <c r="R1972" i="14" s="1"/>
  <c r="S1972" i="14" s="1"/>
  <c r="U1972" i="14"/>
  <c r="W1972" i="14" s="1"/>
  <c r="X1972" i="14" s="1"/>
  <c r="D1973" i="14"/>
  <c r="A1974" i="14"/>
  <c r="P1973" i="14" l="1"/>
  <c r="R1973" i="14" s="1"/>
  <c r="S1973" i="14" s="1"/>
  <c r="U1973" i="14"/>
  <c r="W1973" i="14" s="1"/>
  <c r="X1973" i="14" s="1"/>
  <c r="D1974" i="14"/>
  <c r="A1975" i="14"/>
  <c r="P1974" i="14" l="1"/>
  <c r="R1974" i="14" s="1"/>
  <c r="S1974" i="14" s="1"/>
  <c r="U1974" i="14"/>
  <c r="W1974" i="14" s="1"/>
  <c r="X1974" i="14" s="1"/>
  <c r="D1975" i="14"/>
  <c r="A1976" i="14"/>
  <c r="P1975" i="14" l="1"/>
  <c r="U1975" i="14"/>
  <c r="W1975" i="14" s="1"/>
  <c r="X1975" i="14" s="1"/>
  <c r="D1976" i="14"/>
  <c r="A1977" i="14"/>
  <c r="R1975" i="14"/>
  <c r="S1975" i="14" s="1"/>
  <c r="P1976" i="14" l="1"/>
  <c r="U1976" i="14"/>
  <c r="D1977" i="14"/>
  <c r="A1978" i="14"/>
  <c r="W1976" i="14"/>
  <c r="X1976" i="14" s="1"/>
  <c r="R1976" i="14"/>
  <c r="S1976" i="14" s="1"/>
  <c r="P1977" i="14" l="1"/>
  <c r="U1977" i="14"/>
  <c r="D1978" i="14"/>
  <c r="A1979" i="14"/>
  <c r="W1977" i="14"/>
  <c r="X1977" i="14" s="1"/>
  <c r="R1977" i="14"/>
  <c r="S1977" i="14" s="1"/>
  <c r="P1978" i="14" l="1"/>
  <c r="U1978" i="14"/>
  <c r="W1978" i="14" s="1"/>
  <c r="X1978" i="14" s="1"/>
  <c r="D1979" i="14"/>
  <c r="A1980" i="14"/>
  <c r="R1978" i="14"/>
  <c r="S1978" i="14" s="1"/>
  <c r="P1979" i="14" l="1"/>
  <c r="R1979" i="14" s="1"/>
  <c r="S1979" i="14" s="1"/>
  <c r="U1979" i="14"/>
  <c r="W1979" i="14" s="1"/>
  <c r="X1979" i="14" s="1"/>
  <c r="D1980" i="14"/>
  <c r="A1981" i="14"/>
  <c r="P1980" i="14" l="1"/>
  <c r="R1980" i="14" s="1"/>
  <c r="S1980" i="14" s="1"/>
  <c r="U1980" i="14"/>
  <c r="W1980" i="14" s="1"/>
  <c r="X1980" i="14" s="1"/>
  <c r="D1981" i="14"/>
  <c r="A1982" i="14"/>
  <c r="P1981" i="14" l="1"/>
  <c r="R1981" i="14" s="1"/>
  <c r="S1981" i="14" s="1"/>
  <c r="U1981" i="14"/>
  <c r="W1981" i="14" s="1"/>
  <c r="X1981" i="14" s="1"/>
  <c r="D1982" i="14"/>
  <c r="A1983" i="14"/>
  <c r="P1982" i="14" l="1"/>
  <c r="R1982" i="14" s="1"/>
  <c r="S1982" i="14" s="1"/>
  <c r="U1982" i="14"/>
  <c r="W1982" i="14" s="1"/>
  <c r="X1982" i="14" s="1"/>
  <c r="D1983" i="14"/>
  <c r="A1984" i="14"/>
  <c r="P1983" i="14" l="1"/>
  <c r="R1983" i="14" s="1"/>
  <c r="S1983" i="14" s="1"/>
  <c r="U1983" i="14"/>
  <c r="W1983" i="14" s="1"/>
  <c r="X1983" i="14" s="1"/>
  <c r="D1984" i="14"/>
  <c r="A1985" i="14"/>
  <c r="P1984" i="14" l="1"/>
  <c r="R1984" i="14" s="1"/>
  <c r="S1984" i="14" s="1"/>
  <c r="U1984" i="14"/>
  <c r="W1984" i="14" s="1"/>
  <c r="X1984" i="14" s="1"/>
  <c r="D1985" i="14"/>
  <c r="A1986" i="14"/>
  <c r="P1985" i="14" l="1"/>
  <c r="R1985" i="14" s="1"/>
  <c r="S1985" i="14" s="1"/>
  <c r="U1985" i="14"/>
  <c r="W1985" i="14" s="1"/>
  <c r="X1985" i="14" s="1"/>
  <c r="D1986" i="14"/>
  <c r="A1987" i="14"/>
  <c r="P1986" i="14" l="1"/>
  <c r="R1986" i="14" s="1"/>
  <c r="S1986" i="14" s="1"/>
  <c r="U1986" i="14"/>
  <c r="W1986" i="14" s="1"/>
  <c r="X1986" i="14" s="1"/>
  <c r="D1987" i="14"/>
  <c r="A1988" i="14"/>
  <c r="P1987" i="14" l="1"/>
  <c r="R1987" i="14" s="1"/>
  <c r="S1987" i="14" s="1"/>
  <c r="U1987" i="14"/>
  <c r="W1987" i="14" s="1"/>
  <c r="X1987" i="14" s="1"/>
  <c r="D1988" i="14"/>
  <c r="A1989" i="14"/>
  <c r="P1988" i="14" l="1"/>
  <c r="R1988" i="14" s="1"/>
  <c r="S1988" i="14" s="1"/>
  <c r="U1988" i="14"/>
  <c r="W1988" i="14" s="1"/>
  <c r="X1988" i="14" s="1"/>
  <c r="D1989" i="14"/>
  <c r="A1990" i="14"/>
  <c r="P1989" i="14" l="1"/>
  <c r="R1989" i="14" s="1"/>
  <c r="S1989" i="14" s="1"/>
  <c r="U1989" i="14"/>
  <c r="W1989" i="14" s="1"/>
  <c r="X1989" i="14" s="1"/>
  <c r="D1990" i="14"/>
  <c r="A1991" i="14"/>
  <c r="P1990" i="14" l="1"/>
  <c r="R1990" i="14" s="1"/>
  <c r="S1990" i="14" s="1"/>
  <c r="U1990" i="14"/>
  <c r="W1990" i="14" s="1"/>
  <c r="X1990" i="14" s="1"/>
  <c r="D1991" i="14"/>
  <c r="A1992" i="14"/>
  <c r="P1991" i="14" l="1"/>
  <c r="R1991" i="14" s="1"/>
  <c r="S1991" i="14" s="1"/>
  <c r="U1991" i="14"/>
  <c r="W1991" i="14" s="1"/>
  <c r="X1991" i="14" s="1"/>
  <c r="D1992" i="14"/>
  <c r="A1993" i="14"/>
  <c r="P1992" i="14" l="1"/>
  <c r="R1992" i="14" s="1"/>
  <c r="S1992" i="14" s="1"/>
  <c r="U1992" i="14"/>
  <c r="W1992" i="14" s="1"/>
  <c r="X1992" i="14" s="1"/>
  <c r="D1993" i="14"/>
  <c r="A1994" i="14"/>
  <c r="P1993" i="14" l="1"/>
  <c r="R1993" i="14" s="1"/>
  <c r="S1993" i="14" s="1"/>
  <c r="U1993" i="14"/>
  <c r="W1993" i="14" s="1"/>
  <c r="X1993" i="14" s="1"/>
  <c r="D1994" i="14"/>
  <c r="A1995" i="14"/>
  <c r="P1994" i="14" l="1"/>
  <c r="R1994" i="14" s="1"/>
  <c r="S1994" i="14" s="1"/>
  <c r="U1994" i="14"/>
  <c r="W1994" i="14" s="1"/>
  <c r="X1994" i="14" s="1"/>
  <c r="D1995" i="14"/>
  <c r="A1996" i="14"/>
  <c r="P1995" i="14" l="1"/>
  <c r="R1995" i="14" s="1"/>
  <c r="S1995" i="14" s="1"/>
  <c r="U1995" i="14"/>
  <c r="W1995" i="14" s="1"/>
  <c r="X1995" i="14" s="1"/>
  <c r="D1996" i="14"/>
  <c r="A1997" i="14"/>
  <c r="P1996" i="14" l="1"/>
  <c r="R1996" i="14" s="1"/>
  <c r="S1996" i="14" s="1"/>
  <c r="U1996" i="14"/>
  <c r="W1996" i="14" s="1"/>
  <c r="X1996" i="14" s="1"/>
  <c r="D1997" i="14"/>
  <c r="A1998" i="14"/>
  <c r="P1997" i="14" l="1"/>
  <c r="R1997" i="14" s="1"/>
  <c r="S1997" i="14" s="1"/>
  <c r="U1997" i="14"/>
  <c r="W1997" i="14" s="1"/>
  <c r="X1997" i="14" s="1"/>
  <c r="D1998" i="14"/>
  <c r="A1999" i="14"/>
  <c r="P1998" i="14" l="1"/>
  <c r="R1998" i="14" s="1"/>
  <c r="S1998" i="14" s="1"/>
  <c r="U1998" i="14"/>
  <c r="W1998" i="14" s="1"/>
  <c r="X1998" i="14" s="1"/>
  <c r="D1999" i="14"/>
  <c r="A2000" i="14"/>
  <c r="P1999" i="14" l="1"/>
  <c r="R1999" i="14" s="1"/>
  <c r="S1999" i="14" s="1"/>
  <c r="U1999" i="14"/>
  <c r="W1999" i="14" s="1"/>
  <c r="X1999" i="14" s="1"/>
  <c r="D2000" i="14"/>
  <c r="A2001" i="14"/>
  <c r="P2000" i="14" l="1"/>
  <c r="R2000" i="14" s="1"/>
  <c r="S2000" i="14" s="1"/>
  <c r="U2000" i="14"/>
  <c r="W2000" i="14" s="1"/>
  <c r="X2000" i="14" s="1"/>
  <c r="D2001" i="14"/>
  <c r="A2002" i="14"/>
  <c r="P2001" i="14" l="1"/>
  <c r="R2001" i="14" s="1"/>
  <c r="S2001" i="14" s="1"/>
  <c r="U2001" i="14"/>
  <c r="W2001" i="14" s="1"/>
  <c r="X2001" i="14" s="1"/>
  <c r="D2002" i="14"/>
  <c r="A2003" i="14"/>
  <c r="P2002" i="14" l="1"/>
  <c r="R2002" i="14" s="1"/>
  <c r="S2002" i="14" s="1"/>
  <c r="U2002" i="14"/>
  <c r="W2002" i="14" s="1"/>
  <c r="X2002" i="14" s="1"/>
  <c r="D2003" i="14"/>
  <c r="A2004" i="14"/>
  <c r="P2003" i="14" l="1"/>
  <c r="R2003" i="14" s="1"/>
  <c r="S2003" i="14" s="1"/>
  <c r="U2003" i="14"/>
  <c r="W2003" i="14" s="1"/>
  <c r="X2003" i="14" s="1"/>
  <c r="D2004" i="14"/>
  <c r="A2005" i="14"/>
  <c r="P2004" i="14" l="1"/>
  <c r="R2004" i="14" s="1"/>
  <c r="S2004" i="14" s="1"/>
  <c r="U2004" i="14"/>
  <c r="W2004" i="14" s="1"/>
  <c r="X2004" i="14" s="1"/>
  <c r="D2005" i="14"/>
  <c r="A2006" i="14"/>
  <c r="P2005" i="14" l="1"/>
  <c r="R2005" i="14" s="1"/>
  <c r="S2005" i="14" s="1"/>
  <c r="U2005" i="14"/>
  <c r="W2005" i="14" s="1"/>
  <c r="X2005" i="14" s="1"/>
  <c r="D2006" i="14"/>
  <c r="A2007" i="14"/>
  <c r="P2006" i="14" l="1"/>
  <c r="R2006" i="14" s="1"/>
  <c r="S2006" i="14" s="1"/>
  <c r="U2006" i="14"/>
  <c r="W2006" i="14" s="1"/>
  <c r="X2006" i="14" s="1"/>
  <c r="D2007" i="14"/>
  <c r="A2008" i="14"/>
  <c r="P2007" i="14" l="1"/>
  <c r="R2007" i="14" s="1"/>
  <c r="S2007" i="14" s="1"/>
  <c r="U2007" i="14"/>
  <c r="W2007" i="14" s="1"/>
  <c r="X2007" i="14" s="1"/>
  <c r="D2008" i="14"/>
  <c r="A2009" i="14"/>
  <c r="P2008" i="14" l="1"/>
  <c r="R2008" i="14" s="1"/>
  <c r="S2008" i="14" s="1"/>
  <c r="U2008" i="14"/>
  <c r="W2008" i="14" s="1"/>
  <c r="X2008" i="14" s="1"/>
  <c r="D2009" i="14"/>
  <c r="A2010" i="14"/>
  <c r="P2009" i="14" l="1"/>
  <c r="R2009" i="14" s="1"/>
  <c r="S2009" i="14" s="1"/>
  <c r="U2009" i="14"/>
  <c r="W2009" i="14" s="1"/>
  <c r="X2009" i="14" s="1"/>
  <c r="D2010" i="14"/>
  <c r="A2011" i="14"/>
  <c r="P2010" i="14" l="1"/>
  <c r="R2010" i="14" s="1"/>
  <c r="S2010" i="14" s="1"/>
  <c r="U2010" i="14"/>
  <c r="W2010" i="14" s="1"/>
  <c r="X2010" i="14" s="1"/>
  <c r="D2011" i="14"/>
  <c r="A2012" i="14"/>
  <c r="P2011" i="14" l="1"/>
  <c r="R2011" i="14" s="1"/>
  <c r="S2011" i="14" s="1"/>
  <c r="U2011" i="14"/>
  <c r="W2011" i="14" s="1"/>
  <c r="X2011" i="14" s="1"/>
  <c r="D2012" i="14"/>
  <c r="A2013" i="14"/>
  <c r="P2012" i="14" l="1"/>
  <c r="R2012" i="14" s="1"/>
  <c r="S2012" i="14" s="1"/>
  <c r="U2012" i="14"/>
  <c r="W2012" i="14" s="1"/>
  <c r="X2012" i="14" s="1"/>
  <c r="D2013" i="14"/>
  <c r="A2014" i="14"/>
  <c r="P2013" i="14" l="1"/>
  <c r="R2013" i="14" s="1"/>
  <c r="S2013" i="14" s="1"/>
  <c r="U2013" i="14"/>
  <c r="W2013" i="14" s="1"/>
  <c r="X2013" i="14" s="1"/>
  <c r="D2014" i="14"/>
  <c r="A2015" i="14"/>
  <c r="P2014" i="14" l="1"/>
  <c r="R2014" i="14" s="1"/>
  <c r="S2014" i="14" s="1"/>
  <c r="U2014" i="14"/>
  <c r="W2014" i="14" s="1"/>
  <c r="X2014" i="14" s="1"/>
  <c r="D2015" i="14"/>
  <c r="A2016" i="14"/>
  <c r="P2015" i="14" l="1"/>
  <c r="R2015" i="14" s="1"/>
  <c r="S2015" i="14" s="1"/>
  <c r="U2015" i="14"/>
  <c r="W2015" i="14" s="1"/>
  <c r="X2015" i="14" s="1"/>
  <c r="D2016" i="14"/>
  <c r="A2017" i="14"/>
  <c r="P2016" i="14" l="1"/>
  <c r="R2016" i="14" s="1"/>
  <c r="S2016" i="14" s="1"/>
  <c r="U2016" i="14"/>
  <c r="W2016" i="14" s="1"/>
  <c r="X2016" i="14" s="1"/>
  <c r="D2017" i="14"/>
  <c r="A2018" i="14"/>
  <c r="P2017" i="14" l="1"/>
  <c r="R2017" i="14" s="1"/>
  <c r="S2017" i="14" s="1"/>
  <c r="U2017" i="14"/>
  <c r="W2017" i="14" s="1"/>
  <c r="X2017" i="14" s="1"/>
  <c r="D2018" i="14"/>
  <c r="A2019" i="14"/>
  <c r="P2018" i="14" l="1"/>
  <c r="R2018" i="14" s="1"/>
  <c r="S2018" i="14" s="1"/>
  <c r="U2018" i="14"/>
  <c r="W2018" i="14" s="1"/>
  <c r="X2018" i="14" s="1"/>
  <c r="D2019" i="14"/>
  <c r="A2020" i="14"/>
  <c r="P2019" i="14" l="1"/>
  <c r="R2019" i="14" s="1"/>
  <c r="S2019" i="14" s="1"/>
  <c r="U2019" i="14"/>
  <c r="W2019" i="14" s="1"/>
  <c r="X2019" i="14" s="1"/>
  <c r="D2020" i="14"/>
  <c r="A2021" i="14"/>
  <c r="P2020" i="14" l="1"/>
  <c r="R2020" i="14" s="1"/>
  <c r="S2020" i="14" s="1"/>
  <c r="U2020" i="14"/>
  <c r="W2020" i="14" s="1"/>
  <c r="X2020" i="14" s="1"/>
  <c r="D2021" i="14"/>
  <c r="A2022" i="14"/>
  <c r="P2021" i="14" l="1"/>
  <c r="R2021" i="14" s="1"/>
  <c r="S2021" i="14" s="1"/>
  <c r="U2021" i="14"/>
  <c r="W2021" i="14" s="1"/>
  <c r="X2021" i="14" s="1"/>
  <c r="D2022" i="14"/>
  <c r="A2023" i="14"/>
  <c r="P2022" i="14" l="1"/>
  <c r="R2022" i="14" s="1"/>
  <c r="S2022" i="14" s="1"/>
  <c r="U2022" i="14"/>
  <c r="W2022" i="14" s="1"/>
  <c r="X2022" i="14" s="1"/>
  <c r="D2023" i="14"/>
  <c r="A2024" i="14"/>
  <c r="P2023" i="14" l="1"/>
  <c r="R2023" i="14" s="1"/>
  <c r="S2023" i="14" s="1"/>
  <c r="U2023" i="14"/>
  <c r="W2023" i="14" s="1"/>
  <c r="X2023" i="14" s="1"/>
  <c r="D2024" i="14"/>
  <c r="A2025" i="14"/>
  <c r="P2024" i="14" l="1"/>
  <c r="U2024" i="14"/>
  <c r="D2025" i="14"/>
  <c r="A2026" i="14"/>
  <c r="W2024" i="14"/>
  <c r="X2024" i="14" s="1"/>
  <c r="R2024" i="14"/>
  <c r="S2024" i="14" s="1"/>
  <c r="P2025" i="14" l="1"/>
  <c r="R2025" i="14" s="1"/>
  <c r="S2025" i="14" s="1"/>
  <c r="U2025" i="14"/>
  <c r="W2025" i="14" s="1"/>
  <c r="X2025" i="14" s="1"/>
  <c r="D2026" i="14"/>
  <c r="A2027" i="14"/>
  <c r="P2026" i="14" l="1"/>
  <c r="R2026" i="14" s="1"/>
  <c r="S2026" i="14" s="1"/>
  <c r="U2026" i="14"/>
  <c r="W2026" i="14" s="1"/>
  <c r="X2026" i="14" s="1"/>
  <c r="D2027" i="14"/>
  <c r="A2028" i="14"/>
  <c r="P2027" i="14" l="1"/>
  <c r="R2027" i="14" s="1"/>
  <c r="S2027" i="14" s="1"/>
  <c r="U2027" i="14"/>
  <c r="W2027" i="14" s="1"/>
  <c r="X2027" i="14" s="1"/>
  <c r="D2028" i="14"/>
  <c r="A2029" i="14"/>
  <c r="P2028" i="14" l="1"/>
  <c r="R2028" i="14" s="1"/>
  <c r="S2028" i="14" s="1"/>
  <c r="U2028" i="14"/>
  <c r="W2028" i="14" s="1"/>
  <c r="X2028" i="14" s="1"/>
  <c r="D2029" i="14"/>
  <c r="A2030" i="14"/>
  <c r="P2029" i="14" l="1"/>
  <c r="R2029" i="14" s="1"/>
  <c r="S2029" i="14" s="1"/>
  <c r="U2029" i="14"/>
  <c r="W2029" i="14" s="1"/>
  <c r="X2029" i="14" s="1"/>
  <c r="D2030" i="14"/>
  <c r="A2031" i="14"/>
  <c r="P2030" i="14" l="1"/>
  <c r="R2030" i="14" s="1"/>
  <c r="S2030" i="14" s="1"/>
  <c r="U2030" i="14"/>
  <c r="W2030" i="14" s="1"/>
  <c r="X2030" i="14" s="1"/>
  <c r="D2031" i="14"/>
  <c r="A2032" i="14"/>
  <c r="P2031" i="14" l="1"/>
  <c r="R2031" i="14" s="1"/>
  <c r="S2031" i="14" s="1"/>
  <c r="U2031" i="14"/>
  <c r="W2031" i="14" s="1"/>
  <c r="X2031" i="14" s="1"/>
  <c r="D2032" i="14"/>
  <c r="A2033" i="14"/>
  <c r="P2032" i="14" l="1"/>
  <c r="R2032" i="14" s="1"/>
  <c r="S2032" i="14" s="1"/>
  <c r="U2032" i="14"/>
  <c r="W2032" i="14" s="1"/>
  <c r="X2032" i="14" s="1"/>
  <c r="D2033" i="14"/>
  <c r="A2034" i="14"/>
  <c r="P2033" i="14" l="1"/>
  <c r="R2033" i="14" s="1"/>
  <c r="S2033" i="14" s="1"/>
  <c r="U2033" i="14"/>
  <c r="W2033" i="14" s="1"/>
  <c r="X2033" i="14" s="1"/>
  <c r="D2034" i="14"/>
  <c r="A2035" i="14"/>
  <c r="P2034" i="14" l="1"/>
  <c r="R2034" i="14" s="1"/>
  <c r="S2034" i="14" s="1"/>
  <c r="U2034" i="14"/>
  <c r="W2034" i="14" s="1"/>
  <c r="X2034" i="14" s="1"/>
  <c r="D2035" i="14"/>
  <c r="A2036" i="14"/>
  <c r="P2035" i="14" l="1"/>
  <c r="R2035" i="14" s="1"/>
  <c r="S2035" i="14" s="1"/>
  <c r="U2035" i="14"/>
  <c r="W2035" i="14" s="1"/>
  <c r="X2035" i="14" s="1"/>
  <c r="D2036" i="14"/>
  <c r="A2037" i="14"/>
  <c r="P2036" i="14" l="1"/>
  <c r="R2036" i="14" s="1"/>
  <c r="S2036" i="14" s="1"/>
  <c r="U2036" i="14"/>
  <c r="W2036" i="14" s="1"/>
  <c r="X2036" i="14" s="1"/>
  <c r="D2037" i="14"/>
  <c r="A2038" i="14"/>
  <c r="P2037" i="14" l="1"/>
  <c r="R2037" i="14" s="1"/>
  <c r="S2037" i="14" s="1"/>
  <c r="U2037" i="14"/>
  <c r="W2037" i="14" s="1"/>
  <c r="X2037" i="14" s="1"/>
  <c r="D2038" i="14"/>
  <c r="A2039" i="14"/>
  <c r="P2038" i="14" l="1"/>
  <c r="R2038" i="14" s="1"/>
  <c r="S2038" i="14" s="1"/>
  <c r="U2038" i="14"/>
  <c r="W2038" i="14" s="1"/>
  <c r="X2038" i="14" s="1"/>
  <c r="D2039" i="14"/>
  <c r="A2040" i="14"/>
  <c r="P2039" i="14" l="1"/>
  <c r="R2039" i="14" s="1"/>
  <c r="S2039" i="14" s="1"/>
  <c r="U2039" i="14"/>
  <c r="W2039" i="14" s="1"/>
  <c r="X2039" i="14" s="1"/>
  <c r="D2040" i="14"/>
  <c r="A2041" i="14"/>
  <c r="P2040" i="14" l="1"/>
  <c r="R2040" i="14" s="1"/>
  <c r="S2040" i="14" s="1"/>
  <c r="U2040" i="14"/>
  <c r="W2040" i="14" s="1"/>
  <c r="X2040" i="14" s="1"/>
  <c r="D2041" i="14"/>
  <c r="A2042" i="14"/>
  <c r="P2041" i="14" l="1"/>
  <c r="R2041" i="14" s="1"/>
  <c r="S2041" i="14" s="1"/>
  <c r="U2041" i="14"/>
  <c r="W2041" i="14" s="1"/>
  <c r="X2041" i="14" s="1"/>
  <c r="D2042" i="14"/>
  <c r="A2043" i="14"/>
  <c r="P2042" i="14" l="1"/>
  <c r="R2042" i="14" s="1"/>
  <c r="S2042" i="14" s="1"/>
  <c r="U2042" i="14"/>
  <c r="W2042" i="14" s="1"/>
  <c r="X2042" i="14" s="1"/>
  <c r="D2043" i="14"/>
  <c r="A2044" i="14"/>
  <c r="P2043" i="14" l="1"/>
  <c r="R2043" i="14" s="1"/>
  <c r="S2043" i="14" s="1"/>
  <c r="U2043" i="14"/>
  <c r="W2043" i="14" s="1"/>
  <c r="X2043" i="14" s="1"/>
  <c r="D2044" i="14"/>
  <c r="A2045" i="14"/>
  <c r="P2044" i="14" l="1"/>
  <c r="R2044" i="14" s="1"/>
  <c r="S2044" i="14" s="1"/>
  <c r="U2044" i="14"/>
  <c r="W2044" i="14" s="1"/>
  <c r="X2044" i="14" s="1"/>
  <c r="D2045" i="14"/>
  <c r="A2046" i="14"/>
  <c r="P2045" i="14" l="1"/>
  <c r="R2045" i="14" s="1"/>
  <c r="S2045" i="14" s="1"/>
  <c r="U2045" i="14"/>
  <c r="W2045" i="14" s="1"/>
  <c r="X2045" i="14" s="1"/>
  <c r="D2046" i="14"/>
  <c r="A2047" i="14"/>
  <c r="P2046" i="14" l="1"/>
  <c r="R2046" i="14" s="1"/>
  <c r="S2046" i="14" s="1"/>
  <c r="U2046" i="14"/>
  <c r="W2046" i="14" s="1"/>
  <c r="X2046" i="14" s="1"/>
  <c r="D2047" i="14"/>
  <c r="A2048" i="14"/>
  <c r="P2047" i="14" l="1"/>
  <c r="R2047" i="14" s="1"/>
  <c r="S2047" i="14" s="1"/>
  <c r="U2047" i="14"/>
  <c r="W2047" i="14" s="1"/>
  <c r="X2047" i="14" s="1"/>
  <c r="D2048" i="14"/>
  <c r="A2049" i="14"/>
  <c r="P2048" i="14" l="1"/>
  <c r="R2048" i="14" s="1"/>
  <c r="S2048" i="14" s="1"/>
  <c r="U2048" i="14"/>
  <c r="W2048" i="14" s="1"/>
  <c r="X2048" i="14" s="1"/>
  <c r="D2049" i="14"/>
  <c r="A2050" i="14"/>
  <c r="P2049" i="14" l="1"/>
  <c r="R2049" i="14" s="1"/>
  <c r="S2049" i="14" s="1"/>
  <c r="U2049" i="14"/>
  <c r="W2049" i="14" s="1"/>
  <c r="X2049" i="14" s="1"/>
  <c r="D2050" i="14"/>
  <c r="A2051" i="14"/>
  <c r="P2050" i="14" l="1"/>
  <c r="R2050" i="14" s="1"/>
  <c r="S2050" i="14" s="1"/>
  <c r="U2050" i="14"/>
  <c r="W2050" i="14" s="1"/>
  <c r="X2050" i="14" s="1"/>
  <c r="D2051" i="14"/>
  <c r="A2052" i="14"/>
  <c r="P2051" i="14" l="1"/>
  <c r="R2051" i="14" s="1"/>
  <c r="S2051" i="14" s="1"/>
  <c r="U2051" i="14"/>
  <c r="W2051" i="14" s="1"/>
  <c r="X2051" i="14" s="1"/>
  <c r="D2052" i="14"/>
  <c r="A2053" i="14"/>
  <c r="P2052" i="14" l="1"/>
  <c r="R2052" i="14" s="1"/>
  <c r="S2052" i="14" s="1"/>
  <c r="U2052" i="14"/>
  <c r="W2052" i="14" s="1"/>
  <c r="X2052" i="14" s="1"/>
  <c r="D2053" i="14"/>
  <c r="A2054" i="14"/>
  <c r="P2053" i="14" l="1"/>
  <c r="R2053" i="14" s="1"/>
  <c r="S2053" i="14" s="1"/>
  <c r="U2053" i="14"/>
  <c r="W2053" i="14" s="1"/>
  <c r="X2053" i="14" s="1"/>
  <c r="D2054" i="14"/>
  <c r="A2055" i="14"/>
  <c r="P2054" i="14" l="1"/>
  <c r="R2054" i="14" s="1"/>
  <c r="S2054" i="14" s="1"/>
  <c r="U2054" i="14"/>
  <c r="W2054" i="14" s="1"/>
  <c r="X2054" i="14" s="1"/>
  <c r="D2055" i="14"/>
  <c r="A2056" i="14"/>
  <c r="P2055" i="14" l="1"/>
  <c r="R2055" i="14" s="1"/>
  <c r="S2055" i="14" s="1"/>
  <c r="U2055" i="14"/>
  <c r="W2055" i="14" s="1"/>
  <c r="X2055" i="14" s="1"/>
  <c r="D2056" i="14"/>
  <c r="A2057" i="14"/>
  <c r="P2056" i="14" l="1"/>
  <c r="R2056" i="14" s="1"/>
  <c r="S2056" i="14" s="1"/>
  <c r="U2056" i="14"/>
  <c r="W2056" i="14" s="1"/>
  <c r="X2056" i="14" s="1"/>
  <c r="D2057" i="14"/>
  <c r="A2058" i="14"/>
  <c r="P2057" i="14" l="1"/>
  <c r="R2057" i="14" s="1"/>
  <c r="S2057" i="14" s="1"/>
  <c r="U2057" i="14"/>
  <c r="W2057" i="14" s="1"/>
  <c r="X2057" i="14" s="1"/>
  <c r="D2058" i="14"/>
  <c r="A2059" i="14"/>
  <c r="P2058" i="14" l="1"/>
  <c r="R2058" i="14" s="1"/>
  <c r="S2058" i="14" s="1"/>
  <c r="U2058" i="14"/>
  <c r="W2058" i="14" s="1"/>
  <c r="X2058" i="14" s="1"/>
  <c r="D2059" i="14"/>
  <c r="A2060" i="14"/>
  <c r="P2059" i="14" l="1"/>
  <c r="R2059" i="14" s="1"/>
  <c r="S2059" i="14" s="1"/>
  <c r="U2059" i="14"/>
  <c r="W2059" i="14" s="1"/>
  <c r="X2059" i="14" s="1"/>
  <c r="D2060" i="14"/>
  <c r="A2061" i="14"/>
  <c r="P2060" i="14" l="1"/>
  <c r="R2060" i="14" s="1"/>
  <c r="S2060" i="14" s="1"/>
  <c r="U2060" i="14"/>
  <c r="W2060" i="14" s="1"/>
  <c r="X2060" i="14" s="1"/>
  <c r="D2061" i="14"/>
  <c r="A2062" i="14"/>
  <c r="P2061" i="14" l="1"/>
  <c r="R2061" i="14" s="1"/>
  <c r="S2061" i="14" s="1"/>
  <c r="U2061" i="14"/>
  <c r="W2061" i="14" s="1"/>
  <c r="X2061" i="14" s="1"/>
  <c r="D2062" i="14"/>
  <c r="A2063" i="14"/>
  <c r="P2062" i="14" l="1"/>
  <c r="R2062" i="14" s="1"/>
  <c r="S2062" i="14" s="1"/>
  <c r="U2062" i="14"/>
  <c r="W2062" i="14" s="1"/>
  <c r="X2062" i="14" s="1"/>
  <c r="D2063" i="14"/>
  <c r="A2064" i="14"/>
  <c r="P2063" i="14" l="1"/>
  <c r="R2063" i="14" s="1"/>
  <c r="S2063" i="14" s="1"/>
  <c r="U2063" i="14"/>
  <c r="W2063" i="14" s="1"/>
  <c r="X2063" i="14" s="1"/>
  <c r="D2064" i="14"/>
  <c r="A2065" i="14"/>
  <c r="P2064" i="14" l="1"/>
  <c r="R2064" i="14" s="1"/>
  <c r="S2064" i="14" s="1"/>
  <c r="U2064" i="14"/>
  <c r="W2064" i="14" s="1"/>
  <c r="X2064" i="14" s="1"/>
  <c r="D2065" i="14"/>
  <c r="A2066" i="14"/>
  <c r="P2065" i="14" l="1"/>
  <c r="U2065" i="14"/>
  <c r="W2065" i="14" s="1"/>
  <c r="X2065" i="14" s="1"/>
  <c r="D2066" i="14"/>
  <c r="A2067" i="14"/>
  <c r="R2065" i="14"/>
  <c r="S2065" i="14" s="1"/>
  <c r="P2066" i="14" l="1"/>
  <c r="R2066" i="14" s="1"/>
  <c r="S2066" i="14" s="1"/>
  <c r="U2066" i="14"/>
  <c r="W2066" i="14" s="1"/>
  <c r="X2066" i="14" s="1"/>
  <c r="D2067" i="14"/>
  <c r="A2068" i="14"/>
  <c r="P2067" i="14" l="1"/>
  <c r="R2067" i="14" s="1"/>
  <c r="S2067" i="14" s="1"/>
  <c r="U2067" i="14"/>
  <c r="W2067" i="14" s="1"/>
  <c r="X2067" i="14" s="1"/>
  <c r="D2068" i="14"/>
  <c r="A2069" i="14"/>
  <c r="P2068" i="14" l="1"/>
  <c r="R2068" i="14" s="1"/>
  <c r="S2068" i="14" s="1"/>
  <c r="U2068" i="14"/>
  <c r="W2068" i="14" s="1"/>
  <c r="X2068" i="14" s="1"/>
  <c r="D2069" i="14"/>
  <c r="A2070" i="14"/>
  <c r="P2069" i="14" l="1"/>
  <c r="R2069" i="14" s="1"/>
  <c r="S2069" i="14" s="1"/>
  <c r="U2069" i="14"/>
  <c r="W2069" i="14" s="1"/>
  <c r="X2069" i="14" s="1"/>
  <c r="D2070" i="14"/>
  <c r="A2071" i="14"/>
  <c r="P2070" i="14" l="1"/>
  <c r="R2070" i="14" s="1"/>
  <c r="S2070" i="14" s="1"/>
  <c r="U2070" i="14"/>
  <c r="W2070" i="14" s="1"/>
  <c r="X2070" i="14" s="1"/>
  <c r="D2071" i="14"/>
  <c r="A2072" i="14"/>
  <c r="P2071" i="14" l="1"/>
  <c r="R2071" i="14" s="1"/>
  <c r="S2071" i="14" s="1"/>
  <c r="U2071" i="14"/>
  <c r="W2071" i="14" s="1"/>
  <c r="X2071" i="14" s="1"/>
  <c r="D2072" i="14"/>
  <c r="A2073" i="14"/>
  <c r="P2072" i="14" l="1"/>
  <c r="R2072" i="14" s="1"/>
  <c r="S2072" i="14" s="1"/>
  <c r="U2072" i="14"/>
  <c r="W2072" i="14" s="1"/>
  <c r="X2072" i="14" s="1"/>
  <c r="D2073" i="14"/>
  <c r="A2074" i="14"/>
  <c r="P2073" i="14" l="1"/>
  <c r="R2073" i="14" s="1"/>
  <c r="S2073" i="14" s="1"/>
  <c r="U2073" i="14"/>
  <c r="W2073" i="14" s="1"/>
  <c r="X2073" i="14" s="1"/>
  <c r="D2074" i="14"/>
  <c r="A2075" i="14"/>
  <c r="P2074" i="14" l="1"/>
  <c r="R2074" i="14" s="1"/>
  <c r="S2074" i="14" s="1"/>
  <c r="U2074" i="14"/>
  <c r="W2074" i="14" s="1"/>
  <c r="X2074" i="14" s="1"/>
  <c r="D2075" i="14"/>
  <c r="A2076" i="14"/>
  <c r="P2075" i="14" l="1"/>
  <c r="U2075" i="14"/>
  <c r="W2075" i="14" s="1"/>
  <c r="X2075" i="14" s="1"/>
  <c r="D2076" i="14"/>
  <c r="A2077" i="14"/>
  <c r="R2075" i="14"/>
  <c r="S2075" i="14" s="1"/>
  <c r="P2076" i="14" l="1"/>
  <c r="U2076" i="14"/>
  <c r="W2076" i="14" s="1"/>
  <c r="X2076" i="14" s="1"/>
  <c r="D2077" i="14"/>
  <c r="A2078" i="14"/>
  <c r="R2076" i="14"/>
  <c r="S2076" i="14" s="1"/>
  <c r="P2077" i="14" l="1"/>
  <c r="U2077" i="14"/>
  <c r="D2078" i="14"/>
  <c r="A2079" i="14"/>
  <c r="W2077" i="14"/>
  <c r="X2077" i="14" s="1"/>
  <c r="R2077" i="14"/>
  <c r="S2077" i="14" s="1"/>
  <c r="P2078" i="14" l="1"/>
  <c r="U2078" i="14"/>
  <c r="D2079" i="14"/>
  <c r="A2080" i="14"/>
  <c r="W2078" i="14"/>
  <c r="X2078" i="14" s="1"/>
  <c r="R2078" i="14"/>
  <c r="S2078" i="14" s="1"/>
  <c r="P2079" i="14" l="1"/>
  <c r="U2079" i="14"/>
  <c r="D2080" i="14"/>
  <c r="A2081" i="14"/>
  <c r="W2079" i="14"/>
  <c r="X2079" i="14" s="1"/>
  <c r="R2079" i="14"/>
  <c r="S2079" i="14" s="1"/>
  <c r="P2080" i="14" l="1"/>
  <c r="R2080" i="14" s="1"/>
  <c r="S2080" i="14" s="1"/>
  <c r="U2080" i="14"/>
  <c r="W2080" i="14" s="1"/>
  <c r="X2080" i="14" s="1"/>
  <c r="D2081" i="14"/>
  <c r="A2082" i="14"/>
  <c r="P2081" i="14" l="1"/>
  <c r="R2081" i="14" s="1"/>
  <c r="S2081" i="14" s="1"/>
  <c r="U2081" i="14"/>
  <c r="W2081" i="14" s="1"/>
  <c r="X2081" i="14" s="1"/>
  <c r="D2082" i="14"/>
  <c r="A2083" i="14"/>
  <c r="P2082" i="14" l="1"/>
  <c r="R2082" i="14" s="1"/>
  <c r="S2082" i="14" s="1"/>
  <c r="U2082" i="14"/>
  <c r="W2082" i="14" s="1"/>
  <c r="X2082" i="14" s="1"/>
  <c r="D2083" i="14"/>
  <c r="A2084" i="14"/>
  <c r="P2083" i="14" l="1"/>
  <c r="R2083" i="14" s="1"/>
  <c r="S2083" i="14" s="1"/>
  <c r="U2083" i="14"/>
  <c r="W2083" i="14" s="1"/>
  <c r="X2083" i="14" s="1"/>
  <c r="D2084" i="14"/>
  <c r="A2085" i="14"/>
  <c r="P2084" i="14" l="1"/>
  <c r="R2084" i="14" s="1"/>
  <c r="S2084" i="14" s="1"/>
  <c r="U2084" i="14"/>
  <c r="W2084" i="14" s="1"/>
  <c r="X2084" i="14" s="1"/>
  <c r="D2085" i="14"/>
  <c r="A2086" i="14"/>
  <c r="P2085" i="14" l="1"/>
  <c r="R2085" i="14" s="1"/>
  <c r="S2085" i="14" s="1"/>
  <c r="U2085" i="14"/>
  <c r="W2085" i="14" s="1"/>
  <c r="X2085" i="14" s="1"/>
  <c r="D2086" i="14"/>
  <c r="A2087" i="14"/>
  <c r="P2086" i="14" l="1"/>
  <c r="R2086" i="14" s="1"/>
  <c r="S2086" i="14" s="1"/>
  <c r="U2086" i="14"/>
  <c r="W2086" i="14" s="1"/>
  <c r="X2086" i="14" s="1"/>
  <c r="D2087" i="14"/>
  <c r="A2088" i="14"/>
  <c r="P2087" i="14" l="1"/>
  <c r="R2087" i="14" s="1"/>
  <c r="S2087" i="14" s="1"/>
  <c r="U2087" i="14"/>
  <c r="W2087" i="14" s="1"/>
  <c r="X2087" i="14" s="1"/>
  <c r="D2088" i="14"/>
  <c r="A2089" i="14"/>
  <c r="P2088" i="14" l="1"/>
  <c r="R2088" i="14" s="1"/>
  <c r="S2088" i="14" s="1"/>
  <c r="U2088" i="14"/>
  <c r="W2088" i="14" s="1"/>
  <c r="X2088" i="14" s="1"/>
  <c r="D2089" i="14"/>
  <c r="A2090" i="14"/>
  <c r="P2089" i="14" l="1"/>
  <c r="R2089" i="14" s="1"/>
  <c r="S2089" i="14" s="1"/>
  <c r="U2089" i="14"/>
  <c r="W2089" i="14" s="1"/>
  <c r="X2089" i="14" s="1"/>
  <c r="D2090" i="14"/>
  <c r="A2091" i="14"/>
  <c r="P2090" i="14" l="1"/>
  <c r="R2090" i="14" s="1"/>
  <c r="S2090" i="14" s="1"/>
  <c r="U2090" i="14"/>
  <c r="W2090" i="14" s="1"/>
  <c r="X2090" i="14" s="1"/>
  <c r="D2091" i="14"/>
  <c r="A2092" i="14"/>
  <c r="P2091" i="14" l="1"/>
  <c r="R2091" i="14" s="1"/>
  <c r="S2091" i="14" s="1"/>
  <c r="U2091" i="14"/>
  <c r="W2091" i="14" s="1"/>
  <c r="X2091" i="14" s="1"/>
  <c r="D2092" i="14"/>
  <c r="A2093" i="14"/>
  <c r="P2092" i="14" l="1"/>
  <c r="R2092" i="14" s="1"/>
  <c r="S2092" i="14" s="1"/>
  <c r="U2092" i="14"/>
  <c r="W2092" i="14" s="1"/>
  <c r="X2092" i="14" s="1"/>
  <c r="D2093" i="14"/>
  <c r="A2094" i="14"/>
  <c r="P2093" i="14" l="1"/>
  <c r="R2093" i="14" s="1"/>
  <c r="S2093" i="14" s="1"/>
  <c r="U2093" i="14"/>
  <c r="W2093" i="14" s="1"/>
  <c r="X2093" i="14" s="1"/>
  <c r="D2094" i="14"/>
  <c r="A2095" i="14"/>
  <c r="P2094" i="14" l="1"/>
  <c r="R2094" i="14" s="1"/>
  <c r="S2094" i="14" s="1"/>
  <c r="U2094" i="14"/>
  <c r="W2094" i="14" s="1"/>
  <c r="X2094" i="14" s="1"/>
  <c r="D2095" i="14"/>
  <c r="A2096" i="14"/>
  <c r="P2095" i="14" l="1"/>
  <c r="R2095" i="14" s="1"/>
  <c r="S2095" i="14" s="1"/>
  <c r="U2095" i="14"/>
  <c r="W2095" i="14" s="1"/>
  <c r="X2095" i="14" s="1"/>
  <c r="D2096" i="14"/>
  <c r="A2097" i="14"/>
  <c r="P2096" i="14" l="1"/>
  <c r="R2096" i="14" s="1"/>
  <c r="S2096" i="14" s="1"/>
  <c r="U2096" i="14"/>
  <c r="W2096" i="14" s="1"/>
  <c r="X2096" i="14" s="1"/>
  <c r="D2097" i="14"/>
  <c r="A2098" i="14"/>
  <c r="P2097" i="14" l="1"/>
  <c r="U2097" i="14"/>
  <c r="W2097" i="14" s="1"/>
  <c r="X2097" i="14" s="1"/>
  <c r="D2098" i="14"/>
  <c r="A2099" i="14"/>
  <c r="R2097" i="14"/>
  <c r="S2097" i="14" s="1"/>
  <c r="P2098" i="14" l="1"/>
  <c r="R2098" i="14" s="1"/>
  <c r="S2098" i="14" s="1"/>
  <c r="U2098" i="14"/>
  <c r="W2098" i="14" s="1"/>
  <c r="X2098" i="14" s="1"/>
  <c r="D2099" i="14"/>
  <c r="A2100" i="14"/>
  <c r="P2099" i="14" l="1"/>
  <c r="R2099" i="14" s="1"/>
  <c r="S2099" i="14" s="1"/>
  <c r="U2099" i="14"/>
  <c r="W2099" i="14" s="1"/>
  <c r="X2099" i="14" s="1"/>
  <c r="D2100" i="14"/>
  <c r="A2101" i="14"/>
  <c r="P2100" i="14" l="1"/>
  <c r="R2100" i="14" s="1"/>
  <c r="S2100" i="14" s="1"/>
  <c r="U2100" i="14"/>
  <c r="W2100" i="14" s="1"/>
  <c r="X2100" i="14" s="1"/>
  <c r="D2101" i="14"/>
  <c r="A2102" i="14"/>
  <c r="P2101" i="14" l="1"/>
  <c r="R2101" i="14" s="1"/>
  <c r="S2101" i="14" s="1"/>
  <c r="U2101" i="14"/>
  <c r="W2101" i="14" s="1"/>
  <c r="X2101" i="14" s="1"/>
  <c r="D2102" i="14"/>
  <c r="A2103" i="14"/>
  <c r="P2102" i="14" l="1"/>
  <c r="R2102" i="14" s="1"/>
  <c r="S2102" i="14" s="1"/>
  <c r="U2102" i="14"/>
  <c r="W2102" i="14" s="1"/>
  <c r="X2102" i="14" s="1"/>
  <c r="D2103" i="14"/>
  <c r="A2104" i="14"/>
  <c r="P2103" i="14" l="1"/>
  <c r="R2103" i="14" s="1"/>
  <c r="S2103" i="14" s="1"/>
  <c r="U2103" i="14"/>
  <c r="W2103" i="14" s="1"/>
  <c r="X2103" i="14" s="1"/>
  <c r="D2104" i="14"/>
  <c r="A2105" i="14"/>
  <c r="P2104" i="14" l="1"/>
  <c r="R2104" i="14" s="1"/>
  <c r="S2104" i="14" s="1"/>
  <c r="U2104" i="14"/>
  <c r="W2104" i="14" s="1"/>
  <c r="X2104" i="14" s="1"/>
  <c r="D2105" i="14"/>
  <c r="A2106" i="14"/>
  <c r="P2105" i="14" l="1"/>
  <c r="R2105" i="14" s="1"/>
  <c r="S2105" i="14" s="1"/>
  <c r="U2105" i="14"/>
  <c r="W2105" i="14" s="1"/>
  <c r="X2105" i="14" s="1"/>
  <c r="D2106" i="14"/>
  <c r="A2107" i="14"/>
  <c r="P2106" i="14" l="1"/>
  <c r="R2106" i="14" s="1"/>
  <c r="S2106" i="14" s="1"/>
  <c r="U2106" i="14"/>
  <c r="W2106" i="14" s="1"/>
  <c r="X2106" i="14" s="1"/>
  <c r="D2107" i="14"/>
  <c r="A2108" i="14"/>
  <c r="P2107" i="14" l="1"/>
  <c r="R2107" i="14" s="1"/>
  <c r="S2107" i="14" s="1"/>
  <c r="U2107" i="14"/>
  <c r="W2107" i="14" s="1"/>
  <c r="X2107" i="14" s="1"/>
  <c r="D2108" i="14"/>
  <c r="A2109" i="14"/>
  <c r="P2108" i="14" l="1"/>
  <c r="R2108" i="14" s="1"/>
  <c r="S2108" i="14" s="1"/>
  <c r="U2108" i="14"/>
  <c r="W2108" i="14" s="1"/>
  <c r="X2108" i="14" s="1"/>
  <c r="D2109" i="14"/>
  <c r="A2110" i="14"/>
  <c r="P2109" i="14" l="1"/>
  <c r="R2109" i="14" s="1"/>
  <c r="S2109" i="14" s="1"/>
  <c r="U2109" i="14"/>
  <c r="W2109" i="14" s="1"/>
  <c r="X2109" i="14" s="1"/>
  <c r="D2110" i="14"/>
  <c r="A2111" i="14"/>
  <c r="P2110" i="14" l="1"/>
  <c r="R2110" i="14" s="1"/>
  <c r="S2110" i="14" s="1"/>
  <c r="U2110" i="14"/>
  <c r="W2110" i="14" s="1"/>
  <c r="X2110" i="14" s="1"/>
  <c r="D2111" i="14"/>
  <c r="A2112" i="14"/>
  <c r="P2111" i="14" l="1"/>
  <c r="R2111" i="14" s="1"/>
  <c r="S2111" i="14" s="1"/>
  <c r="U2111" i="14"/>
  <c r="W2111" i="14" s="1"/>
  <c r="X2111" i="14" s="1"/>
  <c r="D2112" i="14"/>
  <c r="A2113" i="14"/>
  <c r="P2112" i="14" l="1"/>
  <c r="R2112" i="14" s="1"/>
  <c r="S2112" i="14" s="1"/>
  <c r="U2112" i="14"/>
  <c r="W2112" i="14" s="1"/>
  <c r="X2112" i="14" s="1"/>
  <c r="D2113" i="14"/>
  <c r="A2114" i="14"/>
  <c r="P2113" i="14" l="1"/>
  <c r="R2113" i="14" s="1"/>
  <c r="S2113" i="14" s="1"/>
  <c r="U2113" i="14"/>
  <c r="W2113" i="14" s="1"/>
  <c r="X2113" i="14" s="1"/>
  <c r="D2114" i="14"/>
  <c r="A2115" i="14"/>
  <c r="P2114" i="14" l="1"/>
  <c r="R2114" i="14" s="1"/>
  <c r="S2114" i="14" s="1"/>
  <c r="U2114" i="14"/>
  <c r="W2114" i="14" s="1"/>
  <c r="X2114" i="14" s="1"/>
  <c r="D2115" i="14"/>
  <c r="A2116" i="14"/>
  <c r="P2115" i="14" l="1"/>
  <c r="R2115" i="14" s="1"/>
  <c r="S2115" i="14" s="1"/>
  <c r="U2115" i="14"/>
  <c r="W2115" i="14" s="1"/>
  <c r="X2115" i="14" s="1"/>
  <c r="D2116" i="14"/>
  <c r="A2117" i="14"/>
  <c r="P2116" i="14" l="1"/>
  <c r="R2116" i="14" s="1"/>
  <c r="S2116" i="14" s="1"/>
  <c r="U2116" i="14"/>
  <c r="W2116" i="14" s="1"/>
  <c r="X2116" i="14" s="1"/>
  <c r="D2117" i="14"/>
  <c r="A2118" i="14"/>
  <c r="P2117" i="14" l="1"/>
  <c r="R2117" i="14" s="1"/>
  <c r="S2117" i="14" s="1"/>
  <c r="U2117" i="14"/>
  <c r="W2117" i="14" s="1"/>
  <c r="X2117" i="14" s="1"/>
  <c r="D2118" i="14"/>
  <c r="A2119" i="14"/>
  <c r="P2118" i="14" l="1"/>
  <c r="R2118" i="14" s="1"/>
  <c r="S2118" i="14" s="1"/>
  <c r="U2118" i="14"/>
  <c r="W2118" i="14" s="1"/>
  <c r="X2118" i="14" s="1"/>
  <c r="D2119" i="14"/>
  <c r="A2120" i="14"/>
  <c r="P2119" i="14" l="1"/>
  <c r="R2119" i="14" s="1"/>
  <c r="S2119" i="14" s="1"/>
  <c r="U2119" i="14"/>
  <c r="W2119" i="14" s="1"/>
  <c r="X2119" i="14" s="1"/>
  <c r="D2120" i="14"/>
  <c r="A2121" i="14"/>
  <c r="P2120" i="14" l="1"/>
  <c r="R2120" i="14" s="1"/>
  <c r="S2120" i="14" s="1"/>
  <c r="U2120" i="14"/>
  <c r="W2120" i="14" s="1"/>
  <c r="X2120" i="14" s="1"/>
  <c r="D2121" i="14"/>
  <c r="A2122" i="14"/>
  <c r="P2121" i="14" l="1"/>
  <c r="R2121" i="14" s="1"/>
  <c r="S2121" i="14" s="1"/>
  <c r="U2121" i="14"/>
  <c r="W2121" i="14" s="1"/>
  <c r="X2121" i="14" s="1"/>
  <c r="D2122" i="14"/>
  <c r="A2123" i="14"/>
  <c r="P2122" i="14" l="1"/>
  <c r="R2122" i="14" s="1"/>
  <c r="S2122" i="14" s="1"/>
  <c r="U2122" i="14"/>
  <c r="W2122" i="14" s="1"/>
  <c r="X2122" i="14" s="1"/>
  <c r="D2123" i="14"/>
  <c r="A2124" i="14"/>
  <c r="P2123" i="14" l="1"/>
  <c r="R2123" i="14" s="1"/>
  <c r="S2123" i="14" s="1"/>
  <c r="U2123" i="14"/>
  <c r="W2123" i="14" s="1"/>
  <c r="X2123" i="14" s="1"/>
  <c r="D2124" i="14"/>
  <c r="A2125" i="14"/>
  <c r="P2124" i="14" l="1"/>
  <c r="R2124" i="14" s="1"/>
  <c r="S2124" i="14" s="1"/>
  <c r="U2124" i="14"/>
  <c r="W2124" i="14" s="1"/>
  <c r="X2124" i="14" s="1"/>
  <c r="D2125" i="14"/>
  <c r="A2126" i="14"/>
  <c r="P2125" i="14" l="1"/>
  <c r="R2125" i="14" s="1"/>
  <c r="S2125" i="14" s="1"/>
  <c r="U2125" i="14"/>
  <c r="W2125" i="14" s="1"/>
  <c r="X2125" i="14" s="1"/>
  <c r="D2126" i="14"/>
  <c r="A2127" i="14"/>
  <c r="P2126" i="14" l="1"/>
  <c r="R2126" i="14" s="1"/>
  <c r="S2126" i="14" s="1"/>
  <c r="U2126" i="14"/>
  <c r="W2126" i="14" s="1"/>
  <c r="X2126" i="14" s="1"/>
  <c r="D2127" i="14"/>
  <c r="A2128" i="14"/>
  <c r="P2127" i="14" l="1"/>
  <c r="R2127" i="14" s="1"/>
  <c r="S2127" i="14" s="1"/>
  <c r="U2127" i="14"/>
  <c r="W2127" i="14" s="1"/>
  <c r="X2127" i="14" s="1"/>
  <c r="D2128" i="14"/>
  <c r="A2129" i="14"/>
  <c r="P2128" i="14" l="1"/>
  <c r="U2128" i="14"/>
  <c r="W2128" i="14" s="1"/>
  <c r="X2128" i="14" s="1"/>
  <c r="D2129" i="14"/>
  <c r="A2130" i="14"/>
  <c r="R2128" i="14"/>
  <c r="S2128" i="14" s="1"/>
  <c r="P2129" i="14" l="1"/>
  <c r="U2129" i="14"/>
  <c r="W2129" i="14" s="1"/>
  <c r="X2129" i="14" s="1"/>
  <c r="D2130" i="14"/>
  <c r="A2131" i="14"/>
  <c r="R2129" i="14"/>
  <c r="S2129" i="14" s="1"/>
  <c r="P2130" i="14" l="1"/>
  <c r="R2130" i="14" s="1"/>
  <c r="S2130" i="14" s="1"/>
  <c r="U2130" i="14"/>
  <c r="W2130" i="14" s="1"/>
  <c r="X2130" i="14" s="1"/>
  <c r="D2131" i="14"/>
  <c r="A2132" i="14"/>
  <c r="P2131" i="14" l="1"/>
  <c r="U2131" i="14"/>
  <c r="W2131" i="14" s="1"/>
  <c r="X2131" i="14" s="1"/>
  <c r="D2132" i="14"/>
  <c r="A2133" i="14"/>
  <c r="R2131" i="14"/>
  <c r="S2131" i="14" s="1"/>
  <c r="P2132" i="14" l="1"/>
  <c r="U2132" i="14"/>
  <c r="D2133" i="14"/>
  <c r="A2134" i="14"/>
  <c r="W2132" i="14"/>
  <c r="X2132" i="14" s="1"/>
  <c r="R2132" i="14"/>
  <c r="S2132" i="14" s="1"/>
  <c r="P2133" i="14" l="1"/>
  <c r="R2133" i="14" s="1"/>
  <c r="S2133" i="14" s="1"/>
  <c r="U2133" i="14"/>
  <c r="W2133" i="14" s="1"/>
  <c r="X2133" i="14" s="1"/>
  <c r="D2134" i="14"/>
  <c r="A2135" i="14"/>
  <c r="P2134" i="14" l="1"/>
  <c r="R2134" i="14" s="1"/>
  <c r="S2134" i="14" s="1"/>
  <c r="U2134" i="14"/>
  <c r="W2134" i="14" s="1"/>
  <c r="X2134" i="14" s="1"/>
  <c r="D2135" i="14"/>
  <c r="A2136" i="14"/>
  <c r="P2135" i="14" l="1"/>
  <c r="R2135" i="14" s="1"/>
  <c r="S2135" i="14" s="1"/>
  <c r="U2135" i="14"/>
  <c r="W2135" i="14" s="1"/>
  <c r="X2135" i="14" s="1"/>
  <c r="D2136" i="14"/>
  <c r="A2137" i="14"/>
  <c r="P2136" i="14" l="1"/>
  <c r="R2136" i="14" s="1"/>
  <c r="S2136" i="14" s="1"/>
  <c r="U2136" i="14"/>
  <c r="W2136" i="14" s="1"/>
  <c r="X2136" i="14" s="1"/>
  <c r="D2137" i="14"/>
  <c r="A2138" i="14"/>
  <c r="P2137" i="14" l="1"/>
  <c r="R2137" i="14" s="1"/>
  <c r="S2137" i="14" s="1"/>
  <c r="U2137" i="14"/>
  <c r="W2137" i="14" s="1"/>
  <c r="X2137" i="14" s="1"/>
  <c r="D2138" i="14"/>
  <c r="A2139" i="14"/>
  <c r="P2138" i="14" l="1"/>
  <c r="R2138" i="14" s="1"/>
  <c r="S2138" i="14" s="1"/>
  <c r="U2138" i="14"/>
  <c r="W2138" i="14" s="1"/>
  <c r="X2138" i="14" s="1"/>
  <c r="D2139" i="14"/>
  <c r="A2140" i="14"/>
  <c r="P2139" i="14" l="1"/>
  <c r="R2139" i="14" s="1"/>
  <c r="S2139" i="14" s="1"/>
  <c r="U2139" i="14"/>
  <c r="W2139" i="14" s="1"/>
  <c r="X2139" i="14" s="1"/>
  <c r="D2140" i="14"/>
  <c r="A2141" i="14"/>
  <c r="P2140" i="14" l="1"/>
  <c r="R2140" i="14" s="1"/>
  <c r="S2140" i="14" s="1"/>
  <c r="U2140" i="14"/>
  <c r="W2140" i="14" s="1"/>
  <c r="X2140" i="14" s="1"/>
  <c r="D2141" i="14"/>
  <c r="A2142" i="14"/>
  <c r="P2141" i="14" l="1"/>
  <c r="R2141" i="14" s="1"/>
  <c r="S2141" i="14" s="1"/>
  <c r="U2141" i="14"/>
  <c r="W2141" i="14" s="1"/>
  <c r="X2141" i="14" s="1"/>
  <c r="D2142" i="14"/>
  <c r="A2143" i="14"/>
  <c r="P2142" i="14" l="1"/>
  <c r="R2142" i="14" s="1"/>
  <c r="S2142" i="14" s="1"/>
  <c r="U2142" i="14"/>
  <c r="W2142" i="14" s="1"/>
  <c r="X2142" i="14" s="1"/>
  <c r="D2143" i="14"/>
  <c r="A2144" i="14"/>
  <c r="P2143" i="14" l="1"/>
  <c r="U2143" i="14"/>
  <c r="D2144" i="14"/>
  <c r="A2145" i="14"/>
  <c r="W2143" i="14"/>
  <c r="X2143" i="14" s="1"/>
  <c r="R2143" i="14"/>
  <c r="S2143" i="14" s="1"/>
  <c r="P2144" i="14" l="1"/>
  <c r="U2144" i="14"/>
  <c r="W2144" i="14" s="1"/>
  <c r="X2144" i="14" s="1"/>
  <c r="D2145" i="14"/>
  <c r="A2146" i="14"/>
  <c r="R2144" i="14"/>
  <c r="S2144" i="14" s="1"/>
  <c r="P2145" i="14" l="1"/>
  <c r="U2145" i="14"/>
  <c r="W2145" i="14" s="1"/>
  <c r="X2145" i="14" s="1"/>
  <c r="D2146" i="14"/>
  <c r="A2147" i="14"/>
  <c r="R2145" i="14"/>
  <c r="S2145" i="14" s="1"/>
  <c r="P2146" i="14" l="1"/>
  <c r="U2146" i="14"/>
  <c r="D2147" i="14"/>
  <c r="A2148" i="14"/>
  <c r="W2146" i="14"/>
  <c r="X2146" i="14" s="1"/>
  <c r="R2146" i="14"/>
  <c r="S2146" i="14" s="1"/>
  <c r="P2147" i="14" l="1"/>
  <c r="R2147" i="14" s="1"/>
  <c r="S2147" i="14" s="1"/>
  <c r="U2147" i="14"/>
  <c r="W2147" i="14" s="1"/>
  <c r="X2147" i="14" s="1"/>
  <c r="D2148" i="14"/>
  <c r="A2149" i="14"/>
  <c r="P2148" i="14" l="1"/>
  <c r="R2148" i="14" s="1"/>
  <c r="S2148" i="14" s="1"/>
  <c r="U2148" i="14"/>
  <c r="W2148" i="14" s="1"/>
  <c r="X2148" i="14" s="1"/>
  <c r="D2149" i="14"/>
  <c r="A2150" i="14"/>
  <c r="P2149" i="14" l="1"/>
  <c r="R2149" i="14" s="1"/>
  <c r="S2149" i="14" s="1"/>
  <c r="U2149" i="14"/>
  <c r="W2149" i="14" s="1"/>
  <c r="X2149" i="14" s="1"/>
  <c r="D2150" i="14"/>
  <c r="A2151" i="14"/>
  <c r="P2150" i="14" l="1"/>
  <c r="R2150" i="14" s="1"/>
  <c r="S2150" i="14" s="1"/>
  <c r="U2150" i="14"/>
  <c r="W2150" i="14" s="1"/>
  <c r="X2150" i="14" s="1"/>
  <c r="D2151" i="14"/>
  <c r="A2152" i="14"/>
  <c r="P2151" i="14" l="1"/>
  <c r="R2151" i="14" s="1"/>
  <c r="S2151" i="14" s="1"/>
  <c r="U2151" i="14"/>
  <c r="W2151" i="14" s="1"/>
  <c r="X2151" i="14" s="1"/>
  <c r="D2152" i="14"/>
  <c r="A2153" i="14"/>
  <c r="P2152" i="14" l="1"/>
  <c r="R2152" i="14" s="1"/>
  <c r="S2152" i="14" s="1"/>
  <c r="U2152" i="14"/>
  <c r="W2152" i="14" s="1"/>
  <c r="X2152" i="14" s="1"/>
  <c r="D2153" i="14"/>
  <c r="A2154" i="14"/>
  <c r="P2153" i="14" l="1"/>
  <c r="R2153" i="14" s="1"/>
  <c r="S2153" i="14" s="1"/>
  <c r="U2153" i="14"/>
  <c r="W2153" i="14" s="1"/>
  <c r="X2153" i="14" s="1"/>
  <c r="D2154" i="14"/>
  <c r="A2155" i="14"/>
  <c r="P2154" i="14" l="1"/>
  <c r="R2154" i="14" s="1"/>
  <c r="S2154" i="14" s="1"/>
  <c r="U2154" i="14"/>
  <c r="W2154" i="14" s="1"/>
  <c r="X2154" i="14" s="1"/>
  <c r="D2155" i="14"/>
  <c r="A2156" i="14"/>
  <c r="P2155" i="14" l="1"/>
  <c r="R2155" i="14" s="1"/>
  <c r="S2155" i="14" s="1"/>
  <c r="U2155" i="14"/>
  <c r="W2155" i="14" s="1"/>
  <c r="X2155" i="14" s="1"/>
  <c r="D2156" i="14"/>
  <c r="A2157" i="14"/>
  <c r="P2156" i="14" l="1"/>
  <c r="R2156" i="14" s="1"/>
  <c r="S2156" i="14" s="1"/>
  <c r="U2156" i="14"/>
  <c r="W2156" i="14" s="1"/>
  <c r="X2156" i="14" s="1"/>
  <c r="D2157" i="14"/>
  <c r="A2158" i="14"/>
  <c r="P2157" i="14" l="1"/>
  <c r="R2157" i="14" s="1"/>
  <c r="S2157" i="14" s="1"/>
  <c r="U2157" i="14"/>
  <c r="W2157" i="14" s="1"/>
  <c r="X2157" i="14" s="1"/>
  <c r="D2158" i="14"/>
  <c r="A2159" i="14"/>
  <c r="P2158" i="14" l="1"/>
  <c r="R2158" i="14" s="1"/>
  <c r="S2158" i="14" s="1"/>
  <c r="U2158" i="14"/>
  <c r="W2158" i="14" s="1"/>
  <c r="X2158" i="14" s="1"/>
  <c r="D2159" i="14"/>
  <c r="A2160" i="14"/>
  <c r="P2159" i="14" l="1"/>
  <c r="R2159" i="14" s="1"/>
  <c r="S2159" i="14" s="1"/>
  <c r="U2159" i="14"/>
  <c r="W2159" i="14" s="1"/>
  <c r="X2159" i="14" s="1"/>
  <c r="D2160" i="14"/>
  <c r="A2161" i="14"/>
  <c r="P2160" i="14" l="1"/>
  <c r="R2160" i="14" s="1"/>
  <c r="S2160" i="14" s="1"/>
  <c r="U2160" i="14"/>
  <c r="W2160" i="14" s="1"/>
  <c r="X2160" i="14" s="1"/>
  <c r="D2161" i="14"/>
  <c r="A2162" i="14"/>
  <c r="P2161" i="14" l="1"/>
  <c r="R2161" i="14" s="1"/>
  <c r="S2161" i="14" s="1"/>
  <c r="U2161" i="14"/>
  <c r="W2161" i="14" s="1"/>
  <c r="X2161" i="14" s="1"/>
  <c r="D2162" i="14"/>
  <c r="A2163" i="14"/>
  <c r="P2162" i="14" l="1"/>
  <c r="U2162" i="14"/>
  <c r="W2162" i="14" s="1"/>
  <c r="X2162" i="14" s="1"/>
  <c r="D2163" i="14"/>
  <c r="A2164" i="14"/>
  <c r="R2162" i="14"/>
  <c r="S2162" i="14" s="1"/>
  <c r="P2163" i="14" l="1"/>
  <c r="U2163" i="14"/>
  <c r="W2163" i="14" s="1"/>
  <c r="X2163" i="14" s="1"/>
  <c r="D2164" i="14"/>
  <c r="A2165" i="14"/>
  <c r="R2163" i="14"/>
  <c r="S2163" i="14" s="1"/>
  <c r="P2164" i="14" l="1"/>
  <c r="U2164" i="14"/>
  <c r="W2164" i="14" s="1"/>
  <c r="X2164" i="14" s="1"/>
  <c r="D2165" i="14"/>
  <c r="A2166" i="14"/>
  <c r="R2164" i="14"/>
  <c r="S2164" i="14" s="1"/>
  <c r="P2165" i="14" l="1"/>
  <c r="R2165" i="14" s="1"/>
  <c r="S2165" i="14" s="1"/>
  <c r="U2165" i="14"/>
  <c r="W2165" i="14" s="1"/>
  <c r="X2165" i="14" s="1"/>
  <c r="D2166" i="14"/>
  <c r="A2167" i="14"/>
  <c r="P2166" i="14" l="1"/>
  <c r="R2166" i="14" s="1"/>
  <c r="S2166" i="14" s="1"/>
  <c r="U2166" i="14"/>
  <c r="W2166" i="14" s="1"/>
  <c r="X2166" i="14" s="1"/>
  <c r="D2167" i="14"/>
  <c r="A2168" i="14"/>
  <c r="P2167" i="14" l="1"/>
  <c r="R2167" i="14" s="1"/>
  <c r="S2167" i="14" s="1"/>
  <c r="U2167" i="14"/>
  <c r="W2167" i="14" s="1"/>
  <c r="X2167" i="14" s="1"/>
  <c r="D2168" i="14"/>
  <c r="A2169" i="14"/>
  <c r="P2168" i="14" l="1"/>
  <c r="R2168" i="14" s="1"/>
  <c r="S2168" i="14" s="1"/>
  <c r="U2168" i="14"/>
  <c r="W2168" i="14" s="1"/>
  <c r="X2168" i="14" s="1"/>
  <c r="D2169" i="14"/>
  <c r="A2170" i="14"/>
  <c r="P2169" i="14" l="1"/>
  <c r="R2169" i="14" s="1"/>
  <c r="S2169" i="14" s="1"/>
  <c r="U2169" i="14"/>
  <c r="W2169" i="14" s="1"/>
  <c r="X2169" i="14" s="1"/>
  <c r="D2170" i="14"/>
  <c r="A2171" i="14"/>
  <c r="P2170" i="14" l="1"/>
  <c r="R2170" i="14" s="1"/>
  <c r="S2170" i="14" s="1"/>
  <c r="U2170" i="14"/>
  <c r="W2170" i="14" s="1"/>
  <c r="X2170" i="14" s="1"/>
  <c r="D2171" i="14"/>
  <c r="A2172" i="14"/>
  <c r="P2171" i="14" l="1"/>
  <c r="R2171" i="14" s="1"/>
  <c r="S2171" i="14" s="1"/>
  <c r="U2171" i="14"/>
  <c r="W2171" i="14" s="1"/>
  <c r="X2171" i="14" s="1"/>
  <c r="D2172" i="14"/>
  <c r="A2173" i="14"/>
  <c r="P2172" i="14" l="1"/>
  <c r="R2172" i="14" s="1"/>
  <c r="S2172" i="14" s="1"/>
  <c r="U2172" i="14"/>
  <c r="W2172" i="14" s="1"/>
  <c r="X2172" i="14" s="1"/>
  <c r="D2173" i="14"/>
  <c r="A2174" i="14"/>
  <c r="P2173" i="14" l="1"/>
  <c r="R2173" i="14" s="1"/>
  <c r="S2173" i="14" s="1"/>
  <c r="U2173" i="14"/>
  <c r="W2173" i="14" s="1"/>
  <c r="X2173" i="14" s="1"/>
  <c r="D2174" i="14"/>
  <c r="A2175" i="14"/>
  <c r="P2174" i="14" l="1"/>
  <c r="R2174" i="14" s="1"/>
  <c r="S2174" i="14" s="1"/>
  <c r="U2174" i="14"/>
  <c r="W2174" i="14" s="1"/>
  <c r="X2174" i="14" s="1"/>
  <c r="D2175" i="14"/>
  <c r="A2176" i="14"/>
  <c r="P2175" i="14" l="1"/>
  <c r="R2175" i="14" s="1"/>
  <c r="S2175" i="14" s="1"/>
  <c r="U2175" i="14"/>
  <c r="W2175" i="14" s="1"/>
  <c r="X2175" i="14" s="1"/>
  <c r="D2176" i="14"/>
  <c r="A2177" i="14"/>
  <c r="P2176" i="14" l="1"/>
  <c r="R2176" i="14" s="1"/>
  <c r="S2176" i="14" s="1"/>
  <c r="U2176" i="14"/>
  <c r="W2176" i="14" s="1"/>
  <c r="X2176" i="14" s="1"/>
  <c r="D2177" i="14"/>
  <c r="A2178" i="14"/>
  <c r="P2177" i="14" l="1"/>
  <c r="R2177" i="14" s="1"/>
  <c r="S2177" i="14" s="1"/>
  <c r="U2177" i="14"/>
  <c r="W2177" i="14" s="1"/>
  <c r="X2177" i="14" s="1"/>
  <c r="D2178" i="14"/>
  <c r="A2179" i="14"/>
  <c r="P2178" i="14" l="1"/>
  <c r="R2178" i="14" s="1"/>
  <c r="S2178" i="14" s="1"/>
  <c r="U2178" i="14"/>
  <c r="W2178" i="14" s="1"/>
  <c r="X2178" i="14" s="1"/>
  <c r="D2179" i="14"/>
  <c r="A2180" i="14"/>
  <c r="P2179" i="14" l="1"/>
  <c r="R2179" i="14" s="1"/>
  <c r="S2179" i="14" s="1"/>
  <c r="U2179" i="14"/>
  <c r="W2179" i="14" s="1"/>
  <c r="X2179" i="14" s="1"/>
  <c r="D2180" i="14"/>
  <c r="A2181" i="14"/>
  <c r="P2180" i="14" l="1"/>
  <c r="R2180" i="14" s="1"/>
  <c r="S2180" i="14" s="1"/>
  <c r="U2180" i="14"/>
  <c r="W2180" i="14" s="1"/>
  <c r="X2180" i="14" s="1"/>
  <c r="D2181" i="14"/>
  <c r="A2182" i="14"/>
  <c r="P2181" i="14" l="1"/>
  <c r="R2181" i="14" s="1"/>
  <c r="S2181" i="14" s="1"/>
  <c r="U2181" i="14"/>
  <c r="W2181" i="14" s="1"/>
  <c r="X2181" i="14" s="1"/>
  <c r="D2182" i="14"/>
  <c r="A2183" i="14"/>
  <c r="P2182" i="14" l="1"/>
  <c r="R2182" i="14" s="1"/>
  <c r="S2182" i="14" s="1"/>
  <c r="U2182" i="14"/>
  <c r="W2182" i="14" s="1"/>
  <c r="X2182" i="14" s="1"/>
  <c r="D2183" i="14"/>
  <c r="A2184" i="14"/>
  <c r="P2183" i="14" l="1"/>
  <c r="R2183" i="14" s="1"/>
  <c r="S2183" i="14" s="1"/>
  <c r="U2183" i="14"/>
  <c r="W2183" i="14" s="1"/>
  <c r="X2183" i="14" s="1"/>
  <c r="D2184" i="14"/>
  <c r="A2185" i="14"/>
  <c r="P2184" i="14" l="1"/>
  <c r="R2184" i="14" s="1"/>
  <c r="S2184" i="14" s="1"/>
  <c r="U2184" i="14"/>
  <c r="W2184" i="14" s="1"/>
  <c r="X2184" i="14" s="1"/>
  <c r="D2185" i="14"/>
  <c r="A2186" i="14"/>
  <c r="P2185" i="14" l="1"/>
  <c r="R2185" i="14" s="1"/>
  <c r="S2185" i="14" s="1"/>
  <c r="U2185" i="14"/>
  <c r="W2185" i="14" s="1"/>
  <c r="X2185" i="14" s="1"/>
  <c r="D2186" i="14"/>
  <c r="A2187" i="14"/>
  <c r="P2186" i="14" l="1"/>
  <c r="R2186" i="14" s="1"/>
  <c r="S2186" i="14" s="1"/>
  <c r="U2186" i="14"/>
  <c r="W2186" i="14" s="1"/>
  <c r="X2186" i="14" s="1"/>
  <c r="D2187" i="14"/>
  <c r="A2188" i="14"/>
  <c r="P2187" i="14" l="1"/>
  <c r="R2187" i="14" s="1"/>
  <c r="S2187" i="14" s="1"/>
  <c r="U2187" i="14"/>
  <c r="W2187" i="14" s="1"/>
  <c r="X2187" i="14" s="1"/>
  <c r="D2188" i="14"/>
  <c r="A2189" i="14"/>
  <c r="P2188" i="14" l="1"/>
  <c r="R2188" i="14" s="1"/>
  <c r="S2188" i="14" s="1"/>
  <c r="U2188" i="14"/>
  <c r="W2188" i="14" s="1"/>
  <c r="X2188" i="14" s="1"/>
  <c r="D2189" i="14"/>
  <c r="A2190" i="14"/>
  <c r="P2189" i="14" l="1"/>
  <c r="R2189" i="14" s="1"/>
  <c r="S2189" i="14" s="1"/>
  <c r="U2189" i="14"/>
  <c r="W2189" i="14" s="1"/>
  <c r="X2189" i="14" s="1"/>
  <c r="D2190" i="14"/>
  <c r="A2191" i="14"/>
  <c r="P2190" i="14" l="1"/>
  <c r="R2190" i="14" s="1"/>
  <c r="S2190" i="14" s="1"/>
  <c r="U2190" i="14"/>
  <c r="W2190" i="14" s="1"/>
  <c r="X2190" i="14" s="1"/>
  <c r="D2191" i="14"/>
  <c r="A2192" i="14"/>
  <c r="P2191" i="14" l="1"/>
  <c r="R2191" i="14" s="1"/>
  <c r="S2191" i="14" s="1"/>
  <c r="U2191" i="14"/>
  <c r="W2191" i="14" s="1"/>
  <c r="X2191" i="14" s="1"/>
  <c r="D2192" i="14"/>
  <c r="A2193" i="14"/>
  <c r="P2192" i="14" l="1"/>
  <c r="R2192" i="14" s="1"/>
  <c r="S2192" i="14" s="1"/>
  <c r="U2192" i="14"/>
  <c r="W2192" i="14" s="1"/>
  <c r="X2192" i="14" s="1"/>
  <c r="D2193" i="14"/>
  <c r="A2194" i="14"/>
  <c r="P2193" i="14" l="1"/>
  <c r="R2193" i="14" s="1"/>
  <c r="S2193" i="14" s="1"/>
  <c r="U2193" i="14"/>
  <c r="W2193" i="14" s="1"/>
  <c r="X2193" i="14" s="1"/>
  <c r="D2194" i="14"/>
  <c r="A2195" i="14"/>
  <c r="P2194" i="14" l="1"/>
  <c r="R2194" i="14" s="1"/>
  <c r="S2194" i="14" s="1"/>
  <c r="U2194" i="14"/>
  <c r="W2194" i="14" s="1"/>
  <c r="X2194" i="14" s="1"/>
  <c r="D2195" i="14"/>
  <c r="A2196" i="14"/>
  <c r="P2195" i="14" l="1"/>
  <c r="R2195" i="14" s="1"/>
  <c r="S2195" i="14" s="1"/>
  <c r="U2195" i="14"/>
  <c r="W2195" i="14" s="1"/>
  <c r="X2195" i="14" s="1"/>
  <c r="D2196" i="14"/>
  <c r="A2197" i="14"/>
  <c r="P2196" i="14" l="1"/>
  <c r="R2196" i="14" s="1"/>
  <c r="S2196" i="14" s="1"/>
  <c r="U2196" i="14"/>
  <c r="W2196" i="14" s="1"/>
  <c r="X2196" i="14" s="1"/>
  <c r="D2197" i="14"/>
  <c r="A2198" i="14"/>
  <c r="P2197" i="14" l="1"/>
  <c r="R2197" i="14" s="1"/>
  <c r="S2197" i="14" s="1"/>
  <c r="U2197" i="14"/>
  <c r="W2197" i="14" s="1"/>
  <c r="X2197" i="14" s="1"/>
  <c r="D2198" i="14"/>
  <c r="A2199" i="14"/>
  <c r="P2198" i="14" l="1"/>
  <c r="R2198" i="14" s="1"/>
  <c r="S2198" i="14" s="1"/>
  <c r="U2198" i="14"/>
  <c r="W2198" i="14" s="1"/>
  <c r="X2198" i="14" s="1"/>
  <c r="D2199" i="14"/>
  <c r="A2200" i="14"/>
  <c r="P2199" i="14" l="1"/>
  <c r="R2199" i="14" s="1"/>
  <c r="S2199" i="14" s="1"/>
  <c r="U2199" i="14"/>
  <c r="W2199" i="14" s="1"/>
  <c r="X2199" i="14" s="1"/>
  <c r="D2200" i="14"/>
  <c r="A2201" i="14"/>
  <c r="P2200" i="14" l="1"/>
  <c r="R2200" i="14" s="1"/>
  <c r="S2200" i="14" s="1"/>
  <c r="U2200" i="14"/>
  <c r="W2200" i="14" s="1"/>
  <c r="X2200" i="14" s="1"/>
  <c r="D2201" i="14"/>
  <c r="A2202" i="14"/>
  <c r="P2201" i="14" l="1"/>
  <c r="R2201" i="14" s="1"/>
  <c r="S2201" i="14" s="1"/>
  <c r="U2201" i="14"/>
  <c r="W2201" i="14" s="1"/>
  <c r="X2201" i="14" s="1"/>
  <c r="D2202" i="14"/>
  <c r="A2203" i="14"/>
  <c r="P2202" i="14" l="1"/>
  <c r="R2202" i="14" s="1"/>
  <c r="S2202" i="14" s="1"/>
  <c r="U2202" i="14"/>
  <c r="W2202" i="14" s="1"/>
  <c r="X2202" i="14" s="1"/>
  <c r="D2203" i="14"/>
  <c r="A2204" i="14"/>
  <c r="P2203" i="14" l="1"/>
  <c r="R2203" i="14" s="1"/>
  <c r="S2203" i="14" s="1"/>
  <c r="U2203" i="14"/>
  <c r="W2203" i="14" s="1"/>
  <c r="X2203" i="14" s="1"/>
  <c r="D2204" i="14"/>
  <c r="A2205" i="14"/>
  <c r="P2204" i="14" l="1"/>
  <c r="R2204" i="14" s="1"/>
  <c r="S2204" i="14" s="1"/>
  <c r="U2204" i="14"/>
  <c r="W2204" i="14" s="1"/>
  <c r="X2204" i="14" s="1"/>
  <c r="D2205" i="14"/>
  <c r="A2206" i="14"/>
  <c r="P2205" i="14" l="1"/>
  <c r="R2205" i="14" s="1"/>
  <c r="S2205" i="14" s="1"/>
  <c r="U2205" i="14"/>
  <c r="W2205" i="14" s="1"/>
  <c r="X2205" i="14" s="1"/>
  <c r="D2206" i="14"/>
  <c r="A2207" i="14"/>
  <c r="P2206" i="14" l="1"/>
  <c r="R2206" i="14" s="1"/>
  <c r="S2206" i="14" s="1"/>
  <c r="U2206" i="14"/>
  <c r="W2206" i="14" s="1"/>
  <c r="X2206" i="14" s="1"/>
  <c r="D2207" i="14"/>
  <c r="A2208" i="14"/>
  <c r="P2207" i="14" l="1"/>
  <c r="R2207" i="14" s="1"/>
  <c r="S2207" i="14" s="1"/>
  <c r="U2207" i="14"/>
  <c r="W2207" i="14" s="1"/>
  <c r="X2207" i="14" s="1"/>
  <c r="D2208" i="14"/>
  <c r="A2209" i="14"/>
  <c r="P2208" i="14" l="1"/>
  <c r="R2208" i="14" s="1"/>
  <c r="S2208" i="14" s="1"/>
  <c r="U2208" i="14"/>
  <c r="W2208" i="14" s="1"/>
  <c r="X2208" i="14" s="1"/>
  <c r="D2209" i="14"/>
  <c r="A2210" i="14"/>
  <c r="P2209" i="14" l="1"/>
  <c r="R2209" i="14" s="1"/>
  <c r="S2209" i="14" s="1"/>
  <c r="U2209" i="14"/>
  <c r="W2209" i="14" s="1"/>
  <c r="X2209" i="14" s="1"/>
  <c r="D2210" i="14"/>
  <c r="A2211" i="14"/>
  <c r="P2210" i="14" l="1"/>
  <c r="R2210" i="14" s="1"/>
  <c r="S2210" i="14" s="1"/>
  <c r="U2210" i="14"/>
  <c r="W2210" i="14" s="1"/>
  <c r="X2210" i="14" s="1"/>
  <c r="D2211" i="14"/>
  <c r="A2212" i="14"/>
  <c r="P2211" i="14" l="1"/>
  <c r="R2211" i="14" s="1"/>
  <c r="S2211" i="14" s="1"/>
  <c r="U2211" i="14"/>
  <c r="W2211" i="14" s="1"/>
  <c r="X2211" i="14" s="1"/>
  <c r="D2212" i="14"/>
  <c r="A2213" i="14"/>
  <c r="P2212" i="14" l="1"/>
  <c r="R2212" i="14" s="1"/>
  <c r="S2212" i="14" s="1"/>
  <c r="U2212" i="14"/>
  <c r="W2212" i="14" s="1"/>
  <c r="X2212" i="14" s="1"/>
  <c r="D2213" i="14"/>
  <c r="A2214" i="14"/>
  <c r="P2213" i="14" l="1"/>
  <c r="R2213" i="14" s="1"/>
  <c r="S2213" i="14" s="1"/>
  <c r="U2213" i="14"/>
  <c r="W2213" i="14" s="1"/>
  <c r="X2213" i="14" s="1"/>
  <c r="D2214" i="14"/>
  <c r="A2215" i="14"/>
  <c r="P2214" i="14" l="1"/>
  <c r="R2214" i="14" s="1"/>
  <c r="S2214" i="14" s="1"/>
  <c r="U2214" i="14"/>
  <c r="W2214" i="14" s="1"/>
  <c r="X2214" i="14" s="1"/>
  <c r="D2215" i="14"/>
  <c r="A2216" i="14"/>
  <c r="P2215" i="14" l="1"/>
  <c r="R2215" i="14" s="1"/>
  <c r="S2215" i="14" s="1"/>
  <c r="U2215" i="14"/>
  <c r="W2215" i="14" s="1"/>
  <c r="X2215" i="14" s="1"/>
  <c r="D2216" i="14"/>
  <c r="A2217" i="14"/>
  <c r="P2216" i="14" l="1"/>
  <c r="R2216" i="14" s="1"/>
  <c r="S2216" i="14" s="1"/>
  <c r="U2216" i="14"/>
  <c r="W2216" i="14" s="1"/>
  <c r="X2216" i="14" s="1"/>
  <c r="D2217" i="14"/>
  <c r="A2218" i="14"/>
  <c r="P2217" i="14" l="1"/>
  <c r="R2217" i="14" s="1"/>
  <c r="S2217" i="14" s="1"/>
  <c r="U2217" i="14"/>
  <c r="W2217" i="14" s="1"/>
  <c r="X2217" i="14" s="1"/>
  <c r="D2218" i="14"/>
  <c r="A2219" i="14"/>
  <c r="P2218" i="14" l="1"/>
  <c r="R2218" i="14" s="1"/>
  <c r="S2218" i="14" s="1"/>
  <c r="U2218" i="14"/>
  <c r="W2218" i="14" s="1"/>
  <c r="X2218" i="14" s="1"/>
  <c r="D2219" i="14"/>
  <c r="A2220" i="14"/>
  <c r="P2219" i="14" l="1"/>
  <c r="R2219" i="14" s="1"/>
  <c r="S2219" i="14" s="1"/>
  <c r="U2219" i="14"/>
  <c r="W2219" i="14" s="1"/>
  <c r="X2219" i="14" s="1"/>
  <c r="D2220" i="14"/>
  <c r="A2221" i="14"/>
  <c r="P2220" i="14" l="1"/>
  <c r="R2220" i="14" s="1"/>
  <c r="S2220" i="14" s="1"/>
  <c r="U2220" i="14"/>
  <c r="W2220" i="14" s="1"/>
  <c r="X2220" i="14" s="1"/>
  <c r="D2221" i="14"/>
  <c r="A2222" i="14"/>
  <c r="P2221" i="14" l="1"/>
  <c r="R2221" i="14" s="1"/>
  <c r="S2221" i="14" s="1"/>
  <c r="U2221" i="14"/>
  <c r="W2221" i="14" s="1"/>
  <c r="X2221" i="14" s="1"/>
  <c r="D2222" i="14"/>
  <c r="A2223" i="14"/>
  <c r="P2222" i="14" l="1"/>
  <c r="R2222" i="14" s="1"/>
  <c r="S2222" i="14" s="1"/>
  <c r="U2222" i="14"/>
  <c r="W2222" i="14" s="1"/>
  <c r="X2222" i="14" s="1"/>
  <c r="D2223" i="14"/>
  <c r="A2224" i="14"/>
  <c r="P2223" i="14" l="1"/>
  <c r="R2223" i="14" s="1"/>
  <c r="S2223" i="14" s="1"/>
  <c r="U2223" i="14"/>
  <c r="W2223" i="14" s="1"/>
  <c r="X2223" i="14" s="1"/>
  <c r="D2224" i="14"/>
  <c r="A2225" i="14"/>
  <c r="P2224" i="14" l="1"/>
  <c r="R2224" i="14" s="1"/>
  <c r="S2224" i="14" s="1"/>
  <c r="U2224" i="14"/>
  <c r="W2224" i="14" s="1"/>
  <c r="X2224" i="14" s="1"/>
  <c r="D2225" i="14"/>
  <c r="A2226" i="14"/>
  <c r="P2225" i="14" l="1"/>
  <c r="R2225" i="14" s="1"/>
  <c r="S2225" i="14" s="1"/>
  <c r="U2225" i="14"/>
  <c r="W2225" i="14" s="1"/>
  <c r="X2225" i="14" s="1"/>
  <c r="D2226" i="14"/>
  <c r="A2227" i="14"/>
  <c r="P2226" i="14" l="1"/>
  <c r="U2226" i="14"/>
  <c r="D2227" i="14"/>
  <c r="A2228" i="14"/>
  <c r="W2226" i="14"/>
  <c r="X2226" i="14" s="1"/>
  <c r="R2226" i="14"/>
  <c r="S2226" i="14" s="1"/>
  <c r="P2227" i="14" l="1"/>
  <c r="R2227" i="14" s="1"/>
  <c r="S2227" i="14" s="1"/>
  <c r="U2227" i="14"/>
  <c r="W2227" i="14" s="1"/>
  <c r="X2227" i="14" s="1"/>
  <c r="D2228" i="14"/>
  <c r="A2229" i="14"/>
  <c r="P2228" i="14" l="1"/>
  <c r="R2228" i="14" s="1"/>
  <c r="S2228" i="14" s="1"/>
  <c r="U2228" i="14"/>
  <c r="W2228" i="14" s="1"/>
  <c r="X2228" i="14" s="1"/>
  <c r="D2229" i="14"/>
  <c r="A2230" i="14"/>
  <c r="P2229" i="14" l="1"/>
  <c r="R2229" i="14" s="1"/>
  <c r="S2229" i="14" s="1"/>
  <c r="U2229" i="14"/>
  <c r="W2229" i="14" s="1"/>
  <c r="X2229" i="14" s="1"/>
  <c r="D2230" i="14"/>
  <c r="A2231" i="14"/>
  <c r="P2230" i="14" l="1"/>
  <c r="R2230" i="14" s="1"/>
  <c r="S2230" i="14" s="1"/>
  <c r="U2230" i="14"/>
  <c r="W2230" i="14" s="1"/>
  <c r="X2230" i="14" s="1"/>
  <c r="D2231" i="14"/>
  <c r="A2232" i="14"/>
  <c r="P2231" i="14" l="1"/>
  <c r="R2231" i="14" s="1"/>
  <c r="S2231" i="14" s="1"/>
  <c r="U2231" i="14"/>
  <c r="W2231" i="14" s="1"/>
  <c r="X2231" i="14" s="1"/>
  <c r="D2232" i="14"/>
  <c r="A2233" i="14"/>
  <c r="P2232" i="14" l="1"/>
  <c r="R2232" i="14" s="1"/>
  <c r="S2232" i="14" s="1"/>
  <c r="U2232" i="14"/>
  <c r="W2232" i="14" s="1"/>
  <c r="X2232" i="14" s="1"/>
  <c r="D2233" i="14"/>
  <c r="A2234" i="14"/>
  <c r="P2233" i="14" l="1"/>
  <c r="R2233" i="14" s="1"/>
  <c r="S2233" i="14" s="1"/>
  <c r="U2233" i="14"/>
  <c r="W2233" i="14" s="1"/>
  <c r="X2233" i="14" s="1"/>
  <c r="D2234" i="14"/>
  <c r="A2235" i="14"/>
  <c r="P2234" i="14" l="1"/>
  <c r="R2234" i="14" s="1"/>
  <c r="S2234" i="14" s="1"/>
  <c r="U2234" i="14"/>
  <c r="W2234" i="14" s="1"/>
  <c r="X2234" i="14" s="1"/>
  <c r="D2235" i="14"/>
  <c r="A2236" i="14"/>
  <c r="P2235" i="14" l="1"/>
  <c r="R2235" i="14" s="1"/>
  <c r="S2235" i="14" s="1"/>
  <c r="U2235" i="14"/>
  <c r="W2235" i="14" s="1"/>
  <c r="X2235" i="14" s="1"/>
  <c r="D2236" i="14"/>
  <c r="A2237" i="14"/>
  <c r="P2236" i="14" l="1"/>
  <c r="R2236" i="14" s="1"/>
  <c r="S2236" i="14" s="1"/>
  <c r="U2236" i="14"/>
  <c r="W2236" i="14" s="1"/>
  <c r="X2236" i="14" s="1"/>
  <c r="D2237" i="14"/>
  <c r="A2238" i="14"/>
  <c r="P2237" i="14" l="1"/>
  <c r="R2237" i="14" s="1"/>
  <c r="S2237" i="14" s="1"/>
  <c r="U2237" i="14"/>
  <c r="W2237" i="14" s="1"/>
  <c r="X2237" i="14" s="1"/>
  <c r="D2238" i="14"/>
  <c r="A2239" i="14"/>
  <c r="P2238" i="14" l="1"/>
  <c r="R2238" i="14" s="1"/>
  <c r="S2238" i="14" s="1"/>
  <c r="U2238" i="14"/>
  <c r="W2238" i="14" s="1"/>
  <c r="X2238" i="14" s="1"/>
  <c r="D2239" i="14"/>
  <c r="A2240" i="14"/>
  <c r="P2239" i="14" l="1"/>
  <c r="R2239" i="14" s="1"/>
  <c r="S2239" i="14" s="1"/>
  <c r="U2239" i="14"/>
  <c r="W2239" i="14" s="1"/>
  <c r="X2239" i="14" s="1"/>
  <c r="D2240" i="14"/>
  <c r="A2241" i="14"/>
  <c r="P2240" i="14" l="1"/>
  <c r="R2240" i="14" s="1"/>
  <c r="S2240" i="14" s="1"/>
  <c r="U2240" i="14"/>
  <c r="W2240" i="14" s="1"/>
  <c r="X2240" i="14" s="1"/>
  <c r="D2241" i="14"/>
  <c r="A2242" i="14"/>
  <c r="P2241" i="14" l="1"/>
  <c r="R2241" i="14" s="1"/>
  <c r="S2241" i="14" s="1"/>
  <c r="U2241" i="14"/>
  <c r="W2241" i="14" s="1"/>
  <c r="X2241" i="14" s="1"/>
  <c r="D2242" i="14"/>
  <c r="A2243" i="14"/>
  <c r="P2242" i="14" l="1"/>
  <c r="R2242" i="14" s="1"/>
  <c r="S2242" i="14" s="1"/>
  <c r="U2242" i="14"/>
  <c r="W2242" i="14" s="1"/>
  <c r="X2242" i="14" s="1"/>
  <c r="D2243" i="14"/>
  <c r="A2244" i="14"/>
  <c r="P2243" i="14" l="1"/>
  <c r="U2243" i="14"/>
  <c r="W2243" i="14" s="1"/>
  <c r="X2243" i="14" s="1"/>
  <c r="D2244" i="14"/>
  <c r="A2245" i="14"/>
  <c r="R2243" i="14"/>
  <c r="S2243" i="14" s="1"/>
  <c r="P2244" i="14" l="1"/>
  <c r="R2244" i="14" s="1"/>
  <c r="S2244" i="14" s="1"/>
  <c r="U2244" i="14"/>
  <c r="W2244" i="14" s="1"/>
  <c r="X2244" i="14" s="1"/>
  <c r="D2245" i="14"/>
  <c r="A2246" i="14"/>
  <c r="P2245" i="14" l="1"/>
  <c r="U2245" i="14"/>
  <c r="W2245" i="14" s="1"/>
  <c r="X2245" i="14" s="1"/>
  <c r="D2246" i="14"/>
  <c r="A2247" i="14"/>
  <c r="R2245" i="14"/>
  <c r="S2245" i="14" s="1"/>
  <c r="P2246" i="14" l="1"/>
  <c r="R2246" i="14" s="1"/>
  <c r="S2246" i="14" s="1"/>
  <c r="U2246" i="14"/>
  <c r="W2246" i="14" s="1"/>
  <c r="X2246" i="14" s="1"/>
  <c r="D2247" i="14"/>
  <c r="A2248" i="14"/>
  <c r="P2247" i="14" l="1"/>
  <c r="R2247" i="14" s="1"/>
  <c r="S2247" i="14" s="1"/>
  <c r="U2247" i="14"/>
  <c r="W2247" i="14" s="1"/>
  <c r="X2247" i="14" s="1"/>
  <c r="D2248" i="14"/>
  <c r="A2249" i="14"/>
  <c r="P2248" i="14" l="1"/>
  <c r="R2248" i="14" s="1"/>
  <c r="S2248" i="14" s="1"/>
  <c r="U2248" i="14"/>
  <c r="W2248" i="14" s="1"/>
  <c r="X2248" i="14" s="1"/>
  <c r="D2249" i="14"/>
  <c r="A2250" i="14"/>
  <c r="P2249" i="14" l="1"/>
  <c r="R2249" i="14" s="1"/>
  <c r="S2249" i="14" s="1"/>
  <c r="U2249" i="14"/>
  <c r="W2249" i="14" s="1"/>
  <c r="X2249" i="14" s="1"/>
  <c r="D2250" i="14"/>
  <c r="A2251" i="14"/>
  <c r="P2250" i="14" l="1"/>
  <c r="R2250" i="14" s="1"/>
  <c r="S2250" i="14" s="1"/>
  <c r="U2250" i="14"/>
  <c r="W2250" i="14" s="1"/>
  <c r="X2250" i="14" s="1"/>
  <c r="D2251" i="14"/>
  <c r="A2252" i="14"/>
  <c r="P2251" i="14" l="1"/>
  <c r="R2251" i="14" s="1"/>
  <c r="S2251" i="14" s="1"/>
  <c r="U2251" i="14"/>
  <c r="W2251" i="14" s="1"/>
  <c r="X2251" i="14" s="1"/>
  <c r="D2252" i="14"/>
  <c r="A2253" i="14"/>
  <c r="P2252" i="14" l="1"/>
  <c r="R2252" i="14" s="1"/>
  <c r="S2252" i="14" s="1"/>
  <c r="U2252" i="14"/>
  <c r="W2252" i="14" s="1"/>
  <c r="X2252" i="14" s="1"/>
  <c r="D2253" i="14"/>
  <c r="A2254" i="14"/>
  <c r="P2253" i="14" l="1"/>
  <c r="R2253" i="14" s="1"/>
  <c r="S2253" i="14" s="1"/>
  <c r="U2253" i="14"/>
  <c r="W2253" i="14" s="1"/>
  <c r="X2253" i="14" s="1"/>
  <c r="D2254" i="14"/>
  <c r="A2255" i="14"/>
  <c r="P2254" i="14" l="1"/>
  <c r="R2254" i="14" s="1"/>
  <c r="S2254" i="14" s="1"/>
  <c r="U2254" i="14"/>
  <c r="W2254" i="14" s="1"/>
  <c r="X2254" i="14" s="1"/>
  <c r="D2255" i="14"/>
  <c r="A2256" i="14"/>
  <c r="P2255" i="14" l="1"/>
  <c r="R2255" i="14" s="1"/>
  <c r="S2255" i="14" s="1"/>
  <c r="U2255" i="14"/>
  <c r="W2255" i="14" s="1"/>
  <c r="X2255" i="14" s="1"/>
  <c r="D2256" i="14"/>
  <c r="A2257" i="14"/>
  <c r="P2256" i="14" l="1"/>
  <c r="R2256" i="14" s="1"/>
  <c r="S2256" i="14" s="1"/>
  <c r="U2256" i="14"/>
  <c r="W2256" i="14" s="1"/>
  <c r="X2256" i="14" s="1"/>
  <c r="D2257" i="14"/>
  <c r="A2258" i="14"/>
  <c r="P2257" i="14" l="1"/>
  <c r="R2257" i="14" s="1"/>
  <c r="S2257" i="14" s="1"/>
  <c r="U2257" i="14"/>
  <c r="W2257" i="14" s="1"/>
  <c r="X2257" i="14" s="1"/>
  <c r="D2258" i="14"/>
  <c r="A2259" i="14"/>
  <c r="P2258" i="14" l="1"/>
  <c r="R2258" i="14" s="1"/>
  <c r="S2258" i="14" s="1"/>
  <c r="U2258" i="14"/>
  <c r="W2258" i="14" s="1"/>
  <c r="X2258" i="14" s="1"/>
  <c r="D2259" i="14"/>
  <c r="A2260" i="14"/>
  <c r="P2259" i="14" l="1"/>
  <c r="R2259" i="14" s="1"/>
  <c r="S2259" i="14" s="1"/>
  <c r="U2259" i="14"/>
  <c r="W2259" i="14" s="1"/>
  <c r="X2259" i="14" s="1"/>
  <c r="D2260" i="14"/>
  <c r="A2261" i="14"/>
  <c r="P2260" i="14" l="1"/>
  <c r="R2260" i="14" s="1"/>
  <c r="S2260" i="14" s="1"/>
  <c r="U2260" i="14"/>
  <c r="W2260" i="14" s="1"/>
  <c r="X2260" i="14" s="1"/>
  <c r="D2261" i="14"/>
  <c r="A2262" i="14"/>
  <c r="P2261" i="14" l="1"/>
  <c r="R2261" i="14" s="1"/>
  <c r="S2261" i="14" s="1"/>
  <c r="U2261" i="14"/>
  <c r="W2261" i="14" s="1"/>
  <c r="X2261" i="14" s="1"/>
  <c r="D2262" i="14"/>
  <c r="A2263" i="14"/>
  <c r="P2262" i="14" l="1"/>
  <c r="R2262" i="14" s="1"/>
  <c r="S2262" i="14" s="1"/>
  <c r="U2262" i="14"/>
  <c r="W2262" i="14" s="1"/>
  <c r="X2262" i="14" s="1"/>
  <c r="D2263" i="14"/>
  <c r="A2264" i="14"/>
  <c r="P2263" i="14" l="1"/>
  <c r="R2263" i="14" s="1"/>
  <c r="S2263" i="14" s="1"/>
  <c r="U2263" i="14"/>
  <c r="W2263" i="14" s="1"/>
  <c r="X2263" i="14" s="1"/>
  <c r="D2264" i="14"/>
  <c r="A2265" i="14"/>
  <c r="P2264" i="14" l="1"/>
  <c r="R2264" i="14" s="1"/>
  <c r="S2264" i="14" s="1"/>
  <c r="U2264" i="14"/>
  <c r="W2264" i="14" s="1"/>
  <c r="X2264" i="14" s="1"/>
  <c r="D2265" i="14"/>
  <c r="A2266" i="14"/>
  <c r="P2265" i="14" l="1"/>
  <c r="R2265" i="14" s="1"/>
  <c r="S2265" i="14" s="1"/>
  <c r="U2265" i="14"/>
  <c r="W2265" i="14" s="1"/>
  <c r="X2265" i="14" s="1"/>
  <c r="D2266" i="14"/>
  <c r="A2267" i="14"/>
  <c r="P2266" i="14" l="1"/>
  <c r="R2266" i="14" s="1"/>
  <c r="S2266" i="14" s="1"/>
  <c r="U2266" i="14"/>
  <c r="W2266" i="14" s="1"/>
  <c r="X2266" i="14" s="1"/>
  <c r="D2267" i="14"/>
  <c r="A2268" i="14"/>
  <c r="P2267" i="14" l="1"/>
  <c r="R2267" i="14" s="1"/>
  <c r="S2267" i="14" s="1"/>
  <c r="U2267" i="14"/>
  <c r="W2267" i="14" s="1"/>
  <c r="X2267" i="14" s="1"/>
  <c r="D2268" i="14"/>
  <c r="A2269" i="14"/>
  <c r="P2268" i="14" l="1"/>
  <c r="R2268" i="14" s="1"/>
  <c r="S2268" i="14" s="1"/>
  <c r="U2268" i="14"/>
  <c r="W2268" i="14" s="1"/>
  <c r="X2268" i="14" s="1"/>
  <c r="D2269" i="14"/>
  <c r="A2270" i="14"/>
  <c r="P2269" i="14" l="1"/>
  <c r="R2269" i="14" s="1"/>
  <c r="S2269" i="14" s="1"/>
  <c r="U2269" i="14"/>
  <c r="W2269" i="14" s="1"/>
  <c r="X2269" i="14" s="1"/>
  <c r="D2270" i="14"/>
  <c r="A2271" i="14"/>
  <c r="P2270" i="14" l="1"/>
  <c r="R2270" i="14" s="1"/>
  <c r="S2270" i="14" s="1"/>
  <c r="U2270" i="14"/>
  <c r="W2270" i="14" s="1"/>
  <c r="X2270" i="14" s="1"/>
  <c r="D2271" i="14"/>
  <c r="A2272" i="14"/>
  <c r="P2271" i="14" l="1"/>
  <c r="R2271" i="14" s="1"/>
  <c r="S2271" i="14" s="1"/>
  <c r="U2271" i="14"/>
  <c r="W2271" i="14" s="1"/>
  <c r="X2271" i="14" s="1"/>
  <c r="D2272" i="14"/>
  <c r="A2273" i="14"/>
  <c r="P2272" i="14" l="1"/>
  <c r="U2272" i="14"/>
  <c r="D2273" i="14"/>
  <c r="A2274" i="14"/>
  <c r="W2272" i="14"/>
  <c r="X2272" i="14" s="1"/>
  <c r="R2272" i="14"/>
  <c r="S2272" i="14" s="1"/>
  <c r="P2273" i="14" l="1"/>
  <c r="R2273" i="14" s="1"/>
  <c r="S2273" i="14" s="1"/>
  <c r="U2273" i="14"/>
  <c r="W2273" i="14" s="1"/>
  <c r="X2273" i="14" s="1"/>
  <c r="D2274" i="14"/>
  <c r="A2275" i="14"/>
  <c r="P2274" i="14" l="1"/>
  <c r="R2274" i="14" s="1"/>
  <c r="S2274" i="14" s="1"/>
  <c r="U2274" i="14"/>
  <c r="W2274" i="14" s="1"/>
  <c r="X2274" i="14" s="1"/>
  <c r="D2275" i="14"/>
  <c r="A2276" i="14"/>
  <c r="P2275" i="14" l="1"/>
  <c r="R2275" i="14" s="1"/>
  <c r="S2275" i="14" s="1"/>
  <c r="U2275" i="14"/>
  <c r="W2275" i="14" s="1"/>
  <c r="X2275" i="14" s="1"/>
  <c r="D2276" i="14"/>
  <c r="A2277" i="14"/>
  <c r="P2276" i="14" l="1"/>
  <c r="R2276" i="14" s="1"/>
  <c r="S2276" i="14" s="1"/>
  <c r="U2276" i="14"/>
  <c r="W2276" i="14" s="1"/>
  <c r="X2276" i="14" s="1"/>
  <c r="D2277" i="14"/>
  <c r="A2278" i="14"/>
  <c r="P2277" i="14" l="1"/>
  <c r="R2277" i="14" s="1"/>
  <c r="S2277" i="14" s="1"/>
  <c r="U2277" i="14"/>
  <c r="W2277" i="14" s="1"/>
  <c r="X2277" i="14" s="1"/>
  <c r="D2278" i="14"/>
  <c r="A2279" i="14"/>
  <c r="P2278" i="14" l="1"/>
  <c r="R2278" i="14" s="1"/>
  <c r="S2278" i="14" s="1"/>
  <c r="U2278" i="14"/>
  <c r="W2278" i="14" s="1"/>
  <c r="X2278" i="14" s="1"/>
  <c r="D2279" i="14"/>
  <c r="A2280" i="14"/>
  <c r="P2279" i="14" l="1"/>
  <c r="R2279" i="14" s="1"/>
  <c r="S2279" i="14" s="1"/>
  <c r="U2279" i="14"/>
  <c r="W2279" i="14" s="1"/>
  <c r="X2279" i="14" s="1"/>
  <c r="D2280" i="14"/>
  <c r="A2281" i="14"/>
  <c r="P2280" i="14" l="1"/>
  <c r="R2280" i="14" s="1"/>
  <c r="S2280" i="14" s="1"/>
  <c r="U2280" i="14"/>
  <c r="W2280" i="14" s="1"/>
  <c r="X2280" i="14" s="1"/>
  <c r="D2281" i="14"/>
  <c r="A2282" i="14"/>
  <c r="P2281" i="14" l="1"/>
  <c r="R2281" i="14" s="1"/>
  <c r="S2281" i="14" s="1"/>
  <c r="U2281" i="14"/>
  <c r="W2281" i="14" s="1"/>
  <c r="X2281" i="14" s="1"/>
  <c r="D2282" i="14"/>
  <c r="A2283" i="14"/>
  <c r="P2282" i="14" l="1"/>
  <c r="R2282" i="14" s="1"/>
  <c r="S2282" i="14" s="1"/>
  <c r="U2282" i="14"/>
  <c r="W2282" i="14" s="1"/>
  <c r="X2282" i="14" s="1"/>
  <c r="D2283" i="14"/>
  <c r="A2284" i="14"/>
  <c r="P2283" i="14" l="1"/>
  <c r="R2283" i="14" s="1"/>
  <c r="S2283" i="14" s="1"/>
  <c r="U2283" i="14"/>
  <c r="W2283" i="14" s="1"/>
  <c r="X2283" i="14" s="1"/>
  <c r="D2284" i="14"/>
  <c r="A2285" i="14"/>
  <c r="P2284" i="14" l="1"/>
  <c r="R2284" i="14" s="1"/>
  <c r="S2284" i="14" s="1"/>
  <c r="U2284" i="14"/>
  <c r="W2284" i="14" s="1"/>
  <c r="X2284" i="14" s="1"/>
  <c r="D2285" i="14"/>
  <c r="A2286" i="14"/>
  <c r="P2285" i="14" l="1"/>
  <c r="R2285" i="14" s="1"/>
  <c r="S2285" i="14" s="1"/>
  <c r="U2285" i="14"/>
  <c r="W2285" i="14" s="1"/>
  <c r="X2285" i="14" s="1"/>
  <c r="D2286" i="14"/>
  <c r="A2287" i="14"/>
  <c r="P2286" i="14" l="1"/>
  <c r="R2286" i="14" s="1"/>
  <c r="S2286" i="14" s="1"/>
  <c r="U2286" i="14"/>
  <c r="D2287" i="14"/>
  <c r="A2288" i="14"/>
  <c r="W2286" i="14"/>
  <c r="X2286" i="14" s="1"/>
  <c r="P2287" i="14" l="1"/>
  <c r="R2287" i="14" s="1"/>
  <c r="S2287" i="14" s="1"/>
  <c r="U2287" i="14"/>
  <c r="W2287" i="14" s="1"/>
  <c r="X2287" i="14" s="1"/>
  <c r="D2288" i="14"/>
  <c r="A2289" i="14"/>
  <c r="P2288" i="14" l="1"/>
  <c r="R2288" i="14" s="1"/>
  <c r="S2288" i="14" s="1"/>
  <c r="U2288" i="14"/>
  <c r="W2288" i="14" s="1"/>
  <c r="X2288" i="14" s="1"/>
  <c r="D2289" i="14"/>
  <c r="A2290" i="14"/>
  <c r="P2289" i="14" l="1"/>
  <c r="R2289" i="14" s="1"/>
  <c r="S2289" i="14" s="1"/>
  <c r="U2289" i="14"/>
  <c r="W2289" i="14" s="1"/>
  <c r="X2289" i="14" s="1"/>
  <c r="D2290" i="14"/>
  <c r="A2291" i="14"/>
  <c r="P2290" i="14" l="1"/>
  <c r="R2290" i="14" s="1"/>
  <c r="S2290" i="14" s="1"/>
  <c r="U2290" i="14"/>
  <c r="W2290" i="14" s="1"/>
  <c r="X2290" i="14" s="1"/>
  <c r="D2291" i="14"/>
  <c r="A2292" i="14"/>
  <c r="P2291" i="14" l="1"/>
  <c r="R2291" i="14" s="1"/>
  <c r="S2291" i="14" s="1"/>
  <c r="U2291" i="14"/>
  <c r="W2291" i="14" s="1"/>
  <c r="X2291" i="14" s="1"/>
  <c r="D2292" i="14"/>
  <c r="A2293" i="14"/>
  <c r="P2292" i="14" l="1"/>
  <c r="R2292" i="14" s="1"/>
  <c r="S2292" i="14" s="1"/>
  <c r="U2292" i="14"/>
  <c r="W2292" i="14" s="1"/>
  <c r="X2292" i="14" s="1"/>
  <c r="D2293" i="14"/>
  <c r="A2294" i="14"/>
  <c r="P2293" i="14" l="1"/>
  <c r="R2293" i="14" s="1"/>
  <c r="S2293" i="14" s="1"/>
  <c r="U2293" i="14"/>
  <c r="W2293" i="14" s="1"/>
  <c r="X2293" i="14" s="1"/>
  <c r="D2294" i="14"/>
  <c r="A2295" i="14"/>
  <c r="P2294" i="14" l="1"/>
  <c r="R2294" i="14" s="1"/>
  <c r="S2294" i="14" s="1"/>
  <c r="U2294" i="14"/>
  <c r="W2294" i="14" s="1"/>
  <c r="X2294" i="14" s="1"/>
  <c r="D2295" i="14"/>
  <c r="A2296" i="14"/>
  <c r="P2295" i="14" l="1"/>
  <c r="U2295" i="14"/>
  <c r="W2295" i="14" s="1"/>
  <c r="X2295" i="14" s="1"/>
  <c r="D2296" i="14"/>
  <c r="A2297" i="14"/>
  <c r="R2295" i="14"/>
  <c r="S2295" i="14" s="1"/>
  <c r="P2296" i="14" l="1"/>
  <c r="R2296" i="14" s="1"/>
  <c r="S2296" i="14" s="1"/>
  <c r="U2296" i="14"/>
  <c r="W2296" i="14" s="1"/>
  <c r="X2296" i="14" s="1"/>
  <c r="D2297" i="14"/>
  <c r="A2298" i="14"/>
  <c r="P2297" i="14" l="1"/>
  <c r="R2297" i="14" s="1"/>
  <c r="S2297" i="14" s="1"/>
  <c r="U2297" i="14"/>
  <c r="W2297" i="14" s="1"/>
  <c r="X2297" i="14" s="1"/>
  <c r="D2298" i="14"/>
  <c r="A2299" i="14"/>
  <c r="P2298" i="14" l="1"/>
  <c r="R2298" i="14" s="1"/>
  <c r="S2298" i="14" s="1"/>
  <c r="U2298" i="14"/>
  <c r="W2298" i="14" s="1"/>
  <c r="X2298" i="14" s="1"/>
  <c r="D2299" i="14"/>
  <c r="A2300" i="14"/>
  <c r="P2299" i="14" l="1"/>
  <c r="R2299" i="14" s="1"/>
  <c r="S2299" i="14" s="1"/>
  <c r="U2299" i="14"/>
  <c r="W2299" i="14" s="1"/>
  <c r="X2299" i="14" s="1"/>
  <c r="D2300" i="14"/>
  <c r="A2301" i="14"/>
  <c r="P2300" i="14" l="1"/>
  <c r="R2300" i="14" s="1"/>
  <c r="S2300" i="14" s="1"/>
  <c r="U2300" i="14"/>
  <c r="W2300" i="14" s="1"/>
  <c r="X2300" i="14" s="1"/>
  <c r="D2301" i="14"/>
  <c r="A2302" i="14"/>
  <c r="P2301" i="14" l="1"/>
  <c r="U2301" i="14"/>
  <c r="W2301" i="14" s="1"/>
  <c r="X2301" i="14" s="1"/>
  <c r="D2302" i="14"/>
  <c r="A2303" i="14"/>
  <c r="R2301" i="14"/>
  <c r="S2301" i="14" s="1"/>
  <c r="P2302" i="14" l="1"/>
  <c r="R2302" i="14" s="1"/>
  <c r="S2302" i="14" s="1"/>
  <c r="U2302" i="14"/>
  <c r="W2302" i="14" s="1"/>
  <c r="X2302" i="14" s="1"/>
  <c r="D2303" i="14"/>
  <c r="A2304" i="14"/>
  <c r="P2303" i="14" l="1"/>
  <c r="U2303" i="14"/>
  <c r="D2304" i="14"/>
  <c r="A2305" i="14"/>
  <c r="W2303" i="14"/>
  <c r="X2303" i="14" s="1"/>
  <c r="R2303" i="14"/>
  <c r="S2303" i="14" s="1"/>
  <c r="P2304" i="14" l="1"/>
  <c r="R2304" i="14" s="1"/>
  <c r="S2304" i="14" s="1"/>
  <c r="U2304" i="14"/>
  <c r="W2304" i="14" s="1"/>
  <c r="X2304" i="14" s="1"/>
  <c r="D2305" i="14"/>
  <c r="A2306" i="14"/>
  <c r="P2305" i="14" l="1"/>
  <c r="R2305" i="14" s="1"/>
  <c r="S2305" i="14" s="1"/>
  <c r="U2305" i="14"/>
  <c r="W2305" i="14" s="1"/>
  <c r="X2305" i="14" s="1"/>
  <c r="D2306" i="14"/>
  <c r="A2307" i="14"/>
  <c r="P2306" i="14" l="1"/>
  <c r="R2306" i="14" s="1"/>
  <c r="S2306" i="14" s="1"/>
  <c r="U2306" i="14"/>
  <c r="W2306" i="14" s="1"/>
  <c r="X2306" i="14" s="1"/>
  <c r="D2307" i="14"/>
  <c r="A2308" i="14"/>
  <c r="P2307" i="14" l="1"/>
  <c r="R2307" i="14" s="1"/>
  <c r="S2307" i="14" s="1"/>
  <c r="U2307" i="14"/>
  <c r="W2307" i="14" s="1"/>
  <c r="X2307" i="14" s="1"/>
  <c r="D2308" i="14"/>
  <c r="A2309" i="14"/>
  <c r="P2308" i="14" l="1"/>
  <c r="R2308" i="14" s="1"/>
  <c r="S2308" i="14" s="1"/>
  <c r="U2308" i="14"/>
  <c r="W2308" i="14" s="1"/>
  <c r="X2308" i="14" s="1"/>
  <c r="D2309" i="14"/>
  <c r="A2310" i="14"/>
  <c r="P2309" i="14" l="1"/>
  <c r="R2309" i="14" s="1"/>
  <c r="S2309" i="14" s="1"/>
  <c r="U2309" i="14"/>
  <c r="W2309" i="14" s="1"/>
  <c r="X2309" i="14" s="1"/>
  <c r="D2310" i="14"/>
  <c r="A2311" i="14"/>
  <c r="P2310" i="14" l="1"/>
  <c r="R2310" i="14" s="1"/>
  <c r="S2310" i="14" s="1"/>
  <c r="U2310" i="14"/>
  <c r="W2310" i="14" s="1"/>
  <c r="X2310" i="14" s="1"/>
  <c r="D2311" i="14"/>
  <c r="A2312" i="14"/>
  <c r="P2311" i="14" l="1"/>
  <c r="R2311" i="14" s="1"/>
  <c r="S2311" i="14" s="1"/>
  <c r="U2311" i="14"/>
  <c r="W2311" i="14" s="1"/>
  <c r="X2311" i="14" s="1"/>
  <c r="D2312" i="14"/>
  <c r="A2313" i="14"/>
  <c r="P2312" i="14" l="1"/>
  <c r="R2312" i="14" s="1"/>
  <c r="S2312" i="14" s="1"/>
  <c r="U2312" i="14"/>
  <c r="D2313" i="14"/>
  <c r="A2314" i="14"/>
  <c r="W2312" i="14"/>
  <c r="X2312" i="14" s="1"/>
  <c r="P2313" i="14" l="1"/>
  <c r="R2313" i="14" s="1"/>
  <c r="S2313" i="14" s="1"/>
  <c r="U2313" i="14"/>
  <c r="W2313" i="14" s="1"/>
  <c r="X2313" i="14" s="1"/>
  <c r="D2314" i="14"/>
  <c r="A2315" i="14"/>
  <c r="P2314" i="14" l="1"/>
  <c r="R2314" i="14" s="1"/>
  <c r="S2314" i="14" s="1"/>
  <c r="U2314" i="14"/>
  <c r="W2314" i="14" s="1"/>
  <c r="X2314" i="14" s="1"/>
  <c r="D2315" i="14"/>
  <c r="A2316" i="14"/>
  <c r="P2315" i="14" l="1"/>
  <c r="R2315" i="14" s="1"/>
  <c r="S2315" i="14" s="1"/>
  <c r="U2315" i="14"/>
  <c r="W2315" i="14" s="1"/>
  <c r="X2315" i="14" s="1"/>
  <c r="D2316" i="14"/>
  <c r="A2317" i="14"/>
  <c r="P2316" i="14" l="1"/>
  <c r="R2316" i="14" s="1"/>
  <c r="S2316" i="14" s="1"/>
  <c r="U2316" i="14"/>
  <c r="W2316" i="14" s="1"/>
  <c r="X2316" i="14" s="1"/>
  <c r="D2317" i="14"/>
  <c r="A2318" i="14"/>
  <c r="P2317" i="14" l="1"/>
  <c r="R2317" i="14" s="1"/>
  <c r="S2317" i="14" s="1"/>
  <c r="U2317" i="14"/>
  <c r="W2317" i="14" s="1"/>
  <c r="X2317" i="14" s="1"/>
  <c r="D2318" i="14"/>
  <c r="A2319" i="14"/>
  <c r="P2318" i="14" l="1"/>
  <c r="R2318" i="14" s="1"/>
  <c r="S2318" i="14" s="1"/>
  <c r="U2318" i="14"/>
  <c r="W2318" i="14" s="1"/>
  <c r="X2318" i="14" s="1"/>
  <c r="D2319" i="14"/>
  <c r="A2320" i="14"/>
  <c r="P2319" i="14" l="1"/>
  <c r="U2319" i="14"/>
  <c r="D2320" i="14"/>
  <c r="A2321" i="14"/>
  <c r="W2319" i="14"/>
  <c r="X2319" i="14" s="1"/>
  <c r="R2319" i="14"/>
  <c r="S2319" i="14" s="1"/>
  <c r="P2320" i="14" l="1"/>
  <c r="R2320" i="14" s="1"/>
  <c r="S2320" i="14" s="1"/>
  <c r="U2320" i="14"/>
  <c r="W2320" i="14" s="1"/>
  <c r="X2320" i="14" s="1"/>
  <c r="D2321" i="14"/>
  <c r="A2322" i="14"/>
  <c r="P2321" i="14" l="1"/>
  <c r="U2321" i="14"/>
  <c r="W2321" i="14" s="1"/>
  <c r="X2321" i="14" s="1"/>
  <c r="D2322" i="14"/>
  <c r="A2323" i="14"/>
  <c r="R2321" i="14"/>
  <c r="S2321" i="14" s="1"/>
  <c r="P2322" i="14" l="1"/>
  <c r="R2322" i="14" s="1"/>
  <c r="S2322" i="14" s="1"/>
  <c r="U2322" i="14"/>
  <c r="W2322" i="14" s="1"/>
  <c r="X2322" i="14" s="1"/>
  <c r="D2323" i="14"/>
  <c r="A2324" i="14"/>
  <c r="P2323" i="14" l="1"/>
  <c r="R2323" i="14" s="1"/>
  <c r="S2323" i="14" s="1"/>
  <c r="U2323" i="14"/>
  <c r="W2323" i="14" s="1"/>
  <c r="X2323" i="14" s="1"/>
  <c r="D2324" i="14"/>
  <c r="A2325" i="14"/>
  <c r="P2324" i="14" l="1"/>
  <c r="R2324" i="14" s="1"/>
  <c r="S2324" i="14" s="1"/>
  <c r="U2324" i="14"/>
  <c r="W2324" i="14" s="1"/>
  <c r="X2324" i="14" s="1"/>
  <c r="D2325" i="14"/>
  <c r="A2326" i="14"/>
  <c r="P2325" i="14" l="1"/>
  <c r="R2325" i="14" s="1"/>
  <c r="S2325" i="14" s="1"/>
  <c r="U2325" i="14"/>
  <c r="W2325" i="14" s="1"/>
  <c r="X2325" i="14" s="1"/>
  <c r="D2326" i="14"/>
  <c r="A2327" i="14"/>
  <c r="P2326" i="14" l="1"/>
  <c r="R2326" i="14" s="1"/>
  <c r="S2326" i="14" s="1"/>
  <c r="U2326" i="14"/>
  <c r="W2326" i="14" s="1"/>
  <c r="X2326" i="14" s="1"/>
  <c r="D2327" i="14"/>
  <c r="A2328" i="14"/>
  <c r="P2327" i="14" l="1"/>
  <c r="R2327" i="14" s="1"/>
  <c r="S2327" i="14" s="1"/>
  <c r="U2327" i="14"/>
  <c r="W2327" i="14" s="1"/>
  <c r="X2327" i="14" s="1"/>
  <c r="D2328" i="14"/>
  <c r="A2329" i="14"/>
  <c r="P2328" i="14" l="1"/>
  <c r="U2328" i="14"/>
  <c r="W2328" i="14" s="1"/>
  <c r="X2328" i="14" s="1"/>
  <c r="D2329" i="14"/>
  <c r="A2330" i="14"/>
  <c r="R2328" i="14"/>
  <c r="S2328" i="14" s="1"/>
  <c r="P2329" i="14" l="1"/>
  <c r="U2329" i="14"/>
  <c r="D2330" i="14"/>
  <c r="A2331" i="14"/>
  <c r="W2329" i="14"/>
  <c r="X2329" i="14" s="1"/>
  <c r="R2329" i="14"/>
  <c r="S2329" i="14" s="1"/>
  <c r="P2330" i="14" l="1"/>
  <c r="U2330" i="14"/>
  <c r="W2330" i="14" s="1"/>
  <c r="X2330" i="14" s="1"/>
  <c r="D2331" i="14"/>
  <c r="A2332" i="14"/>
  <c r="R2330" i="14"/>
  <c r="S2330" i="14" s="1"/>
  <c r="P2331" i="14" l="1"/>
  <c r="U2331" i="14"/>
  <c r="W2331" i="14" s="1"/>
  <c r="X2331" i="14" s="1"/>
  <c r="D2332" i="14"/>
  <c r="A2333" i="14"/>
  <c r="R2331" i="14"/>
  <c r="S2331" i="14" s="1"/>
  <c r="P2332" i="14" l="1"/>
  <c r="U2332" i="14"/>
  <c r="W2332" i="14" s="1"/>
  <c r="X2332" i="14" s="1"/>
  <c r="D2333" i="14"/>
  <c r="A2334" i="14"/>
  <c r="R2332" i="14"/>
  <c r="S2332" i="14" s="1"/>
  <c r="P2333" i="14" l="1"/>
  <c r="U2333" i="14"/>
  <c r="D2334" i="14"/>
  <c r="A2335" i="14"/>
  <c r="W2333" i="14"/>
  <c r="X2333" i="14" s="1"/>
  <c r="R2333" i="14"/>
  <c r="S2333" i="14" s="1"/>
  <c r="P2334" i="14" l="1"/>
  <c r="U2334" i="14"/>
  <c r="D2335" i="14"/>
  <c r="A2336" i="14"/>
  <c r="W2334" i="14"/>
  <c r="X2334" i="14" s="1"/>
  <c r="R2334" i="14"/>
  <c r="S2334" i="14" s="1"/>
  <c r="P2335" i="14" l="1"/>
  <c r="R2335" i="14" s="1"/>
  <c r="S2335" i="14" s="1"/>
  <c r="U2335" i="14"/>
  <c r="D2336" i="14"/>
  <c r="A2337" i="14"/>
  <c r="W2335" i="14"/>
  <c r="X2335" i="14" s="1"/>
  <c r="P2336" i="14" l="1"/>
  <c r="U2336" i="14"/>
  <c r="D2337" i="14"/>
  <c r="A2338" i="14"/>
  <c r="W2336" i="14"/>
  <c r="X2336" i="14" s="1"/>
  <c r="R2336" i="14"/>
  <c r="S2336" i="14" s="1"/>
  <c r="P2337" i="14" l="1"/>
  <c r="U2337" i="14"/>
  <c r="D2338" i="14"/>
  <c r="A2339" i="14"/>
  <c r="W2337" i="14"/>
  <c r="X2337" i="14" s="1"/>
  <c r="R2337" i="14"/>
  <c r="S2337" i="14" s="1"/>
  <c r="P2338" i="14" l="1"/>
  <c r="U2338" i="14"/>
  <c r="W2338" i="14" s="1"/>
  <c r="X2338" i="14" s="1"/>
  <c r="D2339" i="14"/>
  <c r="A2340" i="14"/>
  <c r="R2338" i="14"/>
  <c r="S2338" i="14" s="1"/>
  <c r="P2339" i="14" l="1"/>
  <c r="U2339" i="14"/>
  <c r="D2340" i="14"/>
  <c r="A2341" i="14"/>
  <c r="W2339" i="14"/>
  <c r="X2339" i="14" s="1"/>
  <c r="R2339" i="14"/>
  <c r="S2339" i="14" s="1"/>
  <c r="P2340" i="14" l="1"/>
  <c r="R2340" i="14" s="1"/>
  <c r="S2340" i="14" s="1"/>
  <c r="U2340" i="14"/>
  <c r="D2341" i="14"/>
  <c r="A2342" i="14"/>
  <c r="W2340" i="14"/>
  <c r="X2340" i="14" s="1"/>
  <c r="P2341" i="14" l="1"/>
  <c r="U2341" i="14"/>
  <c r="D2342" i="14"/>
  <c r="A2343" i="14"/>
  <c r="W2341" i="14"/>
  <c r="X2341" i="14" s="1"/>
  <c r="R2341" i="14"/>
  <c r="S2341" i="14" s="1"/>
  <c r="P2342" i="14" l="1"/>
  <c r="U2342" i="14"/>
  <c r="D2343" i="14"/>
  <c r="A2344" i="14"/>
  <c r="W2342" i="14"/>
  <c r="X2342" i="14" s="1"/>
  <c r="R2342" i="14"/>
  <c r="S2342" i="14" s="1"/>
  <c r="P2343" i="14" l="1"/>
  <c r="R2343" i="14" s="1"/>
  <c r="S2343" i="14" s="1"/>
  <c r="U2343" i="14"/>
  <c r="W2343" i="14" s="1"/>
  <c r="X2343" i="14" s="1"/>
  <c r="D2344" i="14"/>
  <c r="A2345" i="14"/>
  <c r="P2344" i="14" l="1"/>
  <c r="R2344" i="14" s="1"/>
  <c r="S2344" i="14" s="1"/>
  <c r="U2344" i="14"/>
  <c r="W2344" i="14" s="1"/>
  <c r="X2344" i="14" s="1"/>
  <c r="D2345" i="14"/>
  <c r="A2346" i="14"/>
  <c r="P2345" i="14" l="1"/>
  <c r="R2345" i="14" s="1"/>
  <c r="S2345" i="14" s="1"/>
  <c r="U2345" i="14"/>
  <c r="W2345" i="14" s="1"/>
  <c r="X2345" i="14" s="1"/>
  <c r="D2346" i="14"/>
  <c r="A2347" i="14"/>
  <c r="P2346" i="14" l="1"/>
  <c r="U2346" i="14"/>
  <c r="D2347" i="14"/>
  <c r="A2348" i="14"/>
  <c r="W2346" i="14"/>
  <c r="X2346" i="14" s="1"/>
  <c r="R2346" i="14"/>
  <c r="S2346" i="14" s="1"/>
  <c r="P2347" i="14" l="1"/>
  <c r="R2347" i="14" s="1"/>
  <c r="S2347" i="14" s="1"/>
  <c r="U2347" i="14"/>
  <c r="W2347" i="14" s="1"/>
  <c r="X2347" i="14" s="1"/>
  <c r="D2348" i="14"/>
  <c r="A2349" i="14"/>
  <c r="P2348" i="14" l="1"/>
  <c r="R2348" i="14" s="1"/>
  <c r="S2348" i="14" s="1"/>
  <c r="U2348" i="14"/>
  <c r="D2349" i="14"/>
  <c r="A2350" i="14"/>
  <c r="W2348" i="14"/>
  <c r="X2348" i="14" s="1"/>
  <c r="P2349" i="14" l="1"/>
  <c r="R2349" i="14" s="1"/>
  <c r="S2349" i="14" s="1"/>
  <c r="U2349" i="14"/>
  <c r="W2349" i="14" s="1"/>
  <c r="X2349" i="14" s="1"/>
  <c r="D2350" i="14"/>
  <c r="A2351" i="14"/>
  <c r="P2350" i="14" l="1"/>
  <c r="R2350" i="14" s="1"/>
  <c r="S2350" i="14" s="1"/>
  <c r="U2350" i="14"/>
  <c r="D2351" i="14"/>
  <c r="A2352" i="14"/>
  <c r="W2350" i="14"/>
  <c r="X2350" i="14" s="1"/>
  <c r="P2351" i="14" l="1"/>
  <c r="R2351" i="14" s="1"/>
  <c r="S2351" i="14" s="1"/>
  <c r="U2351" i="14"/>
  <c r="W2351" i="14" s="1"/>
  <c r="X2351" i="14" s="1"/>
  <c r="D2352" i="14"/>
  <c r="A2353" i="14"/>
  <c r="P2352" i="14" l="1"/>
  <c r="R2352" i="14" s="1"/>
  <c r="S2352" i="14" s="1"/>
  <c r="U2352" i="14"/>
  <c r="D2353" i="14"/>
  <c r="A2354" i="14"/>
  <c r="W2352" i="14"/>
  <c r="X2352" i="14" s="1"/>
  <c r="P2353" i="14" l="1"/>
  <c r="R2353" i="14" s="1"/>
  <c r="S2353" i="14" s="1"/>
  <c r="U2353" i="14"/>
  <c r="W2353" i="14" s="1"/>
  <c r="X2353" i="14" s="1"/>
  <c r="D2354" i="14"/>
  <c r="A2355" i="14"/>
  <c r="P2354" i="14" l="1"/>
  <c r="R2354" i="14" s="1"/>
  <c r="S2354" i="14" s="1"/>
  <c r="U2354" i="14"/>
  <c r="W2354" i="14" s="1"/>
  <c r="X2354" i="14" s="1"/>
  <c r="D2355" i="14"/>
  <c r="A2356" i="14"/>
  <c r="P2355" i="14" l="1"/>
  <c r="R2355" i="14" s="1"/>
  <c r="S2355" i="14" s="1"/>
  <c r="U2355" i="14"/>
  <c r="D2356" i="14"/>
  <c r="A2357" i="14"/>
  <c r="W2355" i="14"/>
  <c r="X2355" i="14" s="1"/>
  <c r="P2356" i="14" l="1"/>
  <c r="R2356" i="14" s="1"/>
  <c r="S2356" i="14" s="1"/>
  <c r="U2356" i="14"/>
  <c r="W2356" i="14" s="1"/>
  <c r="X2356" i="14" s="1"/>
  <c r="D2357" i="14"/>
  <c r="A2358" i="14"/>
  <c r="P2357" i="14" l="1"/>
  <c r="R2357" i="14" s="1"/>
  <c r="S2357" i="14" s="1"/>
  <c r="U2357" i="14"/>
  <c r="W2357" i="14" s="1"/>
  <c r="X2357" i="14" s="1"/>
  <c r="D2358" i="14"/>
  <c r="A2359" i="14"/>
  <c r="P2358" i="14" l="1"/>
  <c r="R2358" i="14" s="1"/>
  <c r="S2358" i="14" s="1"/>
  <c r="U2358" i="14"/>
  <c r="D2359" i="14"/>
  <c r="A2360" i="14"/>
  <c r="W2358" i="14"/>
  <c r="X2358" i="14" s="1"/>
  <c r="P2359" i="14" l="1"/>
  <c r="R2359" i="14" s="1"/>
  <c r="S2359" i="14" s="1"/>
  <c r="U2359" i="14"/>
  <c r="W2359" i="14" s="1"/>
  <c r="X2359" i="14" s="1"/>
  <c r="D2360" i="14"/>
  <c r="A2361" i="14"/>
  <c r="P2360" i="14" l="1"/>
  <c r="R2360" i="14" s="1"/>
  <c r="S2360" i="14" s="1"/>
  <c r="U2360" i="14"/>
  <c r="D2361" i="14"/>
  <c r="A2362" i="14"/>
  <c r="W2360" i="14"/>
  <c r="X2360" i="14" s="1"/>
  <c r="P2361" i="14" l="1"/>
  <c r="R2361" i="14" s="1"/>
  <c r="S2361" i="14" s="1"/>
  <c r="U2361" i="14"/>
  <c r="W2361" i="14" s="1"/>
  <c r="X2361" i="14" s="1"/>
  <c r="D2362" i="14"/>
  <c r="A2363" i="14"/>
  <c r="P2362" i="14" l="1"/>
  <c r="R2362" i="14" s="1"/>
  <c r="S2362" i="14" s="1"/>
  <c r="U2362" i="14"/>
  <c r="D2363" i="14"/>
  <c r="A2364" i="14"/>
  <c r="W2362" i="14"/>
  <c r="X2362" i="14" s="1"/>
  <c r="P2363" i="14" l="1"/>
  <c r="R2363" i="14" s="1"/>
  <c r="S2363" i="14" s="1"/>
  <c r="U2363" i="14"/>
  <c r="W2363" i="14" s="1"/>
  <c r="X2363" i="14" s="1"/>
  <c r="D2364" i="14"/>
  <c r="A2365" i="14"/>
  <c r="P2364" i="14" l="1"/>
  <c r="R2364" i="14" s="1"/>
  <c r="S2364" i="14" s="1"/>
  <c r="U2364" i="14"/>
  <c r="W2364" i="14" s="1"/>
  <c r="X2364" i="14" s="1"/>
  <c r="D2365" i="14"/>
  <c r="A2366" i="14"/>
  <c r="P2365" i="14" l="1"/>
  <c r="R2365" i="14" s="1"/>
  <c r="S2365" i="14" s="1"/>
  <c r="U2365" i="14"/>
  <c r="D2366" i="14"/>
  <c r="A2367" i="14"/>
  <c r="W2365" i="14"/>
  <c r="X2365" i="14" s="1"/>
  <c r="P2366" i="14" l="1"/>
  <c r="R2366" i="14" s="1"/>
  <c r="S2366" i="14" s="1"/>
  <c r="U2366" i="14"/>
  <c r="D2367" i="14"/>
  <c r="A2368" i="14"/>
  <c r="W2366" i="14"/>
  <c r="X2366" i="14" s="1"/>
  <c r="P2367" i="14" l="1"/>
  <c r="R2367" i="14" s="1"/>
  <c r="S2367" i="14" s="1"/>
  <c r="U2367" i="14"/>
  <c r="D2368" i="14"/>
  <c r="A2369" i="14"/>
  <c r="W2367" i="14"/>
  <c r="X2367" i="14" s="1"/>
  <c r="P2368" i="14" l="1"/>
  <c r="R2368" i="14" s="1"/>
  <c r="S2368" i="14" s="1"/>
  <c r="U2368" i="14"/>
  <c r="W2368" i="14" s="1"/>
  <c r="X2368" i="14" s="1"/>
  <c r="D2369" i="14"/>
  <c r="A2370" i="14"/>
  <c r="P2369" i="14" l="1"/>
  <c r="R2369" i="14" s="1"/>
  <c r="S2369" i="14" s="1"/>
  <c r="U2369" i="14"/>
  <c r="W2369" i="14" s="1"/>
  <c r="X2369" i="14" s="1"/>
  <c r="D2370" i="14"/>
  <c r="A2371" i="14"/>
  <c r="P2370" i="14" l="1"/>
  <c r="R2370" i="14" s="1"/>
  <c r="S2370" i="14" s="1"/>
  <c r="U2370" i="14"/>
  <c r="W2370" i="14" s="1"/>
  <c r="X2370" i="14" s="1"/>
  <c r="D2371" i="14"/>
  <c r="A2372" i="14"/>
  <c r="P2371" i="14" l="1"/>
  <c r="R2371" i="14" s="1"/>
  <c r="S2371" i="14" s="1"/>
  <c r="U2371" i="14"/>
  <c r="D2372" i="14"/>
  <c r="A2373" i="14"/>
  <c r="W2371" i="14"/>
  <c r="X2371" i="14" s="1"/>
  <c r="P2372" i="14" l="1"/>
  <c r="R2372" i="14" s="1"/>
  <c r="S2372" i="14" s="1"/>
  <c r="U2372" i="14"/>
  <c r="W2372" i="14" s="1"/>
  <c r="X2372" i="14" s="1"/>
  <c r="D2373" i="14"/>
  <c r="A2374" i="14"/>
  <c r="P2373" i="14" l="1"/>
  <c r="R2373" i="14" s="1"/>
  <c r="S2373" i="14" s="1"/>
  <c r="U2373" i="14"/>
  <c r="D2374" i="14"/>
  <c r="A2375" i="14"/>
  <c r="W2373" i="14"/>
  <c r="X2373" i="14" s="1"/>
  <c r="P2374" i="14" l="1"/>
  <c r="R2374" i="14" s="1"/>
  <c r="S2374" i="14" s="1"/>
  <c r="U2374" i="14"/>
  <c r="D2375" i="14"/>
  <c r="A2376" i="14"/>
  <c r="W2374" i="14"/>
  <c r="X2374" i="14" s="1"/>
  <c r="P2375" i="14" l="1"/>
  <c r="R2375" i="14" s="1"/>
  <c r="S2375" i="14" s="1"/>
  <c r="U2375" i="14"/>
  <c r="D2376" i="14"/>
  <c r="A2377" i="14"/>
  <c r="W2375" i="14"/>
  <c r="X2375" i="14" s="1"/>
  <c r="P2376" i="14" l="1"/>
  <c r="R2376" i="14" s="1"/>
  <c r="S2376" i="14" s="1"/>
  <c r="U2376" i="14"/>
  <c r="D2377" i="14"/>
  <c r="A2378" i="14"/>
  <c r="W2376" i="14"/>
  <c r="X2376" i="14" s="1"/>
  <c r="P2377" i="14" l="1"/>
  <c r="R2377" i="14" s="1"/>
  <c r="S2377" i="14" s="1"/>
  <c r="U2377" i="14"/>
  <c r="D2378" i="14"/>
  <c r="A2379" i="14"/>
  <c r="W2377" i="14"/>
  <c r="X2377" i="14" s="1"/>
  <c r="P2378" i="14" l="1"/>
  <c r="U2378" i="14"/>
  <c r="D2379" i="14"/>
  <c r="A2380" i="14"/>
  <c r="W2378" i="14"/>
  <c r="X2378" i="14" s="1"/>
  <c r="R2378" i="14"/>
  <c r="S2378" i="14" s="1"/>
  <c r="P2379" i="14" l="1"/>
  <c r="U2379" i="14"/>
  <c r="D2380" i="14"/>
  <c r="A2381" i="14"/>
  <c r="W2379" i="14"/>
  <c r="X2379" i="14" s="1"/>
  <c r="R2379" i="14"/>
  <c r="S2379" i="14" s="1"/>
  <c r="P2380" i="14" l="1"/>
  <c r="U2380" i="14"/>
  <c r="D2381" i="14"/>
  <c r="A2382" i="14"/>
  <c r="W2380" i="14"/>
  <c r="X2380" i="14" s="1"/>
  <c r="R2380" i="14"/>
  <c r="S2380" i="14" s="1"/>
  <c r="P2381" i="14" l="1"/>
  <c r="U2381" i="14"/>
  <c r="D2382" i="14"/>
  <c r="A2383" i="14"/>
  <c r="W2381" i="14"/>
  <c r="X2381" i="14" s="1"/>
  <c r="R2381" i="14"/>
  <c r="S2381" i="14" s="1"/>
  <c r="P2382" i="14" l="1"/>
  <c r="U2382" i="14"/>
  <c r="W2382" i="14" s="1"/>
  <c r="X2382" i="14" s="1"/>
  <c r="D2383" i="14"/>
  <c r="A2384" i="14"/>
  <c r="R2382" i="14"/>
  <c r="S2382" i="14" s="1"/>
  <c r="P2383" i="14" l="1"/>
  <c r="U2383" i="14"/>
  <c r="D2384" i="14"/>
  <c r="A2385" i="14"/>
  <c r="W2383" i="14"/>
  <c r="X2383" i="14" s="1"/>
  <c r="R2383" i="14"/>
  <c r="S2383" i="14" s="1"/>
  <c r="P2384" i="14" l="1"/>
  <c r="U2384" i="14"/>
  <c r="D2385" i="14"/>
  <c r="A2386" i="14"/>
  <c r="W2384" i="14"/>
  <c r="X2384" i="14" s="1"/>
  <c r="R2384" i="14"/>
  <c r="S2384" i="14" s="1"/>
  <c r="P2385" i="14" l="1"/>
  <c r="R2385" i="14" s="1"/>
  <c r="S2385" i="14" s="1"/>
  <c r="U2385" i="14"/>
  <c r="W2385" i="14" s="1"/>
  <c r="X2385" i="14" s="1"/>
  <c r="D2386" i="14"/>
  <c r="A2387" i="14"/>
  <c r="P2386" i="14" l="1"/>
  <c r="U2386" i="14"/>
  <c r="D2387" i="14"/>
  <c r="A2388" i="14"/>
  <c r="W2386" i="14"/>
  <c r="X2386" i="14" s="1"/>
  <c r="R2386" i="14"/>
  <c r="S2386" i="14" s="1"/>
  <c r="P2387" i="14" l="1"/>
  <c r="R2387" i="14" s="1"/>
  <c r="S2387" i="14" s="1"/>
  <c r="U2387" i="14"/>
  <c r="W2387" i="14" s="1"/>
  <c r="X2387" i="14" s="1"/>
  <c r="D2388" i="14"/>
  <c r="A2389" i="14"/>
  <c r="P2388" i="14" l="1"/>
  <c r="R2388" i="14" s="1"/>
  <c r="S2388" i="14" s="1"/>
  <c r="U2388" i="14"/>
  <c r="W2388" i="14" s="1"/>
  <c r="X2388" i="14" s="1"/>
  <c r="D2389" i="14"/>
  <c r="A2390" i="14"/>
  <c r="P2389" i="14" l="1"/>
  <c r="U2389" i="14"/>
  <c r="D2390" i="14"/>
  <c r="A2391" i="14"/>
  <c r="W2389" i="14"/>
  <c r="X2389" i="14" s="1"/>
  <c r="R2389" i="14"/>
  <c r="S2389" i="14" s="1"/>
  <c r="P2390" i="14" l="1"/>
  <c r="U2390" i="14"/>
  <c r="W2390" i="14" s="1"/>
  <c r="X2390" i="14" s="1"/>
  <c r="D2391" i="14"/>
  <c r="A2392" i="14"/>
  <c r="R2390" i="14"/>
  <c r="S2390" i="14" s="1"/>
  <c r="P2391" i="14" l="1"/>
  <c r="U2391" i="14"/>
  <c r="D2392" i="14"/>
  <c r="A2393" i="14"/>
  <c r="W2391" i="14"/>
  <c r="X2391" i="14" s="1"/>
  <c r="R2391" i="14"/>
  <c r="S2391" i="14" s="1"/>
  <c r="P2392" i="14" l="1"/>
  <c r="R2392" i="14" s="1"/>
  <c r="S2392" i="14" s="1"/>
  <c r="U2392" i="14"/>
  <c r="W2392" i="14" s="1"/>
  <c r="X2392" i="14" s="1"/>
  <c r="D2393" i="14"/>
  <c r="A2394" i="14"/>
  <c r="P2393" i="14" l="1"/>
  <c r="U2393" i="14"/>
  <c r="D2394" i="14"/>
  <c r="A2395" i="14"/>
  <c r="W2393" i="14"/>
  <c r="X2393" i="14" s="1"/>
  <c r="R2393" i="14"/>
  <c r="S2393" i="14" s="1"/>
  <c r="P2394" i="14" l="1"/>
  <c r="R2394" i="14" s="1"/>
  <c r="S2394" i="14" s="1"/>
  <c r="U2394" i="14"/>
  <c r="W2394" i="14" s="1"/>
  <c r="X2394" i="14" s="1"/>
  <c r="D2395" i="14"/>
  <c r="A2396" i="14"/>
  <c r="P2395" i="14" l="1"/>
  <c r="R2395" i="14" s="1"/>
  <c r="S2395" i="14" s="1"/>
  <c r="U2395" i="14"/>
  <c r="W2395" i="14" s="1"/>
  <c r="X2395" i="14" s="1"/>
  <c r="D2396" i="14"/>
  <c r="A2397" i="14"/>
  <c r="P2396" i="14" l="1"/>
  <c r="U2396" i="14"/>
  <c r="D2397" i="14"/>
  <c r="A2398" i="14"/>
  <c r="W2396" i="14"/>
  <c r="X2396" i="14" s="1"/>
  <c r="R2396" i="14"/>
  <c r="S2396" i="14" s="1"/>
  <c r="P2397" i="14" l="1"/>
  <c r="U2397" i="14"/>
  <c r="D2398" i="14"/>
  <c r="A2399" i="14"/>
  <c r="W2397" i="14"/>
  <c r="X2397" i="14" s="1"/>
  <c r="R2397" i="14"/>
  <c r="S2397" i="14" s="1"/>
  <c r="P2398" i="14" l="1"/>
  <c r="R2398" i="14" s="1"/>
  <c r="S2398" i="14" s="1"/>
  <c r="U2398" i="14"/>
  <c r="W2398" i="14" s="1"/>
  <c r="X2398" i="14" s="1"/>
  <c r="D2399" i="14"/>
  <c r="A2400" i="14"/>
  <c r="P2399" i="14" l="1"/>
  <c r="R2399" i="14" s="1"/>
  <c r="S2399" i="14" s="1"/>
  <c r="U2399" i="14"/>
  <c r="W2399" i="14" s="1"/>
  <c r="X2399" i="14" s="1"/>
  <c r="D2400" i="14"/>
  <c r="A2401" i="14"/>
  <c r="P2400" i="14" l="1"/>
  <c r="U2400" i="14"/>
  <c r="W2400" i="14" s="1"/>
  <c r="X2400" i="14" s="1"/>
  <c r="D2401" i="14"/>
  <c r="A2402" i="14"/>
  <c r="R2400" i="14"/>
  <c r="S2400" i="14" s="1"/>
  <c r="P2401" i="14" l="1"/>
  <c r="U2401" i="14"/>
  <c r="W2401" i="14" s="1"/>
  <c r="X2401" i="14" s="1"/>
  <c r="D2402" i="14"/>
  <c r="A2403" i="14"/>
  <c r="R2401" i="14"/>
  <c r="S2401" i="14" s="1"/>
  <c r="P2402" i="14" l="1"/>
  <c r="U2402" i="14"/>
  <c r="D2403" i="14"/>
  <c r="A2404" i="14"/>
  <c r="W2402" i="14"/>
  <c r="X2402" i="14" s="1"/>
  <c r="R2402" i="14"/>
  <c r="S2402" i="14" s="1"/>
  <c r="P2403" i="14" l="1"/>
  <c r="U2403" i="14"/>
  <c r="W2403" i="14" s="1"/>
  <c r="X2403" i="14" s="1"/>
  <c r="D2404" i="14"/>
  <c r="A2405" i="14"/>
  <c r="R2403" i="14"/>
  <c r="S2403" i="14" s="1"/>
  <c r="P2404" i="14" l="1"/>
  <c r="U2404" i="14"/>
  <c r="W2404" i="14" s="1"/>
  <c r="X2404" i="14" s="1"/>
  <c r="D2405" i="14"/>
  <c r="A2406" i="14"/>
  <c r="R2404" i="14"/>
  <c r="S2404" i="14" s="1"/>
  <c r="P2405" i="14" l="1"/>
  <c r="U2405" i="14"/>
  <c r="D2406" i="14"/>
  <c r="A2407" i="14"/>
  <c r="W2405" i="14"/>
  <c r="X2405" i="14" s="1"/>
  <c r="R2405" i="14"/>
  <c r="S2405" i="14" s="1"/>
  <c r="P2406" i="14" l="1"/>
  <c r="U2406" i="14"/>
  <c r="D2407" i="14"/>
  <c r="A2408" i="14"/>
  <c r="W2406" i="14"/>
  <c r="X2406" i="14" s="1"/>
  <c r="R2406" i="14"/>
  <c r="S2406" i="14" s="1"/>
  <c r="P2407" i="14" l="1"/>
  <c r="R2407" i="14" s="1"/>
  <c r="S2407" i="14" s="1"/>
  <c r="U2407" i="14"/>
  <c r="W2407" i="14" s="1"/>
  <c r="X2407" i="14" s="1"/>
  <c r="D2408" i="14"/>
  <c r="A2409" i="14"/>
  <c r="P2408" i="14" l="1"/>
  <c r="R2408" i="14" s="1"/>
  <c r="S2408" i="14" s="1"/>
  <c r="U2408" i="14"/>
  <c r="W2408" i="14" s="1"/>
  <c r="X2408" i="14" s="1"/>
  <c r="D2409" i="14"/>
  <c r="A2410" i="14"/>
  <c r="P2409" i="14" l="1"/>
  <c r="U2409" i="14"/>
  <c r="W2409" i="14" s="1"/>
  <c r="X2409" i="14" s="1"/>
  <c r="D2410" i="14"/>
  <c r="A2411" i="14"/>
  <c r="R2409" i="14"/>
  <c r="S2409" i="14" s="1"/>
  <c r="P2410" i="14" l="1"/>
  <c r="R2410" i="14" s="1"/>
  <c r="S2410" i="14" s="1"/>
  <c r="U2410" i="14"/>
  <c r="W2410" i="14" s="1"/>
  <c r="X2410" i="14" s="1"/>
  <c r="D2411" i="14"/>
  <c r="A2412" i="14"/>
  <c r="P2411" i="14" l="1"/>
  <c r="U2411" i="14"/>
  <c r="W2411" i="14" s="1"/>
  <c r="X2411" i="14" s="1"/>
  <c r="D2412" i="14"/>
  <c r="A2413" i="14"/>
  <c r="R2411" i="14"/>
  <c r="S2411" i="14" s="1"/>
  <c r="P2412" i="14" l="1"/>
  <c r="U2412" i="14"/>
  <c r="D2413" i="14"/>
  <c r="A2414" i="14"/>
  <c r="W2412" i="14"/>
  <c r="X2412" i="14" s="1"/>
  <c r="R2412" i="14"/>
  <c r="S2412" i="14" s="1"/>
  <c r="P2413" i="14" l="1"/>
  <c r="R2413" i="14" s="1"/>
  <c r="S2413" i="14" s="1"/>
  <c r="U2413" i="14"/>
  <c r="W2413" i="14" s="1"/>
  <c r="X2413" i="14" s="1"/>
  <c r="D2414" i="14"/>
  <c r="A2415" i="14"/>
  <c r="P2414" i="14" l="1"/>
  <c r="R2414" i="14" s="1"/>
  <c r="S2414" i="14" s="1"/>
  <c r="U2414" i="14"/>
  <c r="W2414" i="14" s="1"/>
  <c r="X2414" i="14" s="1"/>
  <c r="D2415" i="14"/>
  <c r="A2416" i="14"/>
  <c r="P2415" i="14" l="1"/>
  <c r="U2415" i="14"/>
  <c r="D2416" i="14"/>
  <c r="A2417" i="14"/>
  <c r="W2415" i="14"/>
  <c r="X2415" i="14" s="1"/>
  <c r="R2415" i="14"/>
  <c r="S2415" i="14" s="1"/>
  <c r="P2416" i="14" l="1"/>
  <c r="U2416" i="14"/>
  <c r="D2417" i="14"/>
  <c r="A2418" i="14"/>
  <c r="W2416" i="14"/>
  <c r="X2416" i="14" s="1"/>
  <c r="R2416" i="14"/>
  <c r="S2416" i="14" s="1"/>
  <c r="P2417" i="14" l="1"/>
  <c r="R2417" i="14" s="1"/>
  <c r="S2417" i="14" s="1"/>
  <c r="U2417" i="14"/>
  <c r="W2417" i="14" s="1"/>
  <c r="X2417" i="14" s="1"/>
  <c r="D2418" i="14"/>
  <c r="A2419" i="14"/>
  <c r="P2418" i="14" l="1"/>
  <c r="R2418" i="14" s="1"/>
  <c r="S2418" i="14" s="1"/>
  <c r="U2418" i="14"/>
  <c r="D2419" i="14"/>
  <c r="A2420" i="14"/>
  <c r="W2418" i="14"/>
  <c r="X2418" i="14" s="1"/>
  <c r="P2419" i="14" l="1"/>
  <c r="R2419" i="14" s="1"/>
  <c r="S2419" i="14" s="1"/>
  <c r="U2419" i="14"/>
  <c r="W2419" i="14" s="1"/>
  <c r="X2419" i="14" s="1"/>
  <c r="D2420" i="14"/>
  <c r="A2421" i="14"/>
  <c r="P2420" i="14" l="1"/>
  <c r="R2420" i="14" s="1"/>
  <c r="S2420" i="14" s="1"/>
  <c r="U2420" i="14"/>
  <c r="W2420" i="14" s="1"/>
  <c r="X2420" i="14" s="1"/>
  <c r="D2421" i="14"/>
  <c r="A2422" i="14"/>
  <c r="P2421" i="14" l="1"/>
  <c r="R2421" i="14" s="1"/>
  <c r="S2421" i="14" s="1"/>
  <c r="U2421" i="14"/>
  <c r="W2421" i="14" s="1"/>
  <c r="X2421" i="14" s="1"/>
  <c r="D2422" i="14"/>
  <c r="A2423" i="14"/>
  <c r="P2422" i="14" l="1"/>
  <c r="R2422" i="14" s="1"/>
  <c r="S2422" i="14" s="1"/>
  <c r="U2422" i="14"/>
  <c r="W2422" i="14" s="1"/>
  <c r="X2422" i="14" s="1"/>
  <c r="D2423" i="14"/>
  <c r="A2424" i="14"/>
  <c r="P2423" i="14" l="1"/>
  <c r="U2423" i="14"/>
  <c r="W2423" i="14" s="1"/>
  <c r="X2423" i="14" s="1"/>
  <c r="D2424" i="14"/>
  <c r="A2425" i="14"/>
  <c r="R2423" i="14"/>
  <c r="S2423" i="14" s="1"/>
  <c r="P2424" i="14" l="1"/>
  <c r="R2424" i="14" s="1"/>
  <c r="S2424" i="14" s="1"/>
  <c r="U2424" i="14"/>
  <c r="W2424" i="14" s="1"/>
  <c r="X2424" i="14" s="1"/>
  <c r="D2425" i="14"/>
  <c r="A2426" i="14"/>
  <c r="P2425" i="14" l="1"/>
  <c r="R2425" i="14" s="1"/>
  <c r="S2425" i="14" s="1"/>
  <c r="U2425" i="14"/>
  <c r="W2425" i="14" s="1"/>
  <c r="X2425" i="14" s="1"/>
  <c r="D2426" i="14"/>
  <c r="A2427" i="14"/>
  <c r="P2426" i="14" l="1"/>
  <c r="R2426" i="14" s="1"/>
  <c r="S2426" i="14" s="1"/>
  <c r="U2426" i="14"/>
  <c r="D2427" i="14"/>
  <c r="A2428" i="14"/>
  <c r="W2426" i="14"/>
  <c r="X2426" i="14" s="1"/>
  <c r="P2427" i="14" l="1"/>
  <c r="R2427" i="14" s="1"/>
  <c r="S2427" i="14" s="1"/>
  <c r="U2427" i="14"/>
  <c r="D2428" i="14"/>
  <c r="A2429" i="14"/>
  <c r="W2427" i="14"/>
  <c r="X2427" i="14" s="1"/>
  <c r="P2428" i="14" l="1"/>
  <c r="U2428" i="14"/>
  <c r="D2429" i="14"/>
  <c r="A2430" i="14"/>
  <c r="W2428" i="14"/>
  <c r="X2428" i="14" s="1"/>
  <c r="R2428" i="14"/>
  <c r="S2428" i="14" s="1"/>
  <c r="P2429" i="14" l="1"/>
  <c r="U2429" i="14"/>
  <c r="D2430" i="14"/>
  <c r="A2431" i="14"/>
  <c r="W2429" i="14"/>
  <c r="X2429" i="14" s="1"/>
  <c r="R2429" i="14"/>
  <c r="S2429" i="14" s="1"/>
  <c r="P2430" i="14" l="1"/>
  <c r="R2430" i="14" s="1"/>
  <c r="S2430" i="14" s="1"/>
  <c r="U2430" i="14"/>
  <c r="W2430" i="14" s="1"/>
  <c r="X2430" i="14" s="1"/>
  <c r="D2431" i="14"/>
  <c r="A2432" i="14"/>
  <c r="P2431" i="14" l="1"/>
  <c r="U2431" i="14"/>
  <c r="W2431" i="14" s="1"/>
  <c r="X2431" i="14" s="1"/>
  <c r="D2432" i="14"/>
  <c r="A2433" i="14"/>
  <c r="R2431" i="14"/>
  <c r="S2431" i="14" s="1"/>
  <c r="P2432" i="14" l="1"/>
  <c r="R2432" i="14" s="1"/>
  <c r="S2432" i="14" s="1"/>
  <c r="U2432" i="14"/>
  <c r="W2432" i="14" s="1"/>
  <c r="X2432" i="14" s="1"/>
  <c r="D2433" i="14"/>
  <c r="A2434" i="14"/>
  <c r="P2433" i="14" l="1"/>
  <c r="R2433" i="14" s="1"/>
  <c r="S2433" i="14" s="1"/>
  <c r="U2433" i="14"/>
  <c r="W2433" i="14" s="1"/>
  <c r="X2433" i="14" s="1"/>
  <c r="D2434" i="14"/>
  <c r="A2435" i="14"/>
  <c r="P2434" i="14" l="1"/>
  <c r="U2434" i="14"/>
  <c r="W2434" i="14" s="1"/>
  <c r="X2434" i="14" s="1"/>
  <c r="D2435" i="14"/>
  <c r="A2436" i="14"/>
  <c r="R2434" i="14"/>
  <c r="S2434" i="14" s="1"/>
  <c r="P2435" i="14" l="1"/>
  <c r="U2435" i="14"/>
  <c r="D2436" i="14"/>
  <c r="A2437" i="14"/>
  <c r="W2435" i="14"/>
  <c r="X2435" i="14" s="1"/>
  <c r="R2435" i="14"/>
  <c r="S2435" i="14" s="1"/>
  <c r="P2436" i="14" l="1"/>
  <c r="R2436" i="14" s="1"/>
  <c r="S2436" i="14" s="1"/>
  <c r="U2436" i="14"/>
  <c r="W2436" i="14" s="1"/>
  <c r="X2436" i="14" s="1"/>
  <c r="D2437" i="14"/>
  <c r="A2438" i="14"/>
  <c r="P2437" i="14" l="1"/>
  <c r="R2437" i="14" s="1"/>
  <c r="S2437" i="14" s="1"/>
  <c r="U2437" i="14"/>
  <c r="W2437" i="14" s="1"/>
  <c r="X2437" i="14" s="1"/>
  <c r="D2438" i="14"/>
  <c r="A2439" i="14"/>
  <c r="P2438" i="14" l="1"/>
  <c r="U2438" i="14"/>
  <c r="W2438" i="14" s="1"/>
  <c r="X2438" i="14" s="1"/>
  <c r="D2439" i="14"/>
  <c r="A2440" i="14"/>
  <c r="R2438" i="14"/>
  <c r="S2438" i="14" s="1"/>
  <c r="P2439" i="14" l="1"/>
  <c r="U2439" i="14"/>
  <c r="D2440" i="14"/>
  <c r="A2441" i="14"/>
  <c r="W2439" i="14"/>
  <c r="X2439" i="14" s="1"/>
  <c r="R2439" i="14"/>
  <c r="S2439" i="14" s="1"/>
  <c r="P2440" i="14" l="1"/>
  <c r="U2440" i="14"/>
  <c r="W2440" i="14" s="1"/>
  <c r="X2440" i="14" s="1"/>
  <c r="D2441" i="14"/>
  <c r="A2442" i="14"/>
  <c r="R2440" i="14"/>
  <c r="S2440" i="14" s="1"/>
  <c r="P2441" i="14" l="1"/>
  <c r="U2441" i="14"/>
  <c r="D2442" i="14"/>
  <c r="A2443" i="14"/>
  <c r="W2441" i="14"/>
  <c r="X2441" i="14" s="1"/>
  <c r="R2441" i="14"/>
  <c r="S2441" i="14" s="1"/>
  <c r="P2442" i="14" l="1"/>
  <c r="R2442" i="14" s="1"/>
  <c r="S2442" i="14" s="1"/>
  <c r="U2442" i="14"/>
  <c r="W2442" i="14" s="1"/>
  <c r="X2442" i="14" s="1"/>
  <c r="D2443" i="14"/>
  <c r="A2444" i="14"/>
  <c r="P2443" i="14" l="1"/>
  <c r="U2443" i="14"/>
  <c r="W2443" i="14" s="1"/>
  <c r="X2443" i="14" s="1"/>
  <c r="D2444" i="14"/>
  <c r="A2445" i="14"/>
  <c r="R2443" i="14"/>
  <c r="S2443" i="14" s="1"/>
  <c r="P2444" i="14" l="1"/>
  <c r="R2444" i="14" s="1"/>
  <c r="S2444" i="14" s="1"/>
  <c r="U2444" i="14"/>
  <c r="W2444" i="14" s="1"/>
  <c r="X2444" i="14" s="1"/>
  <c r="D2445" i="14"/>
  <c r="A2446" i="14"/>
  <c r="P2445" i="14" l="1"/>
  <c r="U2445" i="14"/>
  <c r="D2446" i="14"/>
  <c r="A2447" i="14"/>
  <c r="W2445" i="14"/>
  <c r="X2445" i="14" s="1"/>
  <c r="R2445" i="14"/>
  <c r="S2445" i="14" s="1"/>
  <c r="P2446" i="14" l="1"/>
  <c r="R2446" i="14" s="1"/>
  <c r="S2446" i="14" s="1"/>
  <c r="U2446" i="14"/>
  <c r="W2446" i="14" s="1"/>
  <c r="X2446" i="14" s="1"/>
  <c r="D2447" i="14"/>
  <c r="A2448" i="14"/>
  <c r="P2447" i="14" l="1"/>
  <c r="U2447" i="14"/>
  <c r="D2448" i="14"/>
  <c r="A2449" i="14"/>
  <c r="W2447" i="14"/>
  <c r="X2447" i="14" s="1"/>
  <c r="R2447" i="14"/>
  <c r="S2447" i="14" s="1"/>
  <c r="P2448" i="14" l="1"/>
  <c r="R2448" i="14" s="1"/>
  <c r="S2448" i="14" s="1"/>
  <c r="U2448" i="14"/>
  <c r="W2448" i="14" s="1"/>
  <c r="X2448" i="14" s="1"/>
  <c r="D2449" i="14"/>
  <c r="A2450" i="14"/>
  <c r="P2449" i="14" l="1"/>
  <c r="R2449" i="14" s="1"/>
  <c r="S2449" i="14" s="1"/>
  <c r="U2449" i="14"/>
  <c r="W2449" i="14" s="1"/>
  <c r="X2449" i="14" s="1"/>
  <c r="D2450" i="14"/>
  <c r="A2451" i="14"/>
  <c r="P2450" i="14" l="1"/>
  <c r="R2450" i="14" s="1"/>
  <c r="S2450" i="14" s="1"/>
  <c r="U2450" i="14"/>
  <c r="W2450" i="14" s="1"/>
  <c r="X2450" i="14" s="1"/>
  <c r="D2451" i="14"/>
  <c r="A2452" i="14"/>
  <c r="P2451" i="14" l="1"/>
  <c r="U2451" i="14"/>
  <c r="D2452" i="14"/>
  <c r="A2453" i="14"/>
  <c r="W2451" i="14"/>
  <c r="X2451" i="14" s="1"/>
  <c r="R2451" i="14"/>
  <c r="S2451" i="14" s="1"/>
  <c r="P2452" i="14" l="1"/>
  <c r="U2452" i="14"/>
  <c r="D2453" i="14"/>
  <c r="A2454" i="14"/>
  <c r="W2452" i="14"/>
  <c r="X2452" i="14" s="1"/>
  <c r="R2452" i="14"/>
  <c r="S2452" i="14" s="1"/>
  <c r="P2453" i="14" l="1"/>
  <c r="U2453" i="14"/>
  <c r="W2453" i="14" s="1"/>
  <c r="X2453" i="14" s="1"/>
  <c r="D2454" i="14"/>
  <c r="A2455" i="14"/>
  <c r="R2453" i="14"/>
  <c r="S2453" i="14" s="1"/>
  <c r="P2454" i="14" l="1"/>
  <c r="R2454" i="14" s="1"/>
  <c r="S2454" i="14" s="1"/>
  <c r="U2454" i="14"/>
  <c r="W2454" i="14" s="1"/>
  <c r="X2454" i="14" s="1"/>
  <c r="D2455" i="14"/>
  <c r="A2456" i="14"/>
  <c r="P2455" i="14" l="1"/>
  <c r="R2455" i="14" s="1"/>
  <c r="S2455" i="14" s="1"/>
  <c r="U2455" i="14"/>
  <c r="W2455" i="14" s="1"/>
  <c r="X2455" i="14" s="1"/>
  <c r="D2456" i="14"/>
  <c r="A2457" i="14"/>
  <c r="P2456" i="14" l="1"/>
  <c r="U2456" i="14"/>
  <c r="D2457" i="14"/>
  <c r="A2458" i="14"/>
  <c r="W2456" i="14"/>
  <c r="X2456" i="14" s="1"/>
  <c r="R2456" i="14"/>
  <c r="S2456" i="14" s="1"/>
  <c r="P2457" i="14" l="1"/>
  <c r="U2457" i="14"/>
  <c r="D2458" i="14"/>
  <c r="A2459" i="14"/>
  <c r="W2457" i="14"/>
  <c r="X2457" i="14" s="1"/>
  <c r="R2457" i="14"/>
  <c r="S2457" i="14" s="1"/>
  <c r="P2458" i="14" l="1"/>
  <c r="U2458" i="14"/>
  <c r="D2459" i="14"/>
  <c r="A2460" i="14"/>
  <c r="W2458" i="14"/>
  <c r="X2458" i="14" s="1"/>
  <c r="R2458" i="14"/>
  <c r="S2458" i="14" s="1"/>
  <c r="P2459" i="14" l="1"/>
  <c r="U2459" i="14"/>
  <c r="W2459" i="14" s="1"/>
  <c r="X2459" i="14" s="1"/>
  <c r="D2460" i="14"/>
  <c r="A2461" i="14"/>
  <c r="R2459" i="14"/>
  <c r="S2459" i="14" s="1"/>
  <c r="P2460" i="14" l="1"/>
  <c r="U2460" i="14"/>
  <c r="D2461" i="14"/>
  <c r="A2462" i="14"/>
  <c r="W2460" i="14"/>
  <c r="X2460" i="14" s="1"/>
  <c r="R2460" i="14"/>
  <c r="S2460" i="14" s="1"/>
  <c r="P2461" i="14" l="1"/>
  <c r="R2461" i="14" s="1"/>
  <c r="S2461" i="14" s="1"/>
  <c r="U2461" i="14"/>
  <c r="W2461" i="14" s="1"/>
  <c r="X2461" i="14" s="1"/>
  <c r="D2462" i="14"/>
  <c r="A2463" i="14"/>
  <c r="P2462" i="14" l="1"/>
  <c r="U2462" i="14"/>
  <c r="D2463" i="14"/>
  <c r="A2464" i="14"/>
  <c r="W2462" i="14"/>
  <c r="X2462" i="14" s="1"/>
  <c r="R2462" i="14"/>
  <c r="S2462" i="14" s="1"/>
  <c r="P2463" i="14" l="1"/>
  <c r="R2463" i="14" s="1"/>
  <c r="S2463" i="14" s="1"/>
  <c r="U2463" i="14"/>
  <c r="W2463" i="14" s="1"/>
  <c r="X2463" i="14" s="1"/>
  <c r="D2464" i="14"/>
  <c r="A2465" i="14"/>
  <c r="P2464" i="14" l="1"/>
  <c r="U2464" i="14"/>
  <c r="W2464" i="14" s="1"/>
  <c r="X2464" i="14" s="1"/>
  <c r="D2465" i="14"/>
  <c r="A2466" i="14"/>
  <c r="R2464" i="14"/>
  <c r="S2464" i="14" s="1"/>
  <c r="P2465" i="14" l="1"/>
  <c r="U2465" i="14"/>
  <c r="W2465" i="14" s="1"/>
  <c r="X2465" i="14" s="1"/>
  <c r="D2466" i="14"/>
  <c r="A2467" i="14"/>
  <c r="R2465" i="14"/>
  <c r="S2465" i="14" s="1"/>
  <c r="P2466" i="14" l="1"/>
  <c r="U2466" i="14"/>
  <c r="D2467" i="14"/>
  <c r="A2468" i="14"/>
  <c r="W2466" i="14"/>
  <c r="X2466" i="14" s="1"/>
  <c r="R2466" i="14"/>
  <c r="S2466" i="14" s="1"/>
  <c r="P2467" i="14" l="1"/>
  <c r="R2467" i="14" s="1"/>
  <c r="S2467" i="14" s="1"/>
  <c r="U2467" i="14"/>
  <c r="W2467" i="14" s="1"/>
  <c r="X2467" i="14" s="1"/>
  <c r="D2468" i="14"/>
  <c r="A2469" i="14"/>
  <c r="P2468" i="14" l="1"/>
  <c r="U2468" i="14"/>
  <c r="D2469" i="14"/>
  <c r="A2470" i="14"/>
  <c r="W2468" i="14"/>
  <c r="X2468" i="14" s="1"/>
  <c r="R2468" i="14"/>
  <c r="S2468" i="14" s="1"/>
  <c r="P2469" i="14" l="1"/>
  <c r="U2469" i="14"/>
  <c r="W2469" i="14" s="1"/>
  <c r="X2469" i="14" s="1"/>
  <c r="D2470" i="14"/>
  <c r="A2471" i="14"/>
  <c r="R2469" i="14"/>
  <c r="S2469" i="14" s="1"/>
  <c r="P2470" i="14" l="1"/>
  <c r="U2470" i="14"/>
  <c r="D2471" i="14"/>
  <c r="A2472" i="14"/>
  <c r="W2470" i="14"/>
  <c r="X2470" i="14" s="1"/>
  <c r="R2470" i="14"/>
  <c r="S2470" i="14" s="1"/>
  <c r="P2471" i="14" l="1"/>
  <c r="U2471" i="14"/>
  <c r="D2472" i="14"/>
  <c r="A2473" i="14"/>
  <c r="W2471" i="14"/>
  <c r="X2471" i="14" s="1"/>
  <c r="R2471" i="14"/>
  <c r="S2471" i="14" s="1"/>
  <c r="P2472" i="14" l="1"/>
  <c r="U2472" i="14"/>
  <c r="D2473" i="14"/>
  <c r="A2474" i="14"/>
  <c r="W2472" i="14"/>
  <c r="X2472" i="14" s="1"/>
  <c r="R2472" i="14"/>
  <c r="S2472" i="14" s="1"/>
  <c r="P2473" i="14" l="1"/>
  <c r="R2473" i="14" s="1"/>
  <c r="S2473" i="14" s="1"/>
  <c r="U2473" i="14"/>
  <c r="D2474" i="14"/>
  <c r="A2475" i="14"/>
  <c r="W2473" i="14"/>
  <c r="X2473" i="14" s="1"/>
  <c r="P2474" i="14" l="1"/>
  <c r="R2474" i="14" s="1"/>
  <c r="S2474" i="14" s="1"/>
  <c r="U2474" i="14"/>
  <c r="W2474" i="14" s="1"/>
  <c r="X2474" i="14" s="1"/>
  <c r="D2475" i="14"/>
  <c r="A2476" i="14"/>
  <c r="P2475" i="14" l="1"/>
  <c r="R2475" i="14" s="1"/>
  <c r="S2475" i="14" s="1"/>
  <c r="U2475" i="14"/>
  <c r="D2476" i="14"/>
  <c r="A2477" i="14"/>
  <c r="W2475" i="14"/>
  <c r="X2475" i="14" s="1"/>
  <c r="P2476" i="14" l="1"/>
  <c r="R2476" i="14" s="1"/>
  <c r="S2476" i="14" s="1"/>
  <c r="U2476" i="14"/>
  <c r="W2476" i="14" s="1"/>
  <c r="X2476" i="14" s="1"/>
  <c r="D2477" i="14"/>
  <c r="A2478" i="14"/>
  <c r="P2477" i="14" l="1"/>
  <c r="R2477" i="14" s="1"/>
  <c r="S2477" i="14" s="1"/>
  <c r="U2477" i="14"/>
  <c r="D2478" i="14"/>
  <c r="A2479" i="14"/>
  <c r="W2477" i="14"/>
  <c r="X2477" i="14" s="1"/>
  <c r="P2478" i="14" l="1"/>
  <c r="R2478" i="14" s="1"/>
  <c r="S2478" i="14" s="1"/>
  <c r="U2478" i="14"/>
  <c r="D2479" i="14"/>
  <c r="A2480" i="14"/>
  <c r="W2478" i="14"/>
  <c r="X2478" i="14" s="1"/>
  <c r="P2479" i="14" l="1"/>
  <c r="R2479" i="14" s="1"/>
  <c r="S2479" i="14" s="1"/>
  <c r="U2479" i="14"/>
  <c r="D2480" i="14"/>
  <c r="A2481" i="14"/>
  <c r="W2479" i="14"/>
  <c r="X2479" i="14" s="1"/>
  <c r="P2480" i="14" l="1"/>
  <c r="R2480" i="14" s="1"/>
  <c r="S2480" i="14" s="1"/>
  <c r="U2480" i="14"/>
  <c r="D2481" i="14"/>
  <c r="A2482" i="14"/>
  <c r="W2480" i="14"/>
  <c r="X2480" i="14" s="1"/>
  <c r="P2481" i="14" l="1"/>
  <c r="R2481" i="14" s="1"/>
  <c r="S2481" i="14" s="1"/>
  <c r="U2481" i="14"/>
  <c r="W2481" i="14" s="1"/>
  <c r="X2481" i="14" s="1"/>
  <c r="D2482" i="14"/>
  <c r="A2483" i="14"/>
  <c r="P2482" i="14" l="1"/>
  <c r="R2482" i="14" s="1"/>
  <c r="S2482" i="14" s="1"/>
  <c r="U2482" i="14"/>
  <c r="W2482" i="14" s="1"/>
  <c r="X2482" i="14" s="1"/>
  <c r="D2483" i="14"/>
  <c r="A2484" i="14"/>
  <c r="P2483" i="14" l="1"/>
  <c r="R2483" i="14" s="1"/>
  <c r="S2483" i="14" s="1"/>
  <c r="U2483" i="14"/>
  <c r="W2483" i="14" s="1"/>
  <c r="X2483" i="14" s="1"/>
  <c r="D2484" i="14"/>
  <c r="A2485" i="14"/>
  <c r="P2484" i="14" l="1"/>
  <c r="R2484" i="14" s="1"/>
  <c r="S2484" i="14" s="1"/>
  <c r="U2484" i="14"/>
  <c r="W2484" i="14" s="1"/>
  <c r="X2484" i="14" s="1"/>
  <c r="D2485" i="14"/>
  <c r="A2486" i="14"/>
  <c r="P2485" i="14" l="1"/>
  <c r="R2485" i="14" s="1"/>
  <c r="S2485" i="14" s="1"/>
  <c r="U2485" i="14"/>
  <c r="W2485" i="14" s="1"/>
  <c r="X2485" i="14" s="1"/>
  <c r="D2486" i="14"/>
  <c r="A2487" i="14"/>
  <c r="P2486" i="14" l="1"/>
  <c r="R2486" i="14" s="1"/>
  <c r="S2486" i="14" s="1"/>
  <c r="U2486" i="14"/>
  <c r="W2486" i="14" s="1"/>
  <c r="X2486" i="14" s="1"/>
  <c r="D2487" i="14"/>
  <c r="A2488" i="14"/>
  <c r="P2487" i="14" l="1"/>
  <c r="R2487" i="14" s="1"/>
  <c r="S2487" i="14" s="1"/>
  <c r="U2487" i="14"/>
  <c r="W2487" i="14" s="1"/>
  <c r="X2487" i="14" s="1"/>
  <c r="D2488" i="14"/>
  <c r="A2489" i="14"/>
  <c r="P2488" i="14" l="1"/>
  <c r="U2488" i="14"/>
  <c r="W2488" i="14" s="1"/>
  <c r="X2488" i="14" s="1"/>
  <c r="D2489" i="14"/>
  <c r="A2490" i="14"/>
  <c r="R2488" i="14"/>
  <c r="S2488" i="14" s="1"/>
  <c r="P2489" i="14" l="1"/>
  <c r="R2489" i="14" s="1"/>
  <c r="S2489" i="14" s="1"/>
  <c r="U2489" i="14"/>
  <c r="W2489" i="14" s="1"/>
  <c r="X2489" i="14" s="1"/>
  <c r="D2490" i="14"/>
  <c r="A2491" i="14"/>
  <c r="P2490" i="14" l="1"/>
  <c r="R2490" i="14" s="1"/>
  <c r="S2490" i="14" s="1"/>
  <c r="U2490" i="14"/>
  <c r="W2490" i="14" s="1"/>
  <c r="X2490" i="14" s="1"/>
  <c r="D2491" i="14"/>
  <c r="A2492" i="14"/>
  <c r="P2491" i="14" l="1"/>
  <c r="U2491" i="14"/>
  <c r="D2492" i="14"/>
  <c r="A2493" i="14"/>
  <c r="W2491" i="14"/>
  <c r="X2491" i="14" s="1"/>
  <c r="R2491" i="14"/>
  <c r="S2491" i="14" s="1"/>
  <c r="P2492" i="14" l="1"/>
  <c r="U2492" i="14"/>
  <c r="W2492" i="14" s="1"/>
  <c r="X2492" i="14" s="1"/>
  <c r="D2493" i="14"/>
  <c r="A2494" i="14"/>
  <c r="R2492" i="14"/>
  <c r="S2492" i="14" s="1"/>
  <c r="P2493" i="14" l="1"/>
  <c r="U2493" i="14"/>
  <c r="D2494" i="14"/>
  <c r="A2495" i="14"/>
  <c r="W2493" i="14"/>
  <c r="X2493" i="14" s="1"/>
  <c r="R2493" i="14"/>
  <c r="S2493" i="14" s="1"/>
  <c r="P2494" i="14" l="1"/>
  <c r="R2494" i="14" s="1"/>
  <c r="S2494" i="14" s="1"/>
  <c r="U2494" i="14"/>
  <c r="W2494" i="14" s="1"/>
  <c r="X2494" i="14" s="1"/>
  <c r="D2495" i="14"/>
  <c r="A2496" i="14"/>
  <c r="P2495" i="14" l="1"/>
  <c r="R2495" i="14" s="1"/>
  <c r="S2495" i="14" s="1"/>
  <c r="U2495" i="14"/>
  <c r="W2495" i="14" s="1"/>
  <c r="X2495" i="14" s="1"/>
  <c r="D2496" i="14"/>
  <c r="A2497" i="14"/>
  <c r="P2496" i="14" l="1"/>
  <c r="R2496" i="14" s="1"/>
  <c r="S2496" i="14" s="1"/>
  <c r="U2496" i="14"/>
  <c r="W2496" i="14" s="1"/>
  <c r="X2496" i="14" s="1"/>
  <c r="D2497" i="14"/>
  <c r="A2498" i="14"/>
  <c r="P2497" i="14" l="1"/>
  <c r="R2497" i="14" s="1"/>
  <c r="S2497" i="14" s="1"/>
  <c r="U2497" i="14"/>
  <c r="W2497" i="14" s="1"/>
  <c r="X2497" i="14" s="1"/>
  <c r="D2498" i="14"/>
  <c r="A2499" i="14"/>
  <c r="P2498" i="14" l="1"/>
  <c r="R2498" i="14" s="1"/>
  <c r="S2498" i="14" s="1"/>
  <c r="U2498" i="14"/>
  <c r="W2498" i="14" s="1"/>
  <c r="X2498" i="14" s="1"/>
  <c r="D2499" i="14"/>
  <c r="A2500" i="14"/>
  <c r="P2499" i="14" l="1"/>
  <c r="U2499" i="14"/>
  <c r="D2500" i="14"/>
  <c r="A2501" i="14"/>
  <c r="W2499" i="14"/>
  <c r="X2499" i="14" s="1"/>
  <c r="R2499" i="14"/>
  <c r="S2499" i="14" s="1"/>
  <c r="P2500" i="14" l="1"/>
  <c r="R2500" i="14" s="1"/>
  <c r="S2500" i="14" s="1"/>
  <c r="U2500" i="14"/>
  <c r="W2500" i="14" s="1"/>
  <c r="X2500" i="14" s="1"/>
  <c r="D2501" i="14"/>
  <c r="A2502" i="14"/>
  <c r="P2501" i="14" l="1"/>
  <c r="R2501" i="14" s="1"/>
  <c r="S2501" i="14" s="1"/>
  <c r="U2501" i="14"/>
  <c r="W2501" i="14" s="1"/>
  <c r="X2501" i="14" s="1"/>
  <c r="D2502" i="14"/>
  <c r="A2503" i="14"/>
  <c r="P2502" i="14" l="1"/>
  <c r="U2502" i="14"/>
  <c r="D2503" i="14"/>
  <c r="A2504" i="14"/>
  <c r="W2502" i="14"/>
  <c r="X2502" i="14" s="1"/>
  <c r="R2502" i="14"/>
  <c r="S2502" i="14" s="1"/>
  <c r="P2503" i="14" l="1"/>
  <c r="U2503" i="14"/>
  <c r="D2504" i="14"/>
  <c r="A2505" i="14"/>
  <c r="W2503" i="14"/>
  <c r="X2503" i="14" s="1"/>
  <c r="R2503" i="14"/>
  <c r="S2503" i="14" s="1"/>
  <c r="P2504" i="14" l="1"/>
  <c r="R2504" i="14" s="1"/>
  <c r="S2504" i="14" s="1"/>
  <c r="U2504" i="14"/>
  <c r="W2504" i="14" s="1"/>
  <c r="X2504" i="14" s="1"/>
  <c r="D2505" i="14"/>
  <c r="A2506" i="14"/>
  <c r="P2505" i="14" l="1"/>
  <c r="R2505" i="14" s="1"/>
  <c r="S2505" i="14" s="1"/>
  <c r="U2505" i="14"/>
  <c r="W2505" i="14" s="1"/>
  <c r="X2505" i="14" s="1"/>
  <c r="D2506" i="14"/>
  <c r="A2507" i="14"/>
  <c r="P2506" i="14" l="1"/>
  <c r="R2506" i="14" s="1"/>
  <c r="S2506" i="14" s="1"/>
  <c r="U2506" i="14"/>
  <c r="W2506" i="14" s="1"/>
  <c r="X2506" i="14" s="1"/>
  <c r="D2507" i="14"/>
  <c r="A2508" i="14"/>
  <c r="P2507" i="14" l="1"/>
  <c r="R2507" i="14" s="1"/>
  <c r="S2507" i="14" s="1"/>
  <c r="U2507" i="14"/>
  <c r="W2507" i="14" s="1"/>
  <c r="X2507" i="14" s="1"/>
  <c r="D2508" i="14"/>
  <c r="A2509" i="14"/>
  <c r="P2508" i="14" l="1"/>
  <c r="R2508" i="14" s="1"/>
  <c r="S2508" i="14" s="1"/>
  <c r="U2508" i="14"/>
  <c r="W2508" i="14" s="1"/>
  <c r="X2508" i="14" s="1"/>
  <c r="D2509" i="14"/>
  <c r="A2510" i="14"/>
  <c r="P2509" i="14" l="1"/>
  <c r="R2509" i="14" s="1"/>
  <c r="S2509" i="14" s="1"/>
  <c r="U2509" i="14"/>
  <c r="W2509" i="14" s="1"/>
  <c r="X2509" i="14" s="1"/>
  <c r="D2510" i="14"/>
  <c r="A2511" i="14"/>
  <c r="P2510" i="14" l="1"/>
  <c r="U2510" i="14"/>
  <c r="D2511" i="14"/>
  <c r="A2512" i="14"/>
  <c r="W2510" i="14"/>
  <c r="X2510" i="14" s="1"/>
  <c r="R2510" i="14"/>
  <c r="S2510" i="14" s="1"/>
  <c r="P2511" i="14" l="1"/>
  <c r="R2511" i="14" s="1"/>
  <c r="S2511" i="14" s="1"/>
  <c r="U2511" i="14"/>
  <c r="W2511" i="14" s="1"/>
  <c r="X2511" i="14" s="1"/>
  <c r="D2512" i="14"/>
  <c r="A2513" i="14"/>
  <c r="P2512" i="14" l="1"/>
  <c r="R2512" i="14" s="1"/>
  <c r="S2512" i="14" s="1"/>
  <c r="U2512" i="14"/>
  <c r="W2512" i="14" s="1"/>
  <c r="X2512" i="14" s="1"/>
  <c r="D2513" i="14"/>
  <c r="A2514" i="14"/>
  <c r="P2513" i="14" l="1"/>
  <c r="R2513" i="14" s="1"/>
  <c r="S2513" i="14" s="1"/>
  <c r="U2513" i="14"/>
  <c r="W2513" i="14" s="1"/>
  <c r="X2513" i="14" s="1"/>
  <c r="D2514" i="14"/>
  <c r="A2515" i="14"/>
  <c r="P2514" i="14" l="1"/>
  <c r="R2514" i="14" s="1"/>
  <c r="S2514" i="14" s="1"/>
  <c r="U2514" i="14"/>
  <c r="W2514" i="14" s="1"/>
  <c r="X2514" i="14" s="1"/>
  <c r="D2515" i="14"/>
  <c r="A2516" i="14"/>
  <c r="P2515" i="14" l="1"/>
  <c r="R2515" i="14" s="1"/>
  <c r="S2515" i="14" s="1"/>
  <c r="U2515" i="14"/>
  <c r="W2515" i="14" s="1"/>
  <c r="X2515" i="14" s="1"/>
  <c r="D2516" i="14"/>
  <c r="A2517" i="14"/>
  <c r="P2516" i="14" l="1"/>
  <c r="R2516" i="14" s="1"/>
  <c r="S2516" i="14" s="1"/>
  <c r="U2516" i="14"/>
  <c r="W2516" i="14" s="1"/>
  <c r="X2516" i="14" s="1"/>
  <c r="D2517" i="14"/>
  <c r="A2518" i="14"/>
  <c r="P2517" i="14" l="1"/>
  <c r="R2517" i="14" s="1"/>
  <c r="S2517" i="14" s="1"/>
  <c r="U2517" i="14"/>
  <c r="W2517" i="14" s="1"/>
  <c r="X2517" i="14" s="1"/>
  <c r="D2518" i="14"/>
  <c r="A2519" i="14"/>
  <c r="P2518" i="14" l="1"/>
  <c r="R2518" i="14" s="1"/>
  <c r="S2518" i="14" s="1"/>
  <c r="U2518" i="14"/>
  <c r="D2519" i="14"/>
  <c r="A2520" i="14"/>
  <c r="W2518" i="14"/>
  <c r="X2518" i="14" s="1"/>
  <c r="P2519" i="14" l="1"/>
  <c r="R2519" i="14" s="1"/>
  <c r="S2519" i="14" s="1"/>
  <c r="U2519" i="14"/>
  <c r="W2519" i="14" s="1"/>
  <c r="X2519" i="14" s="1"/>
  <c r="D2520" i="14"/>
  <c r="A2521" i="14"/>
  <c r="P2520" i="14" l="1"/>
  <c r="U2520" i="14"/>
  <c r="W2520" i="14" s="1"/>
  <c r="X2520" i="14" s="1"/>
  <c r="D2521" i="14"/>
  <c r="A2522" i="14"/>
  <c r="R2520" i="14"/>
  <c r="S2520" i="14" s="1"/>
  <c r="P2521" i="14" l="1"/>
  <c r="U2521" i="14"/>
  <c r="W2521" i="14" s="1"/>
  <c r="X2521" i="14" s="1"/>
  <c r="D2522" i="14"/>
  <c r="A2523" i="14"/>
  <c r="R2521" i="14"/>
  <c r="S2521" i="14" s="1"/>
  <c r="P2522" i="14" l="1"/>
  <c r="R2522" i="14" s="1"/>
  <c r="S2522" i="14" s="1"/>
  <c r="U2522" i="14"/>
  <c r="W2522" i="14" s="1"/>
  <c r="X2522" i="14" s="1"/>
  <c r="D2523" i="14"/>
  <c r="A2524" i="14"/>
  <c r="P2523" i="14" l="1"/>
  <c r="R2523" i="14" s="1"/>
  <c r="S2523" i="14" s="1"/>
  <c r="U2523" i="14"/>
  <c r="W2523" i="14" s="1"/>
  <c r="X2523" i="14" s="1"/>
  <c r="D2524" i="14"/>
  <c r="A2525" i="14"/>
  <c r="P2524" i="14" l="1"/>
  <c r="U2524" i="14"/>
  <c r="W2524" i="14" s="1"/>
  <c r="X2524" i="14" s="1"/>
  <c r="D2525" i="14"/>
  <c r="A2526" i="14"/>
  <c r="R2524" i="14"/>
  <c r="S2524" i="14" s="1"/>
  <c r="P2525" i="14" l="1"/>
  <c r="U2525" i="14"/>
  <c r="D2526" i="14"/>
  <c r="A2527" i="14"/>
  <c r="W2525" i="14"/>
  <c r="X2525" i="14" s="1"/>
  <c r="R2525" i="14"/>
  <c r="S2525" i="14" s="1"/>
  <c r="P2526" i="14" l="1"/>
  <c r="U2526" i="14"/>
  <c r="D2527" i="14"/>
  <c r="A2528" i="14"/>
  <c r="W2526" i="14"/>
  <c r="X2526" i="14" s="1"/>
  <c r="R2526" i="14"/>
  <c r="S2526" i="14" s="1"/>
  <c r="P2527" i="14" l="1"/>
  <c r="U2527" i="14"/>
  <c r="D2528" i="14"/>
  <c r="A2529" i="14"/>
  <c r="W2527" i="14"/>
  <c r="X2527" i="14" s="1"/>
  <c r="R2527" i="14"/>
  <c r="S2527" i="14" s="1"/>
  <c r="P2528" i="14" l="1"/>
  <c r="U2528" i="14"/>
  <c r="D2529" i="14"/>
  <c r="A2530" i="14"/>
  <c r="W2528" i="14"/>
  <c r="X2528" i="14" s="1"/>
  <c r="R2528" i="14"/>
  <c r="S2528" i="14" s="1"/>
  <c r="P2529" i="14" l="1"/>
  <c r="U2529" i="14"/>
  <c r="W2529" i="14" s="1"/>
  <c r="X2529" i="14" s="1"/>
  <c r="D2530" i="14"/>
  <c r="A2531" i="14"/>
  <c r="R2529" i="14"/>
  <c r="S2529" i="14" s="1"/>
  <c r="P2530" i="14" l="1"/>
  <c r="U2530" i="14"/>
  <c r="D2531" i="14"/>
  <c r="A2532" i="14"/>
  <c r="W2530" i="14"/>
  <c r="X2530" i="14" s="1"/>
  <c r="R2530" i="14"/>
  <c r="S2530" i="14" s="1"/>
  <c r="P2531" i="14" l="1"/>
  <c r="R2531" i="14" s="1"/>
  <c r="S2531" i="14" s="1"/>
  <c r="U2531" i="14"/>
  <c r="W2531" i="14" s="1"/>
  <c r="X2531" i="14" s="1"/>
  <c r="D2532" i="14"/>
  <c r="A2533" i="14"/>
  <c r="P2532" i="14" l="1"/>
  <c r="U2532" i="14"/>
  <c r="D2533" i="14"/>
  <c r="A2534" i="14"/>
  <c r="W2532" i="14"/>
  <c r="X2532" i="14" s="1"/>
  <c r="R2532" i="14"/>
  <c r="S2532" i="14" s="1"/>
  <c r="P2533" i="14" l="1"/>
  <c r="R2533" i="14" s="1"/>
  <c r="S2533" i="14" s="1"/>
  <c r="U2533" i="14"/>
  <c r="W2533" i="14" s="1"/>
  <c r="X2533" i="14" s="1"/>
  <c r="D2534" i="14"/>
  <c r="A2535" i="14"/>
  <c r="P2534" i="14" l="1"/>
  <c r="U2534" i="14"/>
  <c r="D2535" i="14"/>
  <c r="A2536" i="14"/>
  <c r="W2534" i="14"/>
  <c r="X2534" i="14" s="1"/>
  <c r="R2534" i="14"/>
  <c r="S2534" i="14" s="1"/>
  <c r="P2535" i="14" l="1"/>
  <c r="U2535" i="14"/>
  <c r="D2536" i="14"/>
  <c r="A2537" i="14"/>
  <c r="W2535" i="14"/>
  <c r="X2535" i="14" s="1"/>
  <c r="R2535" i="14"/>
  <c r="S2535" i="14" s="1"/>
  <c r="P2536" i="14" l="1"/>
  <c r="U2536" i="14"/>
  <c r="W2536" i="14" s="1"/>
  <c r="X2536" i="14" s="1"/>
  <c r="D2537" i="14"/>
  <c r="A2538" i="14"/>
  <c r="R2536" i="14"/>
  <c r="S2536" i="14" s="1"/>
  <c r="P2537" i="14" l="1"/>
  <c r="U2537" i="14"/>
  <c r="D2538" i="14"/>
  <c r="A2539" i="14"/>
  <c r="W2537" i="14"/>
  <c r="X2537" i="14" s="1"/>
  <c r="R2537" i="14"/>
  <c r="S2537" i="14" s="1"/>
  <c r="P2538" i="14" l="1"/>
  <c r="U2538" i="14"/>
  <c r="D2539" i="14"/>
  <c r="A2540" i="14"/>
  <c r="W2538" i="14"/>
  <c r="X2538" i="14" s="1"/>
  <c r="R2538" i="14"/>
  <c r="S2538" i="14" s="1"/>
  <c r="P2539" i="14" l="1"/>
  <c r="U2539" i="14"/>
  <c r="W2539" i="14" s="1"/>
  <c r="X2539" i="14" s="1"/>
  <c r="D2540" i="14"/>
  <c r="A2541" i="14"/>
  <c r="R2539" i="14"/>
  <c r="S2539" i="14" s="1"/>
  <c r="P2540" i="14" l="1"/>
  <c r="U2540" i="14"/>
  <c r="D2541" i="14"/>
  <c r="A2542" i="14"/>
  <c r="W2540" i="14"/>
  <c r="X2540" i="14" s="1"/>
  <c r="R2540" i="14"/>
  <c r="S2540" i="14" s="1"/>
  <c r="P2541" i="14" l="1"/>
  <c r="R2541" i="14" s="1"/>
  <c r="S2541" i="14" s="1"/>
  <c r="U2541" i="14"/>
  <c r="D2542" i="14"/>
  <c r="A2543" i="14"/>
  <c r="W2541" i="14"/>
  <c r="X2541" i="14" s="1"/>
  <c r="P2542" i="14" l="1"/>
  <c r="U2542" i="14"/>
  <c r="D2543" i="14"/>
  <c r="A2544" i="14"/>
  <c r="W2542" i="14"/>
  <c r="X2542" i="14" s="1"/>
  <c r="R2542" i="14"/>
  <c r="S2542" i="14" s="1"/>
  <c r="P2543" i="14" l="1"/>
  <c r="U2543" i="14"/>
  <c r="D2544" i="14"/>
  <c r="A2545" i="14"/>
  <c r="W2543" i="14"/>
  <c r="X2543" i="14" s="1"/>
  <c r="R2543" i="14"/>
  <c r="S2543" i="14" s="1"/>
  <c r="P2544" i="14" l="1"/>
  <c r="U2544" i="14"/>
  <c r="D2545" i="14"/>
  <c r="A2546" i="14"/>
  <c r="W2544" i="14"/>
  <c r="X2544" i="14" s="1"/>
  <c r="R2544" i="14"/>
  <c r="S2544" i="14" s="1"/>
  <c r="P2545" i="14" l="1"/>
  <c r="U2545" i="14"/>
  <c r="D2546" i="14"/>
  <c r="A2547" i="14"/>
  <c r="W2545" i="14"/>
  <c r="X2545" i="14" s="1"/>
  <c r="R2545" i="14"/>
  <c r="S2545" i="14" s="1"/>
  <c r="P2546" i="14" l="1"/>
  <c r="U2546" i="14"/>
  <c r="D2547" i="14"/>
  <c r="A2548" i="14"/>
  <c r="W2546" i="14"/>
  <c r="X2546" i="14" s="1"/>
  <c r="R2546" i="14"/>
  <c r="S2546" i="14" s="1"/>
  <c r="P2547" i="14" l="1"/>
  <c r="R2547" i="14" s="1"/>
  <c r="S2547" i="14" s="1"/>
  <c r="U2547" i="14"/>
  <c r="W2547" i="14" s="1"/>
  <c r="X2547" i="14" s="1"/>
  <c r="D2548" i="14"/>
  <c r="A2549" i="14"/>
  <c r="P2548" i="14" l="1"/>
  <c r="R2548" i="14" s="1"/>
  <c r="S2548" i="14" s="1"/>
  <c r="U2548" i="14"/>
  <c r="W2548" i="14" s="1"/>
  <c r="X2548" i="14" s="1"/>
  <c r="D2549" i="14"/>
  <c r="A2550" i="14"/>
  <c r="P2549" i="14" l="1"/>
  <c r="R2549" i="14" s="1"/>
  <c r="S2549" i="14" s="1"/>
  <c r="U2549" i="14"/>
  <c r="W2549" i="14" s="1"/>
  <c r="X2549" i="14" s="1"/>
  <c r="D2550" i="14"/>
  <c r="A2551" i="14"/>
  <c r="P2550" i="14" l="1"/>
  <c r="R2550" i="14" s="1"/>
  <c r="S2550" i="14" s="1"/>
  <c r="U2550" i="14"/>
  <c r="W2550" i="14" s="1"/>
  <c r="X2550" i="14" s="1"/>
  <c r="D2551" i="14"/>
  <c r="A2552" i="14"/>
  <c r="P2551" i="14" l="1"/>
  <c r="U2551" i="14"/>
  <c r="W2551" i="14" s="1"/>
  <c r="X2551" i="14" s="1"/>
  <c r="D2552" i="14"/>
  <c r="A2553" i="14"/>
  <c r="R2551" i="14"/>
  <c r="S2551" i="14" s="1"/>
  <c r="P2552" i="14" l="1"/>
  <c r="U2552" i="14"/>
  <c r="W2552" i="14" s="1"/>
  <c r="X2552" i="14" s="1"/>
  <c r="D2553" i="14"/>
  <c r="A2554" i="14"/>
  <c r="R2552" i="14"/>
  <c r="S2552" i="14" s="1"/>
  <c r="P2553" i="14" l="1"/>
  <c r="U2553" i="14"/>
  <c r="D2554" i="14"/>
  <c r="A2555" i="14"/>
  <c r="W2553" i="14"/>
  <c r="X2553" i="14" s="1"/>
  <c r="R2553" i="14"/>
  <c r="S2553" i="14" s="1"/>
  <c r="P2554" i="14" l="1"/>
  <c r="U2554" i="14"/>
  <c r="W2554" i="14" s="1"/>
  <c r="X2554" i="14" s="1"/>
  <c r="D2555" i="14"/>
  <c r="A2556" i="14"/>
  <c r="R2554" i="14"/>
  <c r="S2554" i="14" s="1"/>
  <c r="P2555" i="14" l="1"/>
  <c r="U2555" i="14"/>
  <c r="W2555" i="14" s="1"/>
  <c r="X2555" i="14" s="1"/>
  <c r="D2556" i="14"/>
  <c r="A2557" i="14"/>
  <c r="R2555" i="14"/>
  <c r="S2555" i="14" s="1"/>
  <c r="P2556" i="14" l="1"/>
  <c r="U2556" i="14"/>
  <c r="D2557" i="14"/>
  <c r="A2558" i="14"/>
  <c r="W2556" i="14"/>
  <c r="X2556" i="14" s="1"/>
  <c r="R2556" i="14"/>
  <c r="S2556" i="14" s="1"/>
  <c r="P2557" i="14" l="1"/>
  <c r="R2557" i="14" s="1"/>
  <c r="S2557" i="14" s="1"/>
  <c r="U2557" i="14"/>
  <c r="W2557" i="14" s="1"/>
  <c r="X2557" i="14" s="1"/>
  <c r="D2558" i="14"/>
  <c r="A2559" i="14"/>
  <c r="P2558" i="14" l="1"/>
  <c r="U2558" i="14"/>
  <c r="D2559" i="14"/>
  <c r="A2560" i="14"/>
  <c r="W2558" i="14"/>
  <c r="X2558" i="14" s="1"/>
  <c r="R2558" i="14"/>
  <c r="S2558" i="14" s="1"/>
  <c r="P2559" i="14" l="1"/>
  <c r="R2559" i="14" s="1"/>
  <c r="S2559" i="14" s="1"/>
  <c r="U2559" i="14"/>
  <c r="W2559" i="14" s="1"/>
  <c r="X2559" i="14" s="1"/>
  <c r="D2560" i="14"/>
  <c r="A2561" i="14"/>
  <c r="P2560" i="14" l="1"/>
  <c r="R2560" i="14" s="1"/>
  <c r="S2560" i="14" s="1"/>
  <c r="U2560" i="14"/>
  <c r="W2560" i="14" s="1"/>
  <c r="X2560" i="14" s="1"/>
  <c r="D2561" i="14"/>
  <c r="A2562" i="14"/>
  <c r="P2561" i="14" l="1"/>
  <c r="U2561" i="14"/>
  <c r="D2562" i="14"/>
  <c r="A2563" i="14"/>
  <c r="W2561" i="14"/>
  <c r="X2561" i="14" s="1"/>
  <c r="R2561" i="14"/>
  <c r="S2561" i="14" s="1"/>
  <c r="P2562" i="14" l="1"/>
  <c r="U2562" i="14"/>
  <c r="D2563" i="14"/>
  <c r="A2564" i="14"/>
  <c r="W2562" i="14"/>
  <c r="X2562" i="14" s="1"/>
  <c r="R2562" i="14"/>
  <c r="S2562" i="14" s="1"/>
  <c r="P2563" i="14" l="1"/>
  <c r="U2563" i="14"/>
  <c r="D2564" i="14"/>
  <c r="A2565" i="14"/>
  <c r="W2563" i="14"/>
  <c r="X2563" i="14" s="1"/>
  <c r="R2563" i="14"/>
  <c r="S2563" i="14" s="1"/>
  <c r="P2564" i="14" l="1"/>
  <c r="U2564" i="14"/>
  <c r="D2565" i="14"/>
  <c r="A2566" i="14"/>
  <c r="W2564" i="14"/>
  <c r="X2564" i="14" s="1"/>
  <c r="R2564" i="14"/>
  <c r="S2564" i="14" s="1"/>
  <c r="P2565" i="14" l="1"/>
  <c r="R2565" i="14" s="1"/>
  <c r="S2565" i="14" s="1"/>
  <c r="U2565" i="14"/>
  <c r="W2565" i="14" s="1"/>
  <c r="X2565" i="14" s="1"/>
  <c r="D2566" i="14"/>
  <c r="A2567" i="14"/>
  <c r="P2566" i="14" l="1"/>
  <c r="U2566" i="14"/>
  <c r="D2567" i="14"/>
  <c r="A2568" i="14"/>
  <c r="W2566" i="14"/>
  <c r="X2566" i="14" s="1"/>
  <c r="R2566" i="14"/>
  <c r="S2566" i="14" s="1"/>
  <c r="P2567" i="14" l="1"/>
  <c r="U2567" i="14"/>
  <c r="D2568" i="14"/>
  <c r="A2569" i="14"/>
  <c r="W2567" i="14"/>
  <c r="X2567" i="14" s="1"/>
  <c r="R2567" i="14"/>
  <c r="S2567" i="14" s="1"/>
  <c r="P2568" i="14" l="1"/>
  <c r="U2568" i="14"/>
  <c r="D2569" i="14"/>
  <c r="A2570" i="14"/>
  <c r="W2568" i="14"/>
  <c r="X2568" i="14" s="1"/>
  <c r="R2568" i="14"/>
  <c r="S2568" i="14" s="1"/>
  <c r="P2569" i="14" l="1"/>
  <c r="U2569" i="14"/>
  <c r="D2570" i="14"/>
  <c r="A2571" i="14"/>
  <c r="W2569" i="14"/>
  <c r="X2569" i="14" s="1"/>
  <c r="R2569" i="14"/>
  <c r="S2569" i="14" s="1"/>
  <c r="P2570" i="14" l="1"/>
  <c r="R2570" i="14" s="1"/>
  <c r="S2570" i="14" s="1"/>
  <c r="U2570" i="14"/>
  <c r="W2570" i="14" s="1"/>
  <c r="X2570" i="14" s="1"/>
  <c r="D2571" i="14"/>
  <c r="A2572" i="14"/>
  <c r="P2571" i="14" l="1"/>
  <c r="U2571" i="14"/>
  <c r="W2571" i="14" s="1"/>
  <c r="X2571" i="14" s="1"/>
  <c r="D2572" i="14"/>
  <c r="A2573" i="14"/>
  <c r="R2571" i="14"/>
  <c r="S2571" i="14" s="1"/>
  <c r="P2572" i="14" l="1"/>
  <c r="R2572" i="14" s="1"/>
  <c r="S2572" i="14" s="1"/>
  <c r="U2572" i="14"/>
  <c r="W2572" i="14" s="1"/>
  <c r="X2572" i="14" s="1"/>
  <c r="D2573" i="14"/>
  <c r="A2574" i="14"/>
  <c r="P2573" i="14" l="1"/>
  <c r="R2573" i="14" s="1"/>
  <c r="S2573" i="14" s="1"/>
  <c r="U2573" i="14"/>
  <c r="W2573" i="14" s="1"/>
  <c r="X2573" i="14" s="1"/>
  <c r="D2574" i="14"/>
  <c r="A2575" i="14"/>
  <c r="P2574" i="14" l="1"/>
  <c r="U2574" i="14"/>
  <c r="D2575" i="14"/>
  <c r="A2576" i="14"/>
  <c r="W2574" i="14"/>
  <c r="X2574" i="14" s="1"/>
  <c r="R2574" i="14"/>
  <c r="S2574" i="14" s="1"/>
  <c r="P2575" i="14" l="1"/>
  <c r="R2575" i="14" s="1"/>
  <c r="S2575" i="14" s="1"/>
  <c r="U2575" i="14"/>
  <c r="W2575" i="14" s="1"/>
  <c r="X2575" i="14" s="1"/>
  <c r="D2576" i="14"/>
  <c r="A2577" i="14"/>
  <c r="P2576" i="14" l="1"/>
  <c r="R2576" i="14" s="1"/>
  <c r="S2576" i="14" s="1"/>
  <c r="U2576" i="14"/>
  <c r="W2576" i="14" s="1"/>
  <c r="X2576" i="14" s="1"/>
  <c r="D2577" i="14"/>
  <c r="A2578" i="14"/>
  <c r="P2577" i="14" l="1"/>
  <c r="U2577" i="14"/>
  <c r="W2577" i="14" s="1"/>
  <c r="X2577" i="14" s="1"/>
  <c r="D2578" i="14"/>
  <c r="A2579" i="14"/>
  <c r="R2577" i="14"/>
  <c r="S2577" i="14" s="1"/>
  <c r="P2578" i="14" l="1"/>
  <c r="U2578" i="14"/>
  <c r="D2579" i="14"/>
  <c r="A2580" i="14"/>
  <c r="W2578" i="14"/>
  <c r="X2578" i="14" s="1"/>
  <c r="R2578" i="14"/>
  <c r="S2578" i="14" s="1"/>
  <c r="P2579" i="14" l="1"/>
  <c r="U2579" i="14"/>
  <c r="W2579" i="14" s="1"/>
  <c r="X2579" i="14" s="1"/>
  <c r="D2580" i="14"/>
  <c r="A2581" i="14"/>
  <c r="R2579" i="14"/>
  <c r="S2579" i="14" s="1"/>
  <c r="P2580" i="14" l="1"/>
  <c r="U2580" i="14"/>
  <c r="D2581" i="14"/>
  <c r="A2582" i="14"/>
  <c r="W2580" i="14"/>
  <c r="X2580" i="14" s="1"/>
  <c r="R2580" i="14"/>
  <c r="S2580" i="14" s="1"/>
  <c r="P2581" i="14" l="1"/>
  <c r="U2581" i="14"/>
  <c r="W2581" i="14" s="1"/>
  <c r="X2581" i="14" s="1"/>
  <c r="D2582" i="14"/>
  <c r="A2583" i="14"/>
  <c r="R2581" i="14"/>
  <c r="S2581" i="14" s="1"/>
  <c r="P2582" i="14" l="1"/>
  <c r="U2582" i="14"/>
  <c r="D2583" i="14"/>
  <c r="A2584" i="14"/>
  <c r="W2582" i="14"/>
  <c r="X2582" i="14" s="1"/>
  <c r="R2582" i="14"/>
  <c r="S2582" i="14" s="1"/>
  <c r="P2583" i="14" l="1"/>
  <c r="R2583" i="14" s="1"/>
  <c r="S2583" i="14" s="1"/>
  <c r="U2583" i="14"/>
  <c r="W2583" i="14" s="1"/>
  <c r="X2583" i="14" s="1"/>
  <c r="D2584" i="14"/>
  <c r="A2585" i="14"/>
  <c r="P2584" i="14" l="1"/>
  <c r="U2584" i="14"/>
  <c r="D2585" i="14"/>
  <c r="A2586" i="14"/>
  <c r="W2584" i="14"/>
  <c r="X2584" i="14" s="1"/>
  <c r="R2584" i="14"/>
  <c r="S2584" i="14" s="1"/>
  <c r="P2585" i="14" l="1"/>
  <c r="R2585" i="14" s="1"/>
  <c r="S2585" i="14" s="1"/>
  <c r="U2585" i="14"/>
  <c r="W2585" i="14" s="1"/>
  <c r="X2585" i="14" s="1"/>
  <c r="D2586" i="14"/>
  <c r="A2587" i="14"/>
  <c r="P2586" i="14" l="1"/>
  <c r="R2586" i="14" s="1"/>
  <c r="S2586" i="14" s="1"/>
  <c r="U2586" i="14"/>
  <c r="W2586" i="14" s="1"/>
  <c r="X2586" i="14" s="1"/>
  <c r="D2587" i="14"/>
  <c r="A2588" i="14"/>
  <c r="P2587" i="14" l="1"/>
  <c r="U2587" i="14"/>
  <c r="A2589" i="14"/>
  <c r="D2588" i="14"/>
  <c r="W2587" i="14"/>
  <c r="X2587" i="14" s="1"/>
  <c r="R2587" i="14"/>
  <c r="S2587" i="14" s="1"/>
  <c r="P2588" i="14" l="1"/>
  <c r="U2588" i="14"/>
  <c r="W2588" i="14"/>
  <c r="X2588" i="14" s="1"/>
  <c r="R2588" i="14"/>
  <c r="S2588" i="14" s="1"/>
  <c r="D2589" i="14"/>
  <c r="A2590" i="14"/>
  <c r="P2589" i="14" l="1"/>
  <c r="U2589" i="14"/>
  <c r="D2590" i="14"/>
  <c r="A2591" i="14"/>
  <c r="W2589" i="14"/>
  <c r="X2589" i="14" s="1"/>
  <c r="R2589" i="14"/>
  <c r="S2589" i="14" s="1"/>
  <c r="P2590" i="14" l="1"/>
  <c r="U2590" i="14"/>
  <c r="D2591" i="14"/>
  <c r="A2592" i="14"/>
  <c r="W2590" i="14"/>
  <c r="X2590" i="14" s="1"/>
  <c r="R2590" i="14"/>
  <c r="S2590" i="14" s="1"/>
  <c r="P2591" i="14" l="1"/>
  <c r="U2591" i="14"/>
  <c r="D2592" i="14"/>
  <c r="A2593" i="14"/>
  <c r="W2591" i="14"/>
  <c r="X2591" i="14" s="1"/>
  <c r="R2591" i="14"/>
  <c r="S2591" i="14" s="1"/>
  <c r="P2592" i="14" l="1"/>
  <c r="U2592" i="14"/>
  <c r="D2593" i="14"/>
  <c r="A2594" i="14"/>
  <c r="W2592" i="14"/>
  <c r="X2592" i="14" s="1"/>
  <c r="R2592" i="14"/>
  <c r="S2592" i="14" s="1"/>
  <c r="P2593" i="14" l="1"/>
  <c r="U2593" i="14"/>
  <c r="D2594" i="14"/>
  <c r="A2595" i="14"/>
  <c r="W2593" i="14"/>
  <c r="X2593" i="14" s="1"/>
  <c r="R2593" i="14"/>
  <c r="S2593" i="14" s="1"/>
  <c r="P2594" i="14" l="1"/>
  <c r="U2594" i="14"/>
  <c r="D2595" i="14"/>
  <c r="A2596" i="14"/>
  <c r="W2594" i="14"/>
  <c r="X2594" i="14" s="1"/>
  <c r="R2594" i="14"/>
  <c r="S2594" i="14" s="1"/>
  <c r="P2595" i="14" l="1"/>
  <c r="U2595" i="14"/>
  <c r="A2597" i="14"/>
  <c r="D2596" i="14"/>
  <c r="W2595" i="14"/>
  <c r="X2595" i="14" s="1"/>
  <c r="R2595" i="14"/>
  <c r="S2595" i="14" s="1"/>
  <c r="P2596" i="14" l="1"/>
  <c r="U2596" i="14"/>
  <c r="W2596" i="14"/>
  <c r="X2596" i="14" s="1"/>
  <c r="R2596" i="14"/>
  <c r="S2596" i="14" s="1"/>
  <c r="D2597" i="14"/>
  <c r="A2598" i="14"/>
  <c r="P2597" i="14" l="1"/>
  <c r="U2597" i="14"/>
  <c r="D2598" i="14"/>
  <c r="A2599" i="14"/>
  <c r="W2597" i="14"/>
  <c r="X2597" i="14" s="1"/>
  <c r="R2597" i="14"/>
  <c r="S2597" i="14" s="1"/>
  <c r="P2598" i="14" l="1"/>
  <c r="R2598" i="14" s="1"/>
  <c r="S2598" i="14" s="1"/>
  <c r="U2598" i="14"/>
  <c r="W2598" i="14" s="1"/>
  <c r="X2598" i="14" s="1"/>
  <c r="D2599" i="14"/>
  <c r="A2600" i="14"/>
  <c r="P2599" i="14" l="1"/>
  <c r="U2599" i="14"/>
  <c r="D2600" i="14"/>
  <c r="A2601" i="14"/>
  <c r="W2599" i="14"/>
  <c r="X2599" i="14" s="1"/>
  <c r="R2599" i="14"/>
  <c r="S2599" i="14" s="1"/>
  <c r="P2600" i="14" l="1"/>
  <c r="U2600" i="14"/>
  <c r="A2602" i="14"/>
  <c r="D2601" i="14"/>
  <c r="W2600" i="14"/>
  <c r="X2600" i="14" s="1"/>
  <c r="R2600" i="14"/>
  <c r="S2600" i="14" s="1"/>
  <c r="P2601" i="14" l="1"/>
  <c r="U2601" i="14"/>
  <c r="W2601" i="14"/>
  <c r="X2601" i="14" s="1"/>
  <c r="R2601" i="14"/>
  <c r="S2601" i="14" s="1"/>
  <c r="D2602" i="14"/>
  <c r="A2603" i="14"/>
  <c r="P2602" i="14" l="1"/>
  <c r="R2602" i="14" s="1"/>
  <c r="S2602" i="14" s="1"/>
  <c r="U2602" i="14"/>
  <c r="W2602" i="14" s="1"/>
  <c r="X2602" i="14" s="1"/>
  <c r="D2603" i="14"/>
  <c r="A2604" i="14"/>
  <c r="P2603" i="14" l="1"/>
  <c r="R2603" i="14" s="1"/>
  <c r="S2603" i="14" s="1"/>
  <c r="U2603" i="14"/>
  <c r="W2603" i="14" s="1"/>
  <c r="X2603" i="14" s="1"/>
  <c r="A2605" i="14"/>
  <c r="D2604" i="14"/>
  <c r="P2604" i="14" l="1"/>
  <c r="R2604" i="14" s="1"/>
  <c r="S2604" i="14" s="1"/>
  <c r="U2604" i="14"/>
  <c r="W2604" i="14" s="1"/>
  <c r="X2604" i="14" s="1"/>
  <c r="D2605" i="14"/>
  <c r="A2606" i="14"/>
  <c r="P2605" i="14" l="1"/>
  <c r="U2605" i="14"/>
  <c r="W2605" i="14" s="1"/>
  <c r="X2605" i="14" s="1"/>
  <c r="D2606" i="14"/>
  <c r="A2607" i="14"/>
  <c r="R2605" i="14"/>
  <c r="S2605" i="14" s="1"/>
  <c r="P2606" i="14" l="1"/>
  <c r="R2606" i="14" s="1"/>
  <c r="S2606" i="14" s="1"/>
  <c r="U2606" i="14"/>
  <c r="W2606" i="14" s="1"/>
  <c r="X2606" i="14" s="1"/>
  <c r="D2607" i="14"/>
  <c r="A2608" i="14"/>
  <c r="P2607" i="14" l="1"/>
  <c r="U2607" i="14"/>
  <c r="D2608" i="14"/>
  <c r="A2609" i="14"/>
  <c r="W2607" i="14"/>
  <c r="X2607" i="14" s="1"/>
  <c r="R2607" i="14"/>
  <c r="S2607" i="14" s="1"/>
  <c r="P2608" i="14" l="1"/>
  <c r="U2608" i="14"/>
  <c r="D2609" i="14"/>
  <c r="A2610" i="14"/>
  <c r="W2608" i="14"/>
  <c r="X2608" i="14" s="1"/>
  <c r="R2608" i="14"/>
  <c r="S2608" i="14" s="1"/>
  <c r="P2609" i="14" l="1"/>
  <c r="U2609" i="14"/>
  <c r="W2609" i="14" s="1"/>
  <c r="X2609" i="14" s="1"/>
  <c r="D2610" i="14"/>
  <c r="A2611" i="14"/>
  <c r="R2609" i="14"/>
  <c r="S2609" i="14" s="1"/>
  <c r="P2610" i="14" l="1"/>
  <c r="R2610" i="14" s="1"/>
  <c r="S2610" i="14" s="1"/>
  <c r="U2610" i="14"/>
  <c r="W2610" i="14" s="1"/>
  <c r="X2610" i="14" s="1"/>
  <c r="D2611" i="14"/>
  <c r="A2612" i="14"/>
  <c r="P2611" i="14" l="1"/>
  <c r="U2611" i="14"/>
  <c r="W2611" i="14" s="1"/>
  <c r="X2611" i="14" s="1"/>
  <c r="A2613" i="14"/>
  <c r="D2612" i="14"/>
  <c r="R2611" i="14"/>
  <c r="S2611" i="14" s="1"/>
  <c r="P2612" i="14" l="1"/>
  <c r="U2612" i="14"/>
  <c r="W2612" i="14" s="1"/>
  <c r="X2612" i="14" s="1"/>
  <c r="R2612" i="14"/>
  <c r="S2612" i="14" s="1"/>
  <c r="D2613" i="14"/>
  <c r="A2614" i="14"/>
  <c r="P2613" i="14" l="1"/>
  <c r="U2613" i="14"/>
  <c r="W2613" i="14" s="1"/>
  <c r="X2613" i="14" s="1"/>
  <c r="D2614" i="14"/>
  <c r="A2615" i="14"/>
  <c r="R2613" i="14"/>
  <c r="S2613" i="14" s="1"/>
  <c r="P2614" i="14" l="1"/>
  <c r="U2614" i="14"/>
  <c r="D2615" i="14"/>
  <c r="A2616" i="14"/>
  <c r="W2614" i="14"/>
  <c r="X2614" i="14" s="1"/>
  <c r="R2614" i="14"/>
  <c r="S2614" i="14" s="1"/>
  <c r="P2615" i="14" l="1"/>
  <c r="U2615" i="14"/>
  <c r="W2615" i="14" s="1"/>
  <c r="X2615" i="14" s="1"/>
  <c r="D2616" i="14"/>
  <c r="A2617" i="14"/>
  <c r="R2615" i="14"/>
  <c r="S2615" i="14" s="1"/>
  <c r="P2616" i="14" l="1"/>
  <c r="U2616" i="14"/>
  <c r="W2616" i="14" s="1"/>
  <c r="X2616" i="14" s="1"/>
  <c r="D2617" i="14"/>
  <c r="A2618" i="14"/>
  <c r="R2616" i="14"/>
  <c r="S2616" i="14" s="1"/>
  <c r="P2617" i="14" l="1"/>
  <c r="U2617" i="14"/>
  <c r="D2618" i="14"/>
  <c r="A2619" i="14"/>
  <c r="W2617" i="14"/>
  <c r="X2617" i="14" s="1"/>
  <c r="R2617" i="14"/>
  <c r="S2617" i="14" s="1"/>
  <c r="P2618" i="14" l="1"/>
  <c r="U2618" i="14"/>
  <c r="W2618" i="14" s="1"/>
  <c r="X2618" i="14" s="1"/>
  <c r="D2619" i="14"/>
  <c r="A2620" i="14"/>
  <c r="R2618" i="14"/>
  <c r="S2618" i="14" s="1"/>
  <c r="P2619" i="14" l="1"/>
  <c r="R2619" i="14" s="1"/>
  <c r="S2619" i="14" s="1"/>
  <c r="U2619" i="14"/>
  <c r="A2621" i="14"/>
  <c r="D2620" i="14"/>
  <c r="W2619" i="14"/>
  <c r="X2619" i="14" s="1"/>
  <c r="P2620" i="14" l="1"/>
  <c r="U2620" i="14"/>
  <c r="W2620" i="14"/>
  <c r="X2620" i="14" s="1"/>
  <c r="R2620" i="14"/>
  <c r="S2620" i="14" s="1"/>
  <c r="D2621" i="14"/>
  <c r="A2622" i="14"/>
  <c r="P2621" i="14" l="1"/>
  <c r="U2621" i="14"/>
  <c r="W2621" i="14" s="1"/>
  <c r="X2621" i="14" s="1"/>
  <c r="D2622" i="14"/>
  <c r="A2623" i="14"/>
  <c r="R2621" i="14"/>
  <c r="S2621" i="14" s="1"/>
  <c r="P2622" i="14" l="1"/>
  <c r="U2622" i="14"/>
  <c r="W2622" i="14" s="1"/>
  <c r="X2622" i="14" s="1"/>
  <c r="D2623" i="14"/>
  <c r="A2624" i="14"/>
  <c r="R2622" i="14"/>
  <c r="S2622" i="14" s="1"/>
  <c r="P2623" i="14" l="1"/>
  <c r="U2623" i="14"/>
  <c r="D2624" i="14"/>
  <c r="A2625" i="14"/>
  <c r="W2623" i="14"/>
  <c r="X2623" i="14" s="1"/>
  <c r="R2623" i="14"/>
  <c r="S2623" i="14" s="1"/>
  <c r="P2624" i="14" l="1"/>
  <c r="U2624" i="14"/>
  <c r="D2625" i="14"/>
  <c r="A2626" i="14"/>
  <c r="W2624" i="14"/>
  <c r="X2624" i="14" s="1"/>
  <c r="R2624" i="14"/>
  <c r="S2624" i="14" s="1"/>
  <c r="P2625" i="14" l="1"/>
  <c r="U2625" i="14"/>
  <c r="W2625" i="14" s="1"/>
  <c r="X2625" i="14" s="1"/>
  <c r="D2626" i="14"/>
  <c r="A2627" i="14"/>
  <c r="R2625" i="14"/>
  <c r="S2625" i="14" s="1"/>
  <c r="P2626" i="14" l="1"/>
  <c r="U2626" i="14"/>
  <c r="D2627" i="14"/>
  <c r="A2628" i="14"/>
  <c r="W2626" i="14"/>
  <c r="X2626" i="14" s="1"/>
  <c r="R2626" i="14"/>
  <c r="S2626" i="14" s="1"/>
  <c r="P2627" i="14" l="1"/>
  <c r="U2627" i="14"/>
  <c r="A2629" i="14"/>
  <c r="D2628" i="14"/>
  <c r="W2627" i="14"/>
  <c r="X2627" i="14" s="1"/>
  <c r="R2627" i="14"/>
  <c r="S2627" i="14" s="1"/>
  <c r="P2628" i="14" l="1"/>
  <c r="U2628" i="14"/>
  <c r="W2628" i="14" s="1"/>
  <c r="X2628" i="14" s="1"/>
  <c r="R2628" i="14"/>
  <c r="S2628" i="14" s="1"/>
  <c r="D2629" i="14"/>
  <c r="A2630" i="14"/>
  <c r="P2629" i="14" l="1"/>
  <c r="U2629" i="14"/>
  <c r="W2629" i="14" s="1"/>
  <c r="X2629" i="14" s="1"/>
  <c r="D2630" i="14"/>
  <c r="A2631" i="14"/>
  <c r="R2629" i="14"/>
  <c r="S2629" i="14" s="1"/>
  <c r="P2630" i="14" l="1"/>
  <c r="U2630" i="14"/>
  <c r="W2630" i="14" s="1"/>
  <c r="X2630" i="14" s="1"/>
  <c r="D2631" i="14"/>
  <c r="A2632" i="14"/>
  <c r="R2630" i="14"/>
  <c r="S2630" i="14" s="1"/>
  <c r="P2631" i="14" l="1"/>
  <c r="U2631" i="14"/>
  <c r="W2631" i="14" s="1"/>
  <c r="X2631" i="14" s="1"/>
  <c r="D2632" i="14"/>
  <c r="A2633" i="14"/>
  <c r="R2631" i="14"/>
  <c r="S2631" i="14" s="1"/>
  <c r="P2632" i="14" l="1"/>
  <c r="U2632" i="14"/>
  <c r="A2634" i="14"/>
  <c r="D2633" i="14"/>
  <c r="W2632" i="14"/>
  <c r="X2632" i="14" s="1"/>
  <c r="R2632" i="14"/>
  <c r="S2632" i="14" s="1"/>
  <c r="P2633" i="14" l="1"/>
  <c r="U2633" i="14"/>
  <c r="W2633" i="14" s="1"/>
  <c r="X2633" i="14" s="1"/>
  <c r="R2633" i="14"/>
  <c r="S2633" i="14" s="1"/>
  <c r="D2634" i="14"/>
  <c r="A2635" i="14"/>
  <c r="P2634" i="14" l="1"/>
  <c r="U2634" i="14"/>
  <c r="D2635" i="14"/>
  <c r="A2636" i="14"/>
  <c r="W2634" i="14"/>
  <c r="X2634" i="14" s="1"/>
  <c r="R2634" i="14"/>
  <c r="S2634" i="14" s="1"/>
  <c r="P2635" i="14" l="1"/>
  <c r="U2635" i="14"/>
  <c r="W2635" i="14" s="1"/>
  <c r="X2635" i="14" s="1"/>
  <c r="A2637" i="14"/>
  <c r="D2636" i="14"/>
  <c r="R2635" i="14"/>
  <c r="S2635" i="14" s="1"/>
  <c r="P2636" i="14" l="1"/>
  <c r="U2636" i="14"/>
  <c r="W2636" i="14"/>
  <c r="X2636" i="14" s="1"/>
  <c r="R2636" i="14"/>
  <c r="S2636" i="14" s="1"/>
  <c r="D2637" i="14"/>
  <c r="A2638" i="14"/>
  <c r="P2637" i="14" l="1"/>
  <c r="U2637" i="14"/>
  <c r="D2638" i="14"/>
  <c r="A2639" i="14"/>
  <c r="W2637" i="14"/>
  <c r="X2637" i="14" s="1"/>
  <c r="R2637" i="14"/>
  <c r="S2637" i="14" s="1"/>
  <c r="P2638" i="14" l="1"/>
  <c r="U2638" i="14"/>
  <c r="W2638" i="14" s="1"/>
  <c r="X2638" i="14" s="1"/>
  <c r="D2639" i="14"/>
  <c r="A2640" i="14"/>
  <c r="R2638" i="14"/>
  <c r="S2638" i="14" s="1"/>
  <c r="P2639" i="14" l="1"/>
  <c r="U2639" i="14"/>
  <c r="W2639" i="14" s="1"/>
  <c r="X2639" i="14" s="1"/>
  <c r="D2640" i="14"/>
  <c r="A2641" i="14"/>
  <c r="R2639" i="14"/>
  <c r="S2639" i="14" s="1"/>
  <c r="P2640" i="14" l="1"/>
  <c r="U2640" i="14"/>
  <c r="W2640" i="14" s="1"/>
  <c r="X2640" i="14" s="1"/>
  <c r="D2641" i="14"/>
  <c r="A2642" i="14"/>
  <c r="R2640" i="14"/>
  <c r="S2640" i="14" s="1"/>
  <c r="P2641" i="14" l="1"/>
  <c r="U2641" i="14"/>
  <c r="W2641" i="14" s="1"/>
  <c r="X2641" i="14" s="1"/>
  <c r="D2642" i="14"/>
  <c r="A2643" i="14"/>
  <c r="R2641" i="14"/>
  <c r="S2641" i="14" s="1"/>
  <c r="P2642" i="14" l="1"/>
  <c r="U2642" i="14"/>
  <c r="D2643" i="14"/>
  <c r="A2644" i="14"/>
  <c r="W2642" i="14"/>
  <c r="X2642" i="14" s="1"/>
  <c r="R2642" i="14"/>
  <c r="S2642" i="14" s="1"/>
  <c r="P2643" i="14" l="1"/>
  <c r="U2643" i="14"/>
  <c r="A2645" i="14"/>
  <c r="D2644" i="14"/>
  <c r="W2643" i="14"/>
  <c r="X2643" i="14" s="1"/>
  <c r="R2643" i="14"/>
  <c r="S2643" i="14" s="1"/>
  <c r="P2644" i="14" l="1"/>
  <c r="U2644" i="14"/>
  <c r="W2644" i="14"/>
  <c r="X2644" i="14" s="1"/>
  <c r="R2644" i="14"/>
  <c r="S2644" i="14" s="1"/>
  <c r="D2645" i="14"/>
  <c r="A2646" i="14"/>
  <c r="P2645" i="14" l="1"/>
  <c r="R2645" i="14" s="1"/>
  <c r="S2645" i="14" s="1"/>
  <c r="U2645" i="14"/>
  <c r="W2645" i="14" s="1"/>
  <c r="X2645" i="14" s="1"/>
  <c r="D2646" i="14"/>
  <c r="A2647" i="14"/>
  <c r="P2646" i="14" l="1"/>
  <c r="U2646" i="14"/>
  <c r="D2647" i="14"/>
  <c r="A2648" i="14"/>
  <c r="W2646" i="14"/>
  <c r="X2646" i="14" s="1"/>
  <c r="R2646" i="14"/>
  <c r="S2646" i="14" s="1"/>
  <c r="P2647" i="14" l="1"/>
  <c r="U2647" i="14"/>
  <c r="D2648" i="14"/>
  <c r="A2649" i="14"/>
  <c r="W2647" i="14"/>
  <c r="X2647" i="14" s="1"/>
  <c r="R2647" i="14"/>
  <c r="S2647" i="14" s="1"/>
  <c r="P2648" i="14" l="1"/>
  <c r="U2648" i="14"/>
  <c r="W2648" i="14" s="1"/>
  <c r="X2648" i="14" s="1"/>
  <c r="D2649" i="14"/>
  <c r="A2650" i="14"/>
  <c r="R2648" i="14"/>
  <c r="S2648" i="14" s="1"/>
  <c r="P2649" i="14" l="1"/>
  <c r="R2649" i="14" s="1"/>
  <c r="S2649" i="14" s="1"/>
  <c r="U2649" i="14"/>
  <c r="W2649" i="14" s="1"/>
  <c r="X2649" i="14" s="1"/>
  <c r="D2650" i="14"/>
  <c r="A2651" i="14"/>
  <c r="P2650" i="14" l="1"/>
  <c r="U2650" i="14"/>
  <c r="D2651" i="14"/>
  <c r="A2652" i="14"/>
  <c r="W2650" i="14"/>
  <c r="X2650" i="14" s="1"/>
  <c r="R2650" i="14"/>
  <c r="S2650" i="14" s="1"/>
  <c r="P2651" i="14" l="1"/>
  <c r="U2651" i="14"/>
  <c r="A2653" i="14"/>
  <c r="D2652" i="14"/>
  <c r="W2651" i="14"/>
  <c r="X2651" i="14" s="1"/>
  <c r="R2651" i="14"/>
  <c r="S2651" i="14" s="1"/>
  <c r="P2652" i="14" l="1"/>
  <c r="U2652" i="14"/>
  <c r="W2652" i="14" s="1"/>
  <c r="X2652" i="14" s="1"/>
  <c r="R2652" i="14"/>
  <c r="S2652" i="14" s="1"/>
  <c r="D2653" i="14"/>
  <c r="A2654" i="14"/>
  <c r="P2653" i="14" l="1"/>
  <c r="U2653" i="14"/>
  <c r="D2654" i="14"/>
  <c r="A2655" i="14"/>
  <c r="W2653" i="14"/>
  <c r="X2653" i="14" s="1"/>
  <c r="R2653" i="14"/>
  <c r="S2653" i="14" s="1"/>
  <c r="P2654" i="14" l="1"/>
  <c r="U2654" i="14"/>
  <c r="D2655" i="14"/>
  <c r="A2656" i="14"/>
  <c r="W2654" i="14"/>
  <c r="X2654" i="14" s="1"/>
  <c r="R2654" i="14"/>
  <c r="S2654" i="14" s="1"/>
  <c r="P2655" i="14" l="1"/>
  <c r="U2655" i="14"/>
  <c r="D2656" i="14"/>
  <c r="A2657" i="14"/>
  <c r="W2655" i="14"/>
  <c r="X2655" i="14" s="1"/>
  <c r="R2655" i="14"/>
  <c r="S2655" i="14" s="1"/>
  <c r="P2656" i="14" l="1"/>
  <c r="U2656" i="14"/>
  <c r="D2657" i="14"/>
  <c r="A2658" i="14"/>
  <c r="W2656" i="14"/>
  <c r="X2656" i="14" s="1"/>
  <c r="R2656" i="14"/>
  <c r="S2656" i="14" s="1"/>
  <c r="P2657" i="14" l="1"/>
  <c r="U2657" i="14"/>
  <c r="D2658" i="14"/>
  <c r="A2659" i="14"/>
  <c r="W2657" i="14"/>
  <c r="X2657" i="14" s="1"/>
  <c r="R2657" i="14"/>
  <c r="S2657" i="14" s="1"/>
  <c r="P2658" i="14" l="1"/>
  <c r="U2658" i="14"/>
  <c r="D2659" i="14"/>
  <c r="A2660" i="14"/>
  <c r="W2658" i="14"/>
  <c r="X2658" i="14" s="1"/>
  <c r="R2658" i="14"/>
  <c r="S2658" i="14" s="1"/>
  <c r="P2659" i="14" l="1"/>
  <c r="U2659" i="14"/>
  <c r="A2661" i="14"/>
  <c r="D2660" i="14"/>
  <c r="W2659" i="14"/>
  <c r="X2659" i="14" s="1"/>
  <c r="R2659" i="14"/>
  <c r="S2659" i="14" s="1"/>
  <c r="P2660" i="14" l="1"/>
  <c r="U2660" i="14"/>
  <c r="W2660" i="14"/>
  <c r="X2660" i="14" s="1"/>
  <c r="R2660" i="14"/>
  <c r="S2660" i="14" s="1"/>
  <c r="D2661" i="14"/>
  <c r="A2662" i="14"/>
  <c r="D2662" i="14" s="1"/>
  <c r="P2661" i="14" l="1"/>
  <c r="U2661" i="14"/>
  <c r="W2661" i="14" s="1"/>
  <c r="X2661" i="14" s="1"/>
  <c r="A2663" i="14"/>
  <c r="R2661" i="14"/>
  <c r="S2661" i="14" s="1"/>
  <c r="P2662" i="14" l="1"/>
  <c r="R2662" i="14" s="1"/>
  <c r="S2662" i="14" s="1"/>
  <c r="U2662" i="14"/>
  <c r="W2662" i="14" s="1"/>
  <c r="X2662" i="14" s="1"/>
  <c r="D2663" i="14"/>
  <c r="A2664" i="14"/>
  <c r="P2663" i="14" l="1"/>
  <c r="R2663" i="14" s="1"/>
  <c r="S2663" i="14" s="1"/>
  <c r="U2663" i="14"/>
  <c r="W2663" i="14" s="1"/>
  <c r="X2663" i="14" s="1"/>
  <c r="D2664" i="14"/>
  <c r="A2665" i="14"/>
  <c r="P2664" i="14" l="1"/>
  <c r="U2664" i="14"/>
  <c r="A2666" i="14"/>
  <c r="D2665" i="14"/>
  <c r="W2664" i="14"/>
  <c r="X2664" i="14" s="1"/>
  <c r="R2664" i="14"/>
  <c r="S2664" i="14" s="1"/>
  <c r="P2665" i="14" l="1"/>
  <c r="R2665" i="14" s="1"/>
  <c r="S2665" i="14" s="1"/>
  <c r="U2665" i="14"/>
  <c r="W2665" i="14" s="1"/>
  <c r="X2665" i="14" s="1"/>
  <c r="D2666" i="14"/>
  <c r="A2667" i="14"/>
  <c r="P2666" i="14" l="1"/>
  <c r="U2666" i="14"/>
  <c r="D2667" i="14"/>
  <c r="A2668" i="14"/>
  <c r="W2666" i="14"/>
  <c r="X2666" i="14" s="1"/>
  <c r="R2666" i="14"/>
  <c r="S2666" i="14" s="1"/>
  <c r="P2667" i="14" l="1"/>
  <c r="U2667" i="14"/>
  <c r="A2669" i="14"/>
  <c r="D2668" i="14"/>
  <c r="W2667" i="14"/>
  <c r="X2667" i="14" s="1"/>
  <c r="R2667" i="14"/>
  <c r="S2667" i="14" s="1"/>
  <c r="P2668" i="14" l="1"/>
  <c r="U2668" i="14"/>
  <c r="W2668" i="14" s="1"/>
  <c r="X2668" i="14" s="1"/>
  <c r="R2668" i="14"/>
  <c r="S2668" i="14" s="1"/>
  <c r="D2669" i="14"/>
  <c r="A2670" i="14"/>
  <c r="P2669" i="14" l="1"/>
  <c r="U2669" i="14"/>
  <c r="D2670" i="14"/>
  <c r="A2671" i="14"/>
  <c r="W2669" i="14"/>
  <c r="X2669" i="14" s="1"/>
  <c r="R2669" i="14"/>
  <c r="S2669" i="14" s="1"/>
  <c r="P2670" i="14" l="1"/>
  <c r="U2670" i="14"/>
  <c r="D2671" i="14"/>
  <c r="A2672" i="14"/>
  <c r="W2670" i="14"/>
  <c r="X2670" i="14" s="1"/>
  <c r="R2670" i="14"/>
  <c r="S2670" i="14" s="1"/>
  <c r="P2671" i="14" l="1"/>
  <c r="U2671" i="14"/>
  <c r="W2671" i="14" s="1"/>
  <c r="X2671" i="14" s="1"/>
  <c r="D2672" i="14"/>
  <c r="A2673" i="14"/>
  <c r="R2671" i="14"/>
  <c r="S2671" i="14" s="1"/>
  <c r="P2672" i="14" l="1"/>
  <c r="U2672" i="14"/>
  <c r="W2672" i="14" s="1"/>
  <c r="X2672" i="14" s="1"/>
  <c r="D2673" i="14"/>
  <c r="A2674" i="14"/>
  <c r="R2672" i="14"/>
  <c r="S2672" i="14" s="1"/>
  <c r="P2673" i="14" l="1"/>
  <c r="U2673" i="14"/>
  <c r="D2674" i="14"/>
  <c r="A2675" i="14"/>
  <c r="W2673" i="14"/>
  <c r="X2673" i="14" s="1"/>
  <c r="R2673" i="14"/>
  <c r="S2673" i="14" s="1"/>
  <c r="P2674" i="14" l="1"/>
  <c r="U2674" i="14"/>
  <c r="D2675" i="14"/>
  <c r="A2676" i="14"/>
  <c r="W2674" i="14"/>
  <c r="X2674" i="14" s="1"/>
  <c r="R2674" i="14"/>
  <c r="S2674" i="14" s="1"/>
  <c r="P2675" i="14" l="1"/>
  <c r="U2675" i="14"/>
  <c r="A2677" i="14"/>
  <c r="D2676" i="14"/>
  <c r="W2675" i="14"/>
  <c r="X2675" i="14" s="1"/>
  <c r="R2675" i="14"/>
  <c r="S2675" i="14" s="1"/>
  <c r="P2676" i="14" l="1"/>
  <c r="U2676" i="14"/>
  <c r="W2676" i="14"/>
  <c r="X2676" i="14" s="1"/>
  <c r="R2676" i="14"/>
  <c r="S2676" i="14" s="1"/>
  <c r="D2677" i="14"/>
  <c r="A2678" i="14"/>
  <c r="P2677" i="14" l="1"/>
  <c r="U2677" i="14"/>
  <c r="D2678" i="14"/>
  <c r="A2679" i="14"/>
  <c r="W2677" i="14"/>
  <c r="X2677" i="14" s="1"/>
  <c r="R2677" i="14"/>
  <c r="S2677" i="14" s="1"/>
  <c r="P2678" i="14" l="1"/>
  <c r="U2678" i="14"/>
  <c r="D2679" i="14"/>
  <c r="A2680" i="14"/>
  <c r="W2678" i="14"/>
  <c r="X2678" i="14" s="1"/>
  <c r="R2678" i="14"/>
  <c r="S2678" i="14" s="1"/>
  <c r="P2679" i="14" l="1"/>
  <c r="U2679" i="14"/>
  <c r="D2680" i="14"/>
  <c r="A2681" i="14"/>
  <c r="W2679" i="14"/>
  <c r="X2679" i="14" s="1"/>
  <c r="R2679" i="14"/>
  <c r="S2679" i="14" s="1"/>
  <c r="P2680" i="14" l="1"/>
  <c r="U2680" i="14"/>
  <c r="D2681" i="14"/>
  <c r="A2682" i="14"/>
  <c r="W2680" i="14"/>
  <c r="X2680" i="14" s="1"/>
  <c r="R2680" i="14"/>
  <c r="S2680" i="14" s="1"/>
  <c r="P2681" i="14" l="1"/>
  <c r="U2681" i="14"/>
  <c r="W2681" i="14" s="1"/>
  <c r="X2681" i="14" s="1"/>
  <c r="D2682" i="14"/>
  <c r="A2683" i="14"/>
  <c r="R2681" i="14"/>
  <c r="S2681" i="14" s="1"/>
  <c r="P2682" i="14" l="1"/>
  <c r="R2682" i="14" s="1"/>
  <c r="S2682" i="14" s="1"/>
  <c r="U2682" i="14"/>
  <c r="W2682" i="14" s="1"/>
  <c r="X2682" i="14" s="1"/>
  <c r="D2683" i="14"/>
  <c r="A2684" i="14"/>
  <c r="P2683" i="14" l="1"/>
  <c r="U2683" i="14"/>
  <c r="A2685" i="14"/>
  <c r="D2684" i="14"/>
  <c r="W2683" i="14"/>
  <c r="X2683" i="14" s="1"/>
  <c r="R2683" i="14"/>
  <c r="S2683" i="14" s="1"/>
  <c r="P2684" i="14" l="1"/>
  <c r="U2684" i="14"/>
  <c r="W2684" i="14" s="1"/>
  <c r="X2684" i="14" s="1"/>
  <c r="R2684" i="14"/>
  <c r="S2684" i="14" s="1"/>
  <c r="D2685" i="14"/>
  <c r="A2686" i="14"/>
  <c r="P2685" i="14" l="1"/>
  <c r="U2685" i="14"/>
  <c r="D2686" i="14"/>
  <c r="A2687" i="14"/>
  <c r="W2685" i="14"/>
  <c r="X2685" i="14" s="1"/>
  <c r="R2685" i="14"/>
  <c r="S2685" i="14" s="1"/>
  <c r="P2686" i="14" l="1"/>
  <c r="U2686" i="14"/>
  <c r="D2687" i="14"/>
  <c r="A2688" i="14"/>
  <c r="W2686" i="14"/>
  <c r="X2686" i="14" s="1"/>
  <c r="R2686" i="14"/>
  <c r="S2686" i="14" s="1"/>
  <c r="P2687" i="14" l="1"/>
  <c r="U2687" i="14"/>
  <c r="D2688" i="14"/>
  <c r="A2689" i="14"/>
  <c r="W2687" i="14"/>
  <c r="X2687" i="14" s="1"/>
  <c r="R2687" i="14"/>
  <c r="S2687" i="14" s="1"/>
  <c r="P2688" i="14" l="1"/>
  <c r="U2688" i="14"/>
  <c r="D2689" i="14"/>
  <c r="A2690" i="14"/>
  <c r="W2688" i="14"/>
  <c r="X2688" i="14" s="1"/>
  <c r="R2688" i="14"/>
  <c r="S2688" i="14" s="1"/>
  <c r="P2689" i="14" l="1"/>
  <c r="U2689" i="14"/>
  <c r="D2690" i="14"/>
  <c r="A2691" i="14"/>
  <c r="W2689" i="14"/>
  <c r="X2689" i="14" s="1"/>
  <c r="R2689" i="14"/>
  <c r="S2689" i="14" s="1"/>
  <c r="P2690" i="14" l="1"/>
  <c r="U2690" i="14"/>
  <c r="D2691" i="14"/>
  <c r="A2692" i="14"/>
  <c r="A2693" i="14" s="1"/>
  <c r="W2690" i="14"/>
  <c r="X2690" i="14" s="1"/>
  <c r="R2690" i="14"/>
  <c r="S2690" i="14" s="1"/>
  <c r="A2694" i="14" l="1"/>
  <c r="D2693" i="14"/>
  <c r="P2691" i="14"/>
  <c r="R2691" i="14" s="1"/>
  <c r="S2691" i="14" s="1"/>
  <c r="U2691" i="14"/>
  <c r="W2691" i="14" s="1"/>
  <c r="X2691" i="14" s="1"/>
  <c r="D2692" i="14"/>
  <c r="P2693" i="14" l="1"/>
  <c r="R2693" i="14" s="1"/>
  <c r="S2693" i="14" s="1"/>
  <c r="U2693" i="14"/>
  <c r="W2693" i="14" s="1"/>
  <c r="X2693" i="14" s="1"/>
  <c r="A2695" i="14"/>
  <c r="D2694" i="14"/>
  <c r="P2692" i="14"/>
  <c r="R2692" i="14" s="1"/>
  <c r="S2692" i="14" s="1"/>
  <c r="U2692" i="14"/>
  <c r="W2692" i="14" s="1"/>
  <c r="X2692" i="14" s="1"/>
  <c r="P2694" i="14" l="1"/>
  <c r="R2694" i="14" s="1"/>
  <c r="S2694" i="14" s="1"/>
  <c r="U2694" i="14"/>
  <c r="W2694" i="14" s="1"/>
  <c r="X2694" i="14" s="1"/>
  <c r="A2696" i="14"/>
  <c r="D2695" i="14"/>
  <c r="P2695" i="14" l="1"/>
  <c r="R2695" i="14" s="1"/>
  <c r="S2695" i="14" s="1"/>
  <c r="U2695" i="14"/>
  <c r="W2695" i="14" s="1"/>
  <c r="X2695" i="14" s="1"/>
  <c r="A2697" i="14"/>
  <c r="D2696" i="14"/>
  <c r="U2696" i="14" l="1"/>
  <c r="W2696" i="14" s="1"/>
  <c r="X2696" i="14" s="1"/>
  <c r="P2696" i="14"/>
  <c r="R2696" i="14" s="1"/>
  <c r="S2696" i="14" s="1"/>
  <c r="A2698" i="14"/>
  <c r="D2697" i="14"/>
  <c r="U2697" i="14" l="1"/>
  <c r="W2697" i="14" s="1"/>
  <c r="X2697" i="14" s="1"/>
  <c r="P2697" i="14"/>
  <c r="R2697" i="14" s="1"/>
  <c r="S2697" i="14" s="1"/>
  <c r="A2699" i="14"/>
  <c r="D2698" i="14"/>
  <c r="P2698" i="14" l="1"/>
  <c r="R2698" i="14" s="1"/>
  <c r="S2698" i="14" s="1"/>
  <c r="U2698" i="14"/>
  <c r="W2698" i="14" s="1"/>
  <c r="X2698" i="14" s="1"/>
  <c r="A2700" i="14"/>
  <c r="D2699" i="14"/>
  <c r="P2699" i="14" l="1"/>
  <c r="R2699" i="14" s="1"/>
  <c r="S2699" i="14" s="1"/>
  <c r="U2699" i="14"/>
  <c r="W2699" i="14" s="1"/>
  <c r="X2699" i="14" s="1"/>
  <c r="A2701" i="14"/>
  <c r="D2700" i="14"/>
  <c r="P2700" i="14" l="1"/>
  <c r="R2700" i="14" s="1"/>
  <c r="S2700" i="14" s="1"/>
  <c r="U2700" i="14"/>
  <c r="W2700" i="14" s="1"/>
  <c r="X2700" i="14" s="1"/>
  <c r="A2702" i="14"/>
  <c r="D2701" i="14"/>
  <c r="U2701" i="14" l="1"/>
  <c r="W2701" i="14" s="1"/>
  <c r="X2701" i="14" s="1"/>
  <c r="P2701" i="14"/>
  <c r="R2701" i="14" s="1"/>
  <c r="S2701" i="14" s="1"/>
  <c r="A2703" i="14"/>
  <c r="D2702" i="14"/>
  <c r="U2702" i="14" l="1"/>
  <c r="W2702" i="14" s="1"/>
  <c r="X2702" i="14" s="1"/>
  <c r="P2702" i="14"/>
  <c r="R2702" i="14" s="1"/>
  <c r="S2702" i="14" s="1"/>
  <c r="A2704" i="14"/>
  <c r="D2703" i="14"/>
  <c r="U2703" i="14" l="1"/>
  <c r="W2703" i="14" s="1"/>
  <c r="X2703" i="14" s="1"/>
  <c r="P2703" i="14"/>
  <c r="R2703" i="14" s="1"/>
  <c r="S2703" i="14" s="1"/>
  <c r="A2705" i="14"/>
  <c r="D2704" i="14"/>
  <c r="U2704" i="14" l="1"/>
  <c r="W2704" i="14" s="1"/>
  <c r="X2704" i="14" s="1"/>
  <c r="P2704" i="14"/>
  <c r="R2704" i="14" s="1"/>
  <c r="S2704" i="14" s="1"/>
  <c r="A2706" i="14"/>
  <c r="D2705" i="14"/>
  <c r="U2705" i="14" l="1"/>
  <c r="W2705" i="14" s="1"/>
  <c r="X2705" i="14" s="1"/>
  <c r="P2705" i="14"/>
  <c r="R2705" i="14" s="1"/>
  <c r="S2705" i="14" s="1"/>
  <c r="A2707" i="14"/>
  <c r="D2706" i="14"/>
  <c r="P2706" i="14" l="1"/>
  <c r="R2706" i="14" s="1"/>
  <c r="S2706" i="14" s="1"/>
  <c r="U2706" i="14"/>
  <c r="W2706" i="14" s="1"/>
  <c r="X2706" i="14" s="1"/>
  <c r="A2708" i="14"/>
  <c r="D2707" i="14"/>
  <c r="U2707" i="14" l="1"/>
  <c r="W2707" i="14" s="1"/>
  <c r="X2707" i="14" s="1"/>
  <c r="P2707" i="14"/>
  <c r="R2707" i="14" s="1"/>
  <c r="S2707" i="14" s="1"/>
  <c r="A2709" i="14"/>
  <c r="D2708" i="14"/>
  <c r="U2708" i="14" l="1"/>
  <c r="W2708" i="14" s="1"/>
  <c r="X2708" i="14" s="1"/>
  <c r="P2708" i="14"/>
  <c r="R2708" i="14" s="1"/>
  <c r="S2708" i="14" s="1"/>
  <c r="A2710" i="14"/>
  <c r="D2709" i="14"/>
  <c r="P2709" i="14" l="1"/>
  <c r="R2709" i="14" s="1"/>
  <c r="S2709" i="14" s="1"/>
  <c r="U2709" i="14"/>
  <c r="W2709" i="14" s="1"/>
  <c r="X2709" i="14" s="1"/>
  <c r="A2711" i="14"/>
  <c r="D2710" i="14"/>
  <c r="P2710" i="14" l="1"/>
  <c r="R2710" i="14" s="1"/>
  <c r="S2710" i="14" s="1"/>
  <c r="U2710" i="14"/>
  <c r="W2710" i="14" s="1"/>
  <c r="X2710" i="14" s="1"/>
  <c r="A2712" i="14"/>
  <c r="D2711" i="14"/>
  <c r="P2711" i="14" l="1"/>
  <c r="R2711" i="14" s="1"/>
  <c r="S2711" i="14" s="1"/>
  <c r="U2711" i="14"/>
  <c r="W2711" i="14" s="1"/>
  <c r="X2711" i="14" s="1"/>
  <c r="A2713" i="14"/>
  <c r="D2712" i="14"/>
  <c r="U2712" i="14" l="1"/>
  <c r="W2712" i="14" s="1"/>
  <c r="X2712" i="14" s="1"/>
  <c r="P2712" i="14"/>
  <c r="R2712" i="14" s="1"/>
  <c r="S2712" i="14" s="1"/>
  <c r="A2714" i="14"/>
  <c r="D2713" i="14"/>
  <c r="U2713" i="14" l="1"/>
  <c r="W2713" i="14" s="1"/>
  <c r="X2713" i="14" s="1"/>
  <c r="P2713" i="14"/>
  <c r="R2713" i="14" s="1"/>
  <c r="S2713" i="14" s="1"/>
  <c r="A2715" i="14"/>
  <c r="D2714" i="14"/>
  <c r="P2714" i="14" l="1"/>
  <c r="R2714" i="14" s="1"/>
  <c r="S2714" i="14" s="1"/>
  <c r="U2714" i="14"/>
  <c r="W2714" i="14" s="1"/>
  <c r="X2714" i="14" s="1"/>
  <c r="A2716" i="14"/>
  <c r="D2715" i="14"/>
  <c r="P2715" i="14" l="1"/>
  <c r="R2715" i="14" s="1"/>
  <c r="S2715" i="14" s="1"/>
  <c r="U2715" i="14"/>
  <c r="W2715" i="14" s="1"/>
  <c r="X2715" i="14" s="1"/>
  <c r="A2717" i="14"/>
  <c r="D2716" i="14"/>
  <c r="P2716" i="14" l="1"/>
  <c r="R2716" i="14" s="1"/>
  <c r="S2716" i="14" s="1"/>
  <c r="U2716" i="14"/>
  <c r="W2716" i="14" s="1"/>
  <c r="X2716" i="14" s="1"/>
  <c r="A2718" i="14"/>
  <c r="D2717" i="14"/>
  <c r="U2717" i="14" l="1"/>
  <c r="W2717" i="14" s="1"/>
  <c r="X2717" i="14" s="1"/>
  <c r="P2717" i="14"/>
  <c r="R2717" i="14" s="1"/>
  <c r="S2717" i="14" s="1"/>
  <c r="A2719" i="14"/>
  <c r="D2718" i="14"/>
  <c r="U2718" i="14" l="1"/>
  <c r="W2718" i="14" s="1"/>
  <c r="X2718" i="14" s="1"/>
  <c r="P2718" i="14"/>
  <c r="R2718" i="14" s="1"/>
  <c r="S2718" i="14" s="1"/>
  <c r="A2720" i="14"/>
  <c r="D2719" i="14"/>
  <c r="U2719" i="14" l="1"/>
  <c r="W2719" i="14" s="1"/>
  <c r="X2719" i="14" s="1"/>
  <c r="P2719" i="14"/>
  <c r="R2719" i="14" s="1"/>
  <c r="S2719" i="14" s="1"/>
  <c r="A2721" i="14"/>
  <c r="D2720" i="14"/>
  <c r="U2720" i="14" l="1"/>
  <c r="W2720" i="14" s="1"/>
  <c r="X2720" i="14" s="1"/>
  <c r="P2720" i="14"/>
  <c r="R2720" i="14" s="1"/>
  <c r="S2720" i="14" s="1"/>
  <c r="A2722" i="14"/>
  <c r="D2721" i="14"/>
  <c r="U2721" i="14" l="1"/>
  <c r="W2721" i="14" s="1"/>
  <c r="X2721" i="14" s="1"/>
  <c r="P2721" i="14"/>
  <c r="R2721" i="14" s="1"/>
  <c r="S2721" i="14" s="1"/>
  <c r="A2723" i="14"/>
  <c r="D2722" i="14"/>
  <c r="P2722" i="14" l="1"/>
  <c r="R2722" i="14" s="1"/>
  <c r="S2722" i="14" s="1"/>
  <c r="U2722" i="14"/>
  <c r="W2722" i="14" s="1"/>
  <c r="X2722" i="14" s="1"/>
  <c r="A2724" i="14"/>
  <c r="D2723" i="14"/>
  <c r="U2723" i="14" l="1"/>
  <c r="W2723" i="14" s="1"/>
  <c r="X2723" i="14" s="1"/>
  <c r="P2723" i="14"/>
  <c r="R2723" i="14" s="1"/>
  <c r="S2723" i="14" s="1"/>
  <c r="A2725" i="14"/>
  <c r="D2724" i="14"/>
  <c r="U2724" i="14" l="1"/>
  <c r="W2724" i="14" s="1"/>
  <c r="X2724" i="14" s="1"/>
  <c r="P2724" i="14"/>
  <c r="R2724" i="14" s="1"/>
  <c r="S2724" i="14" s="1"/>
  <c r="A2726" i="14"/>
  <c r="D2725" i="14"/>
  <c r="P2725" i="14" l="1"/>
  <c r="R2725" i="14" s="1"/>
  <c r="S2725" i="14" s="1"/>
  <c r="U2725" i="14"/>
  <c r="W2725" i="14" s="1"/>
  <c r="X2725" i="14" s="1"/>
  <c r="A2727" i="14"/>
  <c r="D2726" i="14"/>
  <c r="P2726" i="14" l="1"/>
  <c r="R2726" i="14" s="1"/>
  <c r="S2726" i="14" s="1"/>
  <c r="U2726" i="14"/>
  <c r="W2726" i="14" s="1"/>
  <c r="X2726" i="14" s="1"/>
  <c r="A2728" i="14"/>
  <c r="D2727" i="14"/>
  <c r="P2727" i="14" l="1"/>
  <c r="R2727" i="14" s="1"/>
  <c r="S2727" i="14" s="1"/>
  <c r="U2727" i="14"/>
  <c r="W2727" i="14" s="1"/>
  <c r="X2727" i="14" s="1"/>
  <c r="A2729" i="14"/>
  <c r="D2728" i="14"/>
  <c r="U2728" i="14" l="1"/>
  <c r="W2728" i="14" s="1"/>
  <c r="X2728" i="14" s="1"/>
  <c r="P2728" i="14"/>
  <c r="R2728" i="14" s="1"/>
  <c r="S2728" i="14" s="1"/>
  <c r="A2730" i="14"/>
  <c r="D2729" i="14"/>
  <c r="U2729" i="14" l="1"/>
  <c r="W2729" i="14" s="1"/>
  <c r="X2729" i="14" s="1"/>
  <c r="P2729" i="14"/>
  <c r="R2729" i="14" s="1"/>
  <c r="S2729" i="14" s="1"/>
  <c r="A2731" i="14"/>
  <c r="D2730" i="14"/>
  <c r="P2730" i="14" l="1"/>
  <c r="R2730" i="14" s="1"/>
  <c r="S2730" i="14" s="1"/>
  <c r="U2730" i="14"/>
  <c r="W2730" i="14" s="1"/>
  <c r="X2730" i="14" s="1"/>
  <c r="A2732" i="14"/>
  <c r="D2731" i="14"/>
  <c r="P2731" i="14" l="1"/>
  <c r="R2731" i="14" s="1"/>
  <c r="S2731" i="14" s="1"/>
  <c r="U2731" i="14"/>
  <c r="W2731" i="14" s="1"/>
  <c r="X2731" i="14" s="1"/>
  <c r="A2733" i="14"/>
  <c r="D2732" i="14"/>
  <c r="P2732" i="14" l="1"/>
  <c r="R2732" i="14" s="1"/>
  <c r="S2732" i="14" s="1"/>
  <c r="U2732" i="14"/>
  <c r="W2732" i="14" s="1"/>
  <c r="X2732" i="14" s="1"/>
  <c r="A2734" i="14"/>
  <c r="D2733" i="14"/>
  <c r="U2733" i="14" l="1"/>
  <c r="W2733" i="14" s="1"/>
  <c r="X2733" i="14" s="1"/>
  <c r="P2733" i="14"/>
  <c r="R2733" i="14" s="1"/>
  <c r="S2733" i="14" s="1"/>
  <c r="A2735" i="14"/>
  <c r="D2734" i="14"/>
  <c r="U2734" i="14" l="1"/>
  <c r="W2734" i="14" s="1"/>
  <c r="X2734" i="14" s="1"/>
  <c r="P2734" i="14"/>
  <c r="R2734" i="14" s="1"/>
  <c r="S2734" i="14" s="1"/>
  <c r="A2736" i="14"/>
  <c r="D2735" i="14"/>
  <c r="U2735" i="14" l="1"/>
  <c r="W2735" i="14" s="1"/>
  <c r="X2735" i="14" s="1"/>
  <c r="P2735" i="14"/>
  <c r="R2735" i="14" s="1"/>
  <c r="S2735" i="14" s="1"/>
  <c r="A2737" i="14"/>
  <c r="D2736" i="14"/>
  <c r="U2736" i="14" l="1"/>
  <c r="W2736" i="14" s="1"/>
  <c r="X2736" i="14" s="1"/>
  <c r="P2736" i="14"/>
  <c r="R2736" i="14" s="1"/>
  <c r="S2736" i="14" s="1"/>
  <c r="A2738" i="14"/>
  <c r="D2737" i="14"/>
  <c r="U2737" i="14" l="1"/>
  <c r="W2737" i="14" s="1"/>
  <c r="X2737" i="14" s="1"/>
  <c r="P2737" i="14"/>
  <c r="R2737" i="14" s="1"/>
  <c r="S2737" i="14" s="1"/>
  <c r="A2739" i="14"/>
  <c r="D2738" i="14"/>
  <c r="P2738" i="14" l="1"/>
  <c r="R2738" i="14" s="1"/>
  <c r="S2738" i="14" s="1"/>
  <c r="U2738" i="14"/>
  <c r="W2738" i="14" s="1"/>
  <c r="X2738" i="14" s="1"/>
  <c r="A2740" i="14"/>
  <c r="D2739" i="14"/>
  <c r="U2739" i="14" l="1"/>
  <c r="W2739" i="14" s="1"/>
  <c r="X2739" i="14" s="1"/>
  <c r="P2739" i="14"/>
  <c r="R2739" i="14" s="1"/>
  <c r="S2739" i="14" s="1"/>
  <c r="A2741" i="14"/>
  <c r="D2740" i="14"/>
  <c r="U2740" i="14" l="1"/>
  <c r="W2740" i="14" s="1"/>
  <c r="X2740" i="14" s="1"/>
  <c r="P2740" i="14"/>
  <c r="R2740" i="14" s="1"/>
  <c r="S2740" i="14" s="1"/>
  <c r="A2742" i="14"/>
  <c r="D2741" i="14"/>
  <c r="P2741" i="14" l="1"/>
  <c r="R2741" i="14" s="1"/>
  <c r="S2741" i="14" s="1"/>
  <c r="U2741" i="14"/>
  <c r="W2741" i="14" s="1"/>
  <c r="X2741" i="14" s="1"/>
  <c r="A2743" i="14"/>
  <c r="D2742" i="14"/>
  <c r="P2742" i="14" l="1"/>
  <c r="R2742" i="14" s="1"/>
  <c r="S2742" i="14" s="1"/>
  <c r="U2742" i="14"/>
  <c r="W2742" i="14" s="1"/>
  <c r="X2742" i="14" s="1"/>
  <c r="A2744" i="14"/>
  <c r="D2743" i="14"/>
  <c r="P2743" i="14" l="1"/>
  <c r="R2743" i="14" s="1"/>
  <c r="S2743" i="14" s="1"/>
  <c r="U2743" i="14"/>
  <c r="W2743" i="14" s="1"/>
  <c r="X2743" i="14" s="1"/>
  <c r="A2745" i="14"/>
  <c r="D2744" i="14"/>
  <c r="U2744" i="14" l="1"/>
  <c r="W2744" i="14" s="1"/>
  <c r="X2744" i="14" s="1"/>
  <c r="P2744" i="14"/>
  <c r="R2744" i="14" s="1"/>
  <c r="S2744" i="14" s="1"/>
  <c r="A2746" i="14"/>
  <c r="D2745" i="14"/>
  <c r="U2745" i="14" l="1"/>
  <c r="W2745" i="14" s="1"/>
  <c r="X2745" i="14" s="1"/>
  <c r="P2745" i="14"/>
  <c r="R2745" i="14" s="1"/>
  <c r="S2745" i="14" s="1"/>
  <c r="A2747" i="14"/>
  <c r="D2746" i="14"/>
  <c r="P2746" i="14" l="1"/>
  <c r="R2746" i="14" s="1"/>
  <c r="S2746" i="14" s="1"/>
  <c r="U2746" i="14"/>
  <c r="W2746" i="14" s="1"/>
  <c r="X2746" i="14" s="1"/>
  <c r="A2748" i="14"/>
  <c r="D2747" i="14"/>
  <c r="P2747" i="14" l="1"/>
  <c r="R2747" i="14" s="1"/>
  <c r="S2747" i="14" s="1"/>
  <c r="U2747" i="14"/>
  <c r="W2747" i="14" s="1"/>
  <c r="X2747" i="14" s="1"/>
  <c r="A2749" i="14"/>
  <c r="D2748" i="14"/>
  <c r="P2748" i="14" l="1"/>
  <c r="R2748" i="14" s="1"/>
  <c r="S2748" i="14" s="1"/>
  <c r="U2748" i="14"/>
  <c r="W2748" i="14" s="1"/>
  <c r="X2748" i="14" s="1"/>
  <c r="A2750" i="14"/>
  <c r="D2749" i="14"/>
  <c r="U2749" i="14" l="1"/>
  <c r="W2749" i="14" s="1"/>
  <c r="X2749" i="14" s="1"/>
  <c r="P2749" i="14"/>
  <c r="R2749" i="14" s="1"/>
  <c r="S2749" i="14" s="1"/>
  <c r="A2751" i="14"/>
  <c r="D2750" i="14"/>
  <c r="U2750" i="14" l="1"/>
  <c r="W2750" i="14" s="1"/>
  <c r="X2750" i="14" s="1"/>
  <c r="P2750" i="14"/>
  <c r="R2750" i="14" s="1"/>
  <c r="S2750" i="14" s="1"/>
  <c r="A2752" i="14"/>
  <c r="D2751" i="14"/>
  <c r="U2751" i="14" l="1"/>
  <c r="W2751" i="14" s="1"/>
  <c r="X2751" i="14" s="1"/>
  <c r="P2751" i="14"/>
  <c r="R2751" i="14" s="1"/>
  <c r="S2751" i="14" s="1"/>
  <c r="A2753" i="14"/>
  <c r="D2752" i="14"/>
  <c r="U2752" i="14" l="1"/>
  <c r="W2752" i="14" s="1"/>
  <c r="X2752" i="14" s="1"/>
  <c r="P2752" i="14"/>
  <c r="R2752" i="14" s="1"/>
  <c r="S2752" i="14" s="1"/>
  <c r="A2754" i="14"/>
  <c r="D2753" i="14"/>
  <c r="U2753" i="14" l="1"/>
  <c r="W2753" i="14" s="1"/>
  <c r="X2753" i="14" s="1"/>
  <c r="P2753" i="14"/>
  <c r="R2753" i="14" s="1"/>
  <c r="S2753" i="14" s="1"/>
  <c r="A2755" i="14"/>
  <c r="D2754" i="14"/>
  <c r="P2754" i="14" l="1"/>
  <c r="R2754" i="14" s="1"/>
  <c r="S2754" i="14" s="1"/>
  <c r="U2754" i="14"/>
  <c r="W2754" i="14" s="1"/>
  <c r="X2754" i="14" s="1"/>
  <c r="A2756" i="14"/>
  <c r="D2755" i="14"/>
  <c r="U2755" i="14" l="1"/>
  <c r="W2755" i="14" s="1"/>
  <c r="X2755" i="14" s="1"/>
  <c r="P2755" i="14"/>
  <c r="R2755" i="14" s="1"/>
  <c r="S2755" i="14" s="1"/>
  <c r="A2757" i="14"/>
  <c r="D2756" i="14"/>
  <c r="U2756" i="14" l="1"/>
  <c r="W2756" i="14" s="1"/>
  <c r="X2756" i="14" s="1"/>
  <c r="P2756" i="14"/>
  <c r="R2756" i="14" s="1"/>
  <c r="S2756" i="14" s="1"/>
  <c r="A2758" i="14"/>
  <c r="D2757" i="14"/>
  <c r="P2757" i="14" l="1"/>
  <c r="R2757" i="14" s="1"/>
  <c r="S2757" i="14" s="1"/>
  <c r="U2757" i="14"/>
  <c r="W2757" i="14" s="1"/>
  <c r="X2757" i="14" s="1"/>
  <c r="A2759" i="14"/>
  <c r="D2758" i="14"/>
  <c r="A2760" i="14" l="1"/>
  <c r="D2759" i="14"/>
  <c r="P2758" i="14"/>
  <c r="R2758" i="14" s="1"/>
  <c r="S2758" i="14" s="1"/>
  <c r="U2758" i="14"/>
  <c r="W2758" i="14" s="1"/>
  <c r="X2758" i="14" s="1"/>
  <c r="P2759" i="14" l="1"/>
  <c r="R2759" i="14" s="1"/>
  <c r="S2759" i="14" s="1"/>
  <c r="U2759" i="14"/>
  <c r="W2759" i="14" s="1"/>
  <c r="X2759" i="14" s="1"/>
  <c r="A2761" i="14"/>
  <c r="D2760" i="14"/>
  <c r="U2760" i="14" l="1"/>
  <c r="W2760" i="14" s="1"/>
  <c r="X2760" i="14" s="1"/>
  <c r="P2760" i="14"/>
  <c r="R2760" i="14" s="1"/>
  <c r="S2760" i="14" s="1"/>
  <c r="A2762" i="14"/>
  <c r="D2761" i="14"/>
  <c r="U2761" i="14" l="1"/>
  <c r="W2761" i="14" s="1"/>
  <c r="X2761" i="14" s="1"/>
  <c r="P2761" i="14"/>
  <c r="R2761" i="14" s="1"/>
  <c r="S2761" i="14" s="1"/>
  <c r="A2763" i="14"/>
  <c r="D2762" i="14"/>
  <c r="P2762" i="14" l="1"/>
  <c r="R2762" i="14" s="1"/>
  <c r="S2762" i="14" s="1"/>
  <c r="U2762" i="14"/>
  <c r="W2762" i="14" s="1"/>
  <c r="X2762" i="14" s="1"/>
  <c r="A2764" i="14"/>
  <c r="D2763" i="14"/>
  <c r="P2763" i="14" l="1"/>
  <c r="R2763" i="14" s="1"/>
  <c r="S2763" i="14" s="1"/>
  <c r="U2763" i="14"/>
  <c r="W2763" i="14" s="1"/>
  <c r="X2763" i="14" s="1"/>
  <c r="A2765" i="14"/>
  <c r="D2764" i="14"/>
  <c r="P2764" i="14" l="1"/>
  <c r="R2764" i="14" s="1"/>
  <c r="S2764" i="14" s="1"/>
  <c r="U2764" i="14"/>
  <c r="W2764" i="14" s="1"/>
  <c r="X2764" i="14" s="1"/>
  <c r="A2766" i="14"/>
  <c r="D2765" i="14"/>
  <c r="P2765" i="14" l="1"/>
  <c r="R2765" i="14" s="1"/>
  <c r="S2765" i="14" s="1"/>
  <c r="U2765" i="14"/>
  <c r="W2765" i="14" s="1"/>
  <c r="X2765" i="14" s="1"/>
  <c r="A2767" i="14"/>
  <c r="D2766" i="14"/>
  <c r="P2766" i="14" l="1"/>
  <c r="R2766" i="14" s="1"/>
  <c r="S2766" i="14" s="1"/>
  <c r="U2766" i="14"/>
  <c r="W2766" i="14" s="1"/>
  <c r="X2766" i="14" s="1"/>
  <c r="A2768" i="14"/>
  <c r="D2767" i="14"/>
  <c r="P2767" i="14" l="1"/>
  <c r="R2767" i="14" s="1"/>
  <c r="S2767" i="14" s="1"/>
  <c r="U2767" i="14"/>
  <c r="W2767" i="14" s="1"/>
  <c r="X2767" i="14" s="1"/>
  <c r="A2769" i="14"/>
  <c r="D2768" i="14"/>
  <c r="U2768" i="14" l="1"/>
  <c r="W2768" i="14" s="1"/>
  <c r="X2768" i="14" s="1"/>
  <c r="P2768" i="14"/>
  <c r="R2768" i="14" s="1"/>
  <c r="S2768" i="14" s="1"/>
  <c r="A2770" i="14"/>
  <c r="D2769" i="14"/>
  <c r="U2769" i="14" l="1"/>
  <c r="W2769" i="14" s="1"/>
  <c r="X2769" i="14" s="1"/>
  <c r="P2769" i="14"/>
  <c r="R2769" i="14" s="1"/>
  <c r="S2769" i="14" s="1"/>
  <c r="A2771" i="14"/>
  <c r="D2770" i="14"/>
  <c r="P2770" i="14" l="1"/>
  <c r="R2770" i="14" s="1"/>
  <c r="S2770" i="14" s="1"/>
  <c r="U2770" i="14"/>
  <c r="W2770" i="14" s="1"/>
  <c r="X2770" i="14" s="1"/>
  <c r="A2772" i="14"/>
  <c r="D2771" i="14"/>
  <c r="P2771" i="14" l="1"/>
  <c r="R2771" i="14" s="1"/>
  <c r="S2771" i="14" s="1"/>
  <c r="U2771" i="14"/>
  <c r="W2771" i="14" s="1"/>
  <c r="X2771" i="14" s="1"/>
  <c r="A2773" i="14"/>
  <c r="D2772" i="14"/>
  <c r="P2772" i="14" l="1"/>
  <c r="R2772" i="14" s="1"/>
  <c r="S2772" i="14" s="1"/>
  <c r="U2772" i="14"/>
  <c r="W2772" i="14" s="1"/>
  <c r="X2772" i="14" s="1"/>
  <c r="A2774" i="14"/>
  <c r="D2773" i="14"/>
  <c r="P2773" i="14" l="1"/>
  <c r="R2773" i="14" s="1"/>
  <c r="S2773" i="14" s="1"/>
  <c r="U2773" i="14"/>
  <c r="W2773" i="14" s="1"/>
  <c r="X2773" i="14" s="1"/>
  <c r="A2775" i="14"/>
  <c r="D2774" i="14"/>
  <c r="U2774" i="14" l="1"/>
  <c r="W2774" i="14" s="1"/>
  <c r="X2774" i="14" s="1"/>
  <c r="P2774" i="14"/>
  <c r="R2774" i="14" s="1"/>
  <c r="S2774" i="14" s="1"/>
  <c r="A2776" i="14"/>
  <c r="D2775" i="14"/>
  <c r="U2775" i="14" l="1"/>
  <c r="W2775" i="14" s="1"/>
  <c r="X2775" i="14" s="1"/>
  <c r="P2775" i="14"/>
  <c r="R2775" i="14" s="1"/>
  <c r="S2775" i="14" s="1"/>
  <c r="A2777" i="14"/>
  <c r="D2776" i="14"/>
  <c r="U2776" i="14" l="1"/>
  <c r="W2776" i="14" s="1"/>
  <c r="X2776" i="14" s="1"/>
  <c r="P2776" i="14"/>
  <c r="R2776" i="14" s="1"/>
  <c r="S2776" i="14" s="1"/>
  <c r="A2778" i="14"/>
  <c r="D2777" i="14"/>
  <c r="P2777" i="14" l="1"/>
  <c r="R2777" i="14" s="1"/>
  <c r="S2777" i="14" s="1"/>
  <c r="U2777" i="14"/>
  <c r="W2777" i="14" s="1"/>
  <c r="X2777" i="14" s="1"/>
  <c r="A2779" i="14"/>
  <c r="D2778" i="14"/>
  <c r="P2778" i="14" l="1"/>
  <c r="R2778" i="14" s="1"/>
  <c r="S2778" i="14" s="1"/>
  <c r="U2778" i="14"/>
  <c r="W2778" i="14" s="1"/>
  <c r="X2778" i="14" s="1"/>
  <c r="A2780" i="14"/>
  <c r="D2779" i="14"/>
  <c r="P2779" i="14" l="1"/>
  <c r="R2779" i="14" s="1"/>
  <c r="S2779" i="14" s="1"/>
  <c r="U2779" i="14"/>
  <c r="W2779" i="14" s="1"/>
  <c r="X2779" i="14" s="1"/>
  <c r="A2781" i="14"/>
  <c r="D2780" i="14"/>
  <c r="P2780" i="14" l="1"/>
  <c r="R2780" i="14" s="1"/>
  <c r="S2780" i="14" s="1"/>
  <c r="U2780" i="14"/>
  <c r="W2780" i="14" s="1"/>
  <c r="X2780" i="14" s="1"/>
  <c r="A2782" i="14"/>
  <c r="D2781" i="14"/>
  <c r="U2781" i="14" l="1"/>
  <c r="W2781" i="14" s="1"/>
  <c r="X2781" i="14" s="1"/>
  <c r="P2781" i="14"/>
  <c r="R2781" i="14" s="1"/>
  <c r="S2781" i="14" s="1"/>
  <c r="A2783" i="14"/>
  <c r="D2782" i="14"/>
  <c r="U2782" i="14" l="1"/>
  <c r="W2782" i="14" s="1"/>
  <c r="X2782" i="14" s="1"/>
  <c r="P2782" i="14"/>
  <c r="R2782" i="14" s="1"/>
  <c r="S2782" i="14" s="1"/>
  <c r="A2784" i="14"/>
  <c r="D2783" i="14"/>
  <c r="U2783" i="14" l="1"/>
  <c r="W2783" i="14" s="1"/>
  <c r="X2783" i="14" s="1"/>
  <c r="P2783" i="14"/>
  <c r="R2783" i="14" s="1"/>
  <c r="S2783" i="14" s="1"/>
  <c r="A2785" i="14"/>
  <c r="D2784" i="14"/>
  <c r="P2784" i="14" l="1"/>
  <c r="R2784" i="14" s="1"/>
  <c r="S2784" i="14" s="1"/>
  <c r="U2784" i="14"/>
  <c r="W2784" i="14" s="1"/>
  <c r="X2784" i="14" s="1"/>
  <c r="A2786" i="14"/>
  <c r="D2785" i="14"/>
  <c r="U2785" i="14" l="1"/>
  <c r="W2785" i="14" s="1"/>
  <c r="X2785" i="14" s="1"/>
  <c r="P2785" i="14"/>
  <c r="R2785" i="14" s="1"/>
  <c r="S2785" i="14" s="1"/>
  <c r="A2787" i="14"/>
  <c r="D2786" i="14"/>
  <c r="P2786" i="14" l="1"/>
  <c r="R2786" i="14" s="1"/>
  <c r="S2786" i="14" s="1"/>
  <c r="U2786" i="14"/>
  <c r="W2786" i="14" s="1"/>
  <c r="X2786" i="14" s="1"/>
  <c r="A2788" i="14"/>
  <c r="D2787" i="14"/>
  <c r="U2787" i="14" l="1"/>
  <c r="W2787" i="14" s="1"/>
  <c r="X2787" i="14" s="1"/>
  <c r="P2787" i="14"/>
  <c r="R2787" i="14" s="1"/>
  <c r="S2787" i="14" s="1"/>
  <c r="A2789" i="14"/>
  <c r="D2788" i="14"/>
  <c r="U2788" i="14" l="1"/>
  <c r="W2788" i="14" s="1"/>
  <c r="X2788" i="14" s="1"/>
  <c r="P2788" i="14"/>
  <c r="R2788" i="14" s="1"/>
  <c r="S2788" i="14" s="1"/>
  <c r="A2790" i="14"/>
  <c r="D2789" i="14"/>
  <c r="P2789" i="14" l="1"/>
  <c r="R2789" i="14" s="1"/>
  <c r="S2789" i="14" s="1"/>
  <c r="U2789" i="14"/>
  <c r="W2789" i="14" s="1"/>
  <c r="X2789" i="14" s="1"/>
  <c r="A2791" i="14"/>
  <c r="D2790" i="14"/>
  <c r="P2790" i="14" l="1"/>
  <c r="R2790" i="14" s="1"/>
  <c r="S2790" i="14" s="1"/>
  <c r="U2790" i="14"/>
  <c r="W2790" i="14" s="1"/>
  <c r="X2790" i="14" s="1"/>
  <c r="A2792" i="14"/>
  <c r="D2791" i="14"/>
  <c r="P2791" i="14" l="1"/>
  <c r="R2791" i="14" s="1"/>
  <c r="S2791" i="14" s="1"/>
  <c r="U2791" i="14"/>
  <c r="W2791" i="14" s="1"/>
  <c r="X2791" i="14" s="1"/>
  <c r="A2793" i="14"/>
  <c r="D2792" i="14"/>
  <c r="U2792" i="14" l="1"/>
  <c r="W2792" i="14" s="1"/>
  <c r="X2792" i="14" s="1"/>
  <c r="P2792" i="14"/>
  <c r="R2792" i="14" s="1"/>
  <c r="S2792" i="14" s="1"/>
  <c r="A2794" i="14"/>
  <c r="D2793" i="14"/>
  <c r="U2793" i="14" l="1"/>
  <c r="W2793" i="14" s="1"/>
  <c r="X2793" i="14" s="1"/>
  <c r="P2793" i="14"/>
  <c r="R2793" i="14" s="1"/>
  <c r="S2793" i="14" s="1"/>
  <c r="A2795" i="14"/>
  <c r="D2794" i="14"/>
  <c r="P2794" i="14" l="1"/>
  <c r="R2794" i="14" s="1"/>
  <c r="S2794" i="14" s="1"/>
  <c r="U2794" i="14"/>
  <c r="W2794" i="14" s="1"/>
  <c r="X2794" i="14" s="1"/>
  <c r="A2796" i="14"/>
  <c r="D2795" i="14"/>
  <c r="P2795" i="14" l="1"/>
  <c r="R2795" i="14" s="1"/>
  <c r="S2795" i="14" s="1"/>
  <c r="U2795" i="14"/>
  <c r="W2795" i="14" s="1"/>
  <c r="X2795" i="14" s="1"/>
  <c r="A2797" i="14"/>
  <c r="D2796" i="14"/>
  <c r="P2796" i="14" l="1"/>
  <c r="R2796" i="14" s="1"/>
  <c r="S2796" i="14" s="1"/>
  <c r="U2796" i="14"/>
  <c r="W2796" i="14" s="1"/>
  <c r="X2796" i="14" s="1"/>
  <c r="A2798" i="14"/>
  <c r="D2797" i="14"/>
  <c r="U2797" i="14" l="1"/>
  <c r="W2797" i="14" s="1"/>
  <c r="X2797" i="14" s="1"/>
  <c r="P2797" i="14"/>
  <c r="R2797" i="14" s="1"/>
  <c r="S2797" i="14" s="1"/>
  <c r="A2799" i="14"/>
  <c r="D2798" i="14"/>
  <c r="U2798" i="14" l="1"/>
  <c r="W2798" i="14" s="1"/>
  <c r="X2798" i="14" s="1"/>
  <c r="P2798" i="14"/>
  <c r="R2798" i="14" s="1"/>
  <c r="S2798" i="14" s="1"/>
  <c r="A2800" i="14"/>
  <c r="D2799" i="14"/>
  <c r="U2799" i="14" l="1"/>
  <c r="W2799" i="14" s="1"/>
  <c r="X2799" i="14" s="1"/>
  <c r="P2799" i="14"/>
  <c r="R2799" i="14" s="1"/>
  <c r="S2799" i="14" s="1"/>
  <c r="A2801" i="14"/>
  <c r="D2800" i="14"/>
  <c r="U2800" i="14" l="1"/>
  <c r="W2800" i="14" s="1"/>
  <c r="X2800" i="14" s="1"/>
  <c r="P2800" i="14"/>
  <c r="R2800" i="14" s="1"/>
  <c r="S2800" i="14" s="1"/>
  <c r="A2802" i="14"/>
  <c r="D2801" i="14"/>
  <c r="U2801" i="14" l="1"/>
  <c r="W2801" i="14" s="1"/>
  <c r="X2801" i="14" s="1"/>
  <c r="P2801" i="14"/>
  <c r="R2801" i="14" s="1"/>
  <c r="S2801" i="14" s="1"/>
  <c r="A2803" i="14"/>
  <c r="D2802" i="14"/>
  <c r="P2802" i="14" l="1"/>
  <c r="R2802" i="14" s="1"/>
  <c r="S2802" i="14" s="1"/>
  <c r="U2802" i="14"/>
  <c r="W2802" i="14" s="1"/>
  <c r="X2802" i="14" s="1"/>
  <c r="A2804" i="14"/>
  <c r="D2803" i="14"/>
  <c r="U2803" i="14" l="1"/>
  <c r="W2803" i="14" s="1"/>
  <c r="X2803" i="14" s="1"/>
  <c r="P2803" i="14"/>
  <c r="R2803" i="14" s="1"/>
  <c r="S2803" i="14" s="1"/>
  <c r="A2805" i="14"/>
  <c r="D2804" i="14"/>
  <c r="U2804" i="14" l="1"/>
  <c r="W2804" i="14" s="1"/>
  <c r="X2804" i="14" s="1"/>
  <c r="P2804" i="14"/>
  <c r="R2804" i="14" s="1"/>
  <c r="S2804" i="14" s="1"/>
  <c r="A2806" i="14"/>
  <c r="D2805" i="14"/>
  <c r="P2805" i="14" l="1"/>
  <c r="R2805" i="14" s="1"/>
  <c r="S2805" i="14" s="1"/>
  <c r="U2805" i="14"/>
  <c r="W2805" i="14" s="1"/>
  <c r="X2805" i="14" s="1"/>
  <c r="A2807" i="14"/>
  <c r="D2806" i="14"/>
  <c r="P2806" i="14" l="1"/>
  <c r="R2806" i="14" s="1"/>
  <c r="S2806" i="14" s="1"/>
  <c r="U2806" i="14"/>
  <c r="W2806" i="14" s="1"/>
  <c r="X2806" i="14" s="1"/>
  <c r="A2808" i="14"/>
  <c r="D2807" i="14"/>
  <c r="P2807" i="14" l="1"/>
  <c r="R2807" i="14" s="1"/>
  <c r="S2807" i="14" s="1"/>
  <c r="U2807" i="14"/>
  <c r="W2807" i="14" s="1"/>
  <c r="X2807" i="14" s="1"/>
  <c r="A2809" i="14"/>
  <c r="D2808" i="14"/>
  <c r="U2808" i="14" l="1"/>
  <c r="W2808" i="14" s="1"/>
  <c r="X2808" i="14" s="1"/>
  <c r="P2808" i="14"/>
  <c r="R2808" i="14" s="1"/>
  <c r="S2808" i="14" s="1"/>
  <c r="A2810" i="14"/>
  <c r="D2809" i="14"/>
  <c r="U2809" i="14" l="1"/>
  <c r="W2809" i="14" s="1"/>
  <c r="X2809" i="14" s="1"/>
  <c r="P2809" i="14"/>
  <c r="R2809" i="14" s="1"/>
  <c r="S2809" i="14" s="1"/>
  <c r="A2811" i="14"/>
  <c r="D2810" i="14"/>
  <c r="P2810" i="14" l="1"/>
  <c r="R2810" i="14" s="1"/>
  <c r="S2810" i="14" s="1"/>
  <c r="U2810" i="14"/>
  <c r="W2810" i="14" s="1"/>
  <c r="X2810" i="14" s="1"/>
  <c r="A2812" i="14"/>
  <c r="D2811" i="14"/>
  <c r="P2811" i="14" l="1"/>
  <c r="R2811" i="14" s="1"/>
  <c r="S2811" i="14" s="1"/>
  <c r="U2811" i="14"/>
  <c r="W2811" i="14" s="1"/>
  <c r="X2811" i="14" s="1"/>
  <c r="A2813" i="14"/>
  <c r="D2812" i="14"/>
  <c r="P2812" i="14" l="1"/>
  <c r="R2812" i="14" s="1"/>
  <c r="S2812" i="14" s="1"/>
  <c r="U2812" i="14"/>
  <c r="W2812" i="14" s="1"/>
  <c r="X2812" i="14" s="1"/>
  <c r="A2814" i="14"/>
  <c r="D2813" i="14"/>
  <c r="U2813" i="14" l="1"/>
  <c r="W2813" i="14" s="1"/>
  <c r="X2813" i="14" s="1"/>
  <c r="P2813" i="14"/>
  <c r="R2813" i="14" s="1"/>
  <c r="S2813" i="14" s="1"/>
  <c r="A2815" i="14"/>
  <c r="D2814" i="14"/>
  <c r="U2814" i="14" l="1"/>
  <c r="W2814" i="14" s="1"/>
  <c r="X2814" i="14" s="1"/>
  <c r="P2814" i="14"/>
  <c r="R2814" i="14" s="1"/>
  <c r="S2814" i="14" s="1"/>
  <c r="A2816" i="14"/>
  <c r="D2815" i="14"/>
  <c r="U2815" i="14" l="1"/>
  <c r="W2815" i="14" s="1"/>
  <c r="X2815" i="14" s="1"/>
  <c r="P2815" i="14"/>
  <c r="R2815" i="14" s="1"/>
  <c r="S2815" i="14" s="1"/>
  <c r="A2817" i="14"/>
  <c r="D2816" i="14"/>
  <c r="U2816" i="14" l="1"/>
  <c r="W2816" i="14" s="1"/>
  <c r="X2816" i="14" s="1"/>
  <c r="P2816" i="14"/>
  <c r="R2816" i="14" s="1"/>
  <c r="S2816" i="14" s="1"/>
  <c r="A2818" i="14"/>
  <c r="D2817" i="14"/>
  <c r="U2817" i="14" l="1"/>
  <c r="W2817" i="14" s="1"/>
  <c r="X2817" i="14" s="1"/>
  <c r="P2817" i="14"/>
  <c r="R2817" i="14" s="1"/>
  <c r="S2817" i="14" s="1"/>
  <c r="A2819" i="14"/>
  <c r="D2818" i="14"/>
  <c r="P2818" i="14" l="1"/>
  <c r="R2818" i="14" s="1"/>
  <c r="S2818" i="14" s="1"/>
  <c r="U2818" i="14"/>
  <c r="W2818" i="14" s="1"/>
  <c r="X2818" i="14" s="1"/>
  <c r="A2820" i="14"/>
  <c r="D2819" i="14"/>
  <c r="U2819" i="14" l="1"/>
  <c r="W2819" i="14" s="1"/>
  <c r="X2819" i="14" s="1"/>
  <c r="P2819" i="14"/>
  <c r="R2819" i="14" s="1"/>
  <c r="S2819" i="14" s="1"/>
  <c r="A2821" i="14"/>
  <c r="D2820" i="14"/>
  <c r="U2820" i="14" l="1"/>
  <c r="W2820" i="14" s="1"/>
  <c r="X2820" i="14" s="1"/>
  <c r="P2820" i="14"/>
  <c r="R2820" i="14" s="1"/>
  <c r="S2820" i="14" s="1"/>
  <c r="A2822" i="14"/>
  <c r="D2821" i="14"/>
  <c r="P2821" i="14" l="1"/>
  <c r="R2821" i="14" s="1"/>
  <c r="S2821" i="14" s="1"/>
  <c r="U2821" i="14"/>
  <c r="W2821" i="14" s="1"/>
  <c r="X2821" i="14" s="1"/>
  <c r="A2823" i="14"/>
  <c r="D2822" i="14"/>
  <c r="P2822" i="14" l="1"/>
  <c r="R2822" i="14" s="1"/>
  <c r="S2822" i="14" s="1"/>
  <c r="U2822" i="14"/>
  <c r="W2822" i="14" s="1"/>
  <c r="X2822" i="14" s="1"/>
  <c r="A2824" i="14"/>
  <c r="D2823" i="14"/>
  <c r="P2823" i="14" l="1"/>
  <c r="R2823" i="14" s="1"/>
  <c r="S2823" i="14" s="1"/>
  <c r="U2823" i="14"/>
  <c r="W2823" i="14" s="1"/>
  <c r="X2823" i="14" s="1"/>
  <c r="A2825" i="14"/>
  <c r="D2824" i="14"/>
  <c r="U2824" i="14" l="1"/>
  <c r="W2824" i="14" s="1"/>
  <c r="X2824" i="14" s="1"/>
  <c r="P2824" i="14"/>
  <c r="R2824" i="14" s="1"/>
  <c r="S2824" i="14" s="1"/>
  <c r="A2826" i="14"/>
  <c r="D2825" i="14"/>
  <c r="U2825" i="14" l="1"/>
  <c r="W2825" i="14" s="1"/>
  <c r="X2825" i="14" s="1"/>
  <c r="P2825" i="14"/>
  <c r="R2825" i="14" s="1"/>
  <c r="S2825" i="14" s="1"/>
  <c r="A2827" i="14"/>
  <c r="D2826" i="14"/>
  <c r="P2826" i="14" l="1"/>
  <c r="R2826" i="14" s="1"/>
  <c r="S2826" i="14" s="1"/>
  <c r="U2826" i="14"/>
  <c r="W2826" i="14" s="1"/>
  <c r="X2826" i="14" s="1"/>
  <c r="A2828" i="14"/>
  <c r="D2827" i="14"/>
  <c r="P2827" i="14" l="1"/>
  <c r="R2827" i="14" s="1"/>
  <c r="S2827" i="14" s="1"/>
  <c r="U2827" i="14"/>
  <c r="W2827" i="14" s="1"/>
  <c r="X2827" i="14" s="1"/>
  <c r="A2829" i="14"/>
  <c r="D2828" i="14"/>
  <c r="P2828" i="14" l="1"/>
  <c r="R2828" i="14" s="1"/>
  <c r="S2828" i="14" s="1"/>
  <c r="U2828" i="14"/>
  <c r="W2828" i="14" s="1"/>
  <c r="X2828" i="14" s="1"/>
  <c r="A2830" i="14"/>
  <c r="D2829" i="14"/>
  <c r="U2829" i="14" l="1"/>
  <c r="W2829" i="14" s="1"/>
  <c r="X2829" i="14" s="1"/>
  <c r="P2829" i="14"/>
  <c r="R2829" i="14" s="1"/>
  <c r="S2829" i="14" s="1"/>
  <c r="A2831" i="14"/>
  <c r="D2830" i="14"/>
  <c r="U2830" i="14" l="1"/>
  <c r="W2830" i="14" s="1"/>
  <c r="X2830" i="14" s="1"/>
  <c r="P2830" i="14"/>
  <c r="R2830" i="14" s="1"/>
  <c r="S2830" i="14" s="1"/>
  <c r="D2831" i="14"/>
  <c r="A2832" i="14"/>
  <c r="A2833" i="14" l="1"/>
  <c r="D2832" i="14"/>
  <c r="U2831" i="14"/>
  <c r="W2831" i="14" s="1"/>
  <c r="X2831" i="14" s="1"/>
  <c r="P2831" i="14"/>
  <c r="R2831" i="14" s="1"/>
  <c r="S2831" i="14" s="1"/>
  <c r="U2832" i="14" l="1"/>
  <c r="W2832" i="14" s="1"/>
  <c r="X2832" i="14" s="1"/>
  <c r="P2832" i="14"/>
  <c r="R2832" i="14" s="1"/>
  <c r="S2832" i="14" s="1"/>
  <c r="A2834" i="14"/>
  <c r="D2833" i="14"/>
  <c r="U2833" i="14" l="1"/>
  <c r="W2833" i="14" s="1"/>
  <c r="X2833" i="14" s="1"/>
  <c r="P2833" i="14"/>
  <c r="R2833" i="14" s="1"/>
  <c r="S2833" i="14" s="1"/>
  <c r="A2835" i="14"/>
  <c r="D2834" i="14"/>
  <c r="P2834" i="14" l="1"/>
  <c r="R2834" i="14" s="1"/>
  <c r="S2834" i="14" s="1"/>
  <c r="U2834" i="14"/>
  <c r="W2834" i="14" s="1"/>
  <c r="X2834" i="14" s="1"/>
  <c r="A2836" i="14"/>
  <c r="D2835" i="14"/>
  <c r="U2835" i="14" l="1"/>
  <c r="W2835" i="14" s="1"/>
  <c r="X2835" i="14" s="1"/>
  <c r="P2835" i="14"/>
  <c r="R2835" i="14" s="1"/>
  <c r="S2835" i="14" s="1"/>
  <c r="A2837" i="14"/>
  <c r="D2836" i="14"/>
  <c r="U2836" i="14" l="1"/>
  <c r="W2836" i="14" s="1"/>
  <c r="X2836" i="14" s="1"/>
  <c r="P2836" i="14"/>
  <c r="R2836" i="14" s="1"/>
  <c r="S2836" i="14" s="1"/>
  <c r="A2838" i="14"/>
  <c r="D2837" i="14"/>
  <c r="P2837" i="14" l="1"/>
  <c r="R2837" i="14" s="1"/>
  <c r="S2837" i="14" s="1"/>
  <c r="U2837" i="14"/>
  <c r="W2837" i="14" s="1"/>
  <c r="X2837" i="14" s="1"/>
  <c r="A2839" i="14"/>
  <c r="D2838" i="14"/>
  <c r="P2838" i="14" l="1"/>
  <c r="R2838" i="14" s="1"/>
  <c r="S2838" i="14" s="1"/>
  <c r="U2838" i="14"/>
  <c r="W2838" i="14" s="1"/>
  <c r="X2838" i="14" s="1"/>
  <c r="A2840" i="14"/>
  <c r="D2839" i="14"/>
  <c r="P2839" i="14" l="1"/>
  <c r="R2839" i="14" s="1"/>
  <c r="S2839" i="14" s="1"/>
  <c r="U2839" i="14"/>
  <c r="W2839" i="14" s="1"/>
  <c r="X2839" i="14" s="1"/>
  <c r="A2841" i="14"/>
  <c r="D2840" i="14"/>
  <c r="U2840" i="14" l="1"/>
  <c r="W2840" i="14" s="1"/>
  <c r="X2840" i="14" s="1"/>
  <c r="P2840" i="14"/>
  <c r="R2840" i="14" s="1"/>
  <c r="S2840" i="14" s="1"/>
  <c r="A2842" i="14"/>
  <c r="D2841" i="14"/>
  <c r="U2841" i="14" l="1"/>
  <c r="W2841" i="14" s="1"/>
  <c r="X2841" i="14" s="1"/>
  <c r="P2841" i="14"/>
  <c r="R2841" i="14" s="1"/>
  <c r="S2841" i="14" s="1"/>
  <c r="A2843" i="14"/>
  <c r="D2842" i="14"/>
  <c r="P2842" i="14" l="1"/>
  <c r="R2842" i="14" s="1"/>
  <c r="S2842" i="14" s="1"/>
  <c r="U2842" i="14"/>
  <c r="W2842" i="14" s="1"/>
  <c r="X2842" i="14" s="1"/>
  <c r="A2844" i="14"/>
  <c r="D2843" i="14"/>
  <c r="P2843" i="14" l="1"/>
  <c r="R2843" i="14" s="1"/>
  <c r="S2843" i="14" s="1"/>
  <c r="U2843" i="14"/>
  <c r="W2843" i="14" s="1"/>
  <c r="X2843" i="14" s="1"/>
  <c r="A2845" i="14"/>
  <c r="D2844" i="14"/>
  <c r="P2844" i="14" l="1"/>
  <c r="R2844" i="14" s="1"/>
  <c r="S2844" i="14" s="1"/>
  <c r="U2844" i="14"/>
  <c r="W2844" i="14" s="1"/>
  <c r="X2844" i="14" s="1"/>
  <c r="A2846" i="14"/>
  <c r="D2845" i="14"/>
  <c r="U2845" i="14" l="1"/>
  <c r="W2845" i="14" s="1"/>
  <c r="X2845" i="14" s="1"/>
  <c r="P2845" i="14"/>
  <c r="R2845" i="14" s="1"/>
  <c r="S2845" i="14" s="1"/>
  <c r="A2847" i="14"/>
  <c r="D2846" i="14"/>
  <c r="U2846" i="14" l="1"/>
  <c r="W2846" i="14" s="1"/>
  <c r="X2846" i="14" s="1"/>
  <c r="P2846" i="14"/>
  <c r="R2846" i="14" s="1"/>
  <c r="S2846" i="14" s="1"/>
  <c r="A2848" i="14"/>
  <c r="D2847" i="14"/>
  <c r="U2847" i="14" l="1"/>
  <c r="W2847" i="14" s="1"/>
  <c r="X2847" i="14" s="1"/>
  <c r="P2847" i="14"/>
  <c r="R2847" i="14" s="1"/>
  <c r="S2847" i="14" s="1"/>
  <c r="A2849" i="14"/>
  <c r="D2848" i="14"/>
  <c r="U2848" i="14" l="1"/>
  <c r="W2848" i="14" s="1"/>
  <c r="X2848" i="14" s="1"/>
  <c r="P2848" i="14"/>
  <c r="R2848" i="14" s="1"/>
  <c r="S2848" i="14" s="1"/>
  <c r="A2850" i="14"/>
  <c r="D2849" i="14"/>
  <c r="U2849" i="14" l="1"/>
  <c r="W2849" i="14" s="1"/>
  <c r="X2849" i="14" s="1"/>
  <c r="P2849" i="14"/>
  <c r="R2849" i="14" s="1"/>
  <c r="S2849" i="14" s="1"/>
  <c r="D2850" i="14"/>
  <c r="A2851" i="14"/>
  <c r="A2852" i="14" l="1"/>
  <c r="D2851" i="14"/>
  <c r="P2850" i="14"/>
  <c r="R2850" i="14" s="1"/>
  <c r="S2850" i="14" s="1"/>
  <c r="U2850" i="14"/>
  <c r="W2850" i="14" s="1"/>
  <c r="X2850" i="14" s="1"/>
  <c r="U2851" i="14" l="1"/>
  <c r="W2851" i="14" s="1"/>
  <c r="X2851" i="14" s="1"/>
  <c r="P2851" i="14"/>
  <c r="R2851" i="14" s="1"/>
  <c r="S2851" i="14" s="1"/>
  <c r="D2852" i="14"/>
  <c r="A2853" i="14"/>
  <c r="A2854" i="14" l="1"/>
  <c r="D2853" i="14"/>
  <c r="U2852" i="14"/>
  <c r="W2852" i="14" s="1"/>
  <c r="X2852" i="14" s="1"/>
  <c r="P2852" i="14"/>
  <c r="R2852" i="14" s="1"/>
  <c r="S2852" i="14" s="1"/>
  <c r="P2853" i="14" l="1"/>
  <c r="R2853" i="14" s="1"/>
  <c r="S2853" i="14" s="1"/>
  <c r="U2853" i="14"/>
  <c r="W2853" i="14" s="1"/>
  <c r="X2853" i="14" s="1"/>
  <c r="A2855" i="14"/>
  <c r="D2854" i="14"/>
  <c r="P2854" i="14" l="1"/>
  <c r="R2854" i="14" s="1"/>
  <c r="S2854" i="14" s="1"/>
  <c r="U2854" i="14"/>
  <c r="W2854" i="14" s="1"/>
  <c r="X2854" i="14" s="1"/>
  <c r="A2856" i="14"/>
  <c r="D2855" i="14"/>
  <c r="P2855" i="14" l="1"/>
  <c r="R2855" i="14" s="1"/>
  <c r="S2855" i="14" s="1"/>
  <c r="U2855" i="14"/>
  <c r="W2855" i="14" s="1"/>
  <c r="X2855" i="14" s="1"/>
  <c r="A2857" i="14"/>
  <c r="D2856" i="14"/>
  <c r="U2856" i="14" l="1"/>
  <c r="W2856" i="14" s="1"/>
  <c r="X2856" i="14" s="1"/>
  <c r="P2856" i="14"/>
  <c r="R2856" i="14" s="1"/>
  <c r="S2856" i="14" s="1"/>
  <c r="A2858" i="14"/>
  <c r="D2857" i="14"/>
  <c r="U2857" i="14" l="1"/>
  <c r="W2857" i="14" s="1"/>
  <c r="X2857" i="14" s="1"/>
  <c r="P2857" i="14"/>
  <c r="R2857" i="14" s="1"/>
  <c r="S2857" i="14" s="1"/>
  <c r="A2859" i="14"/>
  <c r="D2858" i="14"/>
  <c r="P2858" i="14" l="1"/>
  <c r="R2858" i="14" s="1"/>
  <c r="S2858" i="14" s="1"/>
  <c r="U2858" i="14"/>
  <c r="W2858" i="14" s="1"/>
  <c r="X2858" i="14" s="1"/>
  <c r="A2860" i="14"/>
  <c r="D2859" i="14"/>
  <c r="P2859" i="14" l="1"/>
  <c r="R2859" i="14" s="1"/>
  <c r="S2859" i="14" s="1"/>
  <c r="U2859" i="14"/>
  <c r="W2859" i="14" s="1"/>
  <c r="X2859" i="14" s="1"/>
  <c r="A2861" i="14"/>
  <c r="D2860" i="14"/>
  <c r="A2862" i="14" l="1"/>
  <c r="D2861" i="14"/>
  <c r="P2860" i="14"/>
  <c r="R2860" i="14" s="1"/>
  <c r="S2860" i="14" s="1"/>
  <c r="U2860" i="14"/>
  <c r="W2860" i="14" s="1"/>
  <c r="X2860" i="14" s="1"/>
  <c r="U2861" i="14" l="1"/>
  <c r="W2861" i="14" s="1"/>
  <c r="X2861" i="14" s="1"/>
  <c r="P2861" i="14"/>
  <c r="R2861" i="14" s="1"/>
  <c r="S2861" i="14" s="1"/>
  <c r="A2863" i="14"/>
  <c r="D2862" i="14"/>
  <c r="P2862" i="14" l="1"/>
  <c r="R2862" i="14" s="1"/>
  <c r="S2862" i="14" s="1"/>
  <c r="U2862" i="14"/>
  <c r="W2862" i="14" s="1"/>
  <c r="X2862" i="14" s="1"/>
  <c r="A2864" i="14"/>
  <c r="D2863" i="14"/>
  <c r="U2863" i="14" l="1"/>
  <c r="W2863" i="14" s="1"/>
  <c r="X2863" i="14" s="1"/>
  <c r="P2863" i="14"/>
  <c r="R2863" i="14" s="1"/>
  <c r="S2863" i="14" s="1"/>
  <c r="A2865" i="14"/>
  <c r="D2864" i="14"/>
  <c r="P2864" i="14" l="1"/>
  <c r="R2864" i="14" s="1"/>
  <c r="S2864" i="14" s="1"/>
  <c r="U2864" i="14"/>
  <c r="W2864" i="14" s="1"/>
  <c r="X2864" i="14" s="1"/>
  <c r="A2866" i="14"/>
  <c r="D2865" i="14"/>
  <c r="U2865" i="14" l="1"/>
  <c r="W2865" i="14" s="1"/>
  <c r="X2865" i="14" s="1"/>
  <c r="P2865" i="14"/>
  <c r="R2865" i="14" s="1"/>
  <c r="S2865" i="14" s="1"/>
  <c r="A2867" i="14"/>
  <c r="D2866" i="14"/>
  <c r="P2866" i="14" l="1"/>
  <c r="R2866" i="14" s="1"/>
  <c r="S2866" i="14" s="1"/>
  <c r="U2866" i="14"/>
  <c r="W2866" i="14" s="1"/>
  <c r="X2866" i="14" s="1"/>
  <c r="A2868" i="14"/>
  <c r="D2867" i="14"/>
  <c r="P2867" i="14" l="1"/>
  <c r="R2867" i="14" s="1"/>
  <c r="S2867" i="14" s="1"/>
  <c r="U2867" i="14"/>
  <c r="W2867" i="14" s="1"/>
  <c r="X2867" i="14" s="1"/>
  <c r="A2869" i="14"/>
  <c r="D2868" i="14"/>
  <c r="U2868" i="14" l="1"/>
  <c r="W2868" i="14" s="1"/>
  <c r="X2868" i="14" s="1"/>
  <c r="P2868" i="14"/>
  <c r="R2868" i="14" s="1"/>
  <c r="S2868" i="14" s="1"/>
  <c r="A2870" i="14"/>
  <c r="D2869" i="14"/>
  <c r="P2869" i="14" l="1"/>
  <c r="R2869" i="14" s="1"/>
  <c r="S2869" i="14" s="1"/>
  <c r="U2869" i="14"/>
  <c r="W2869" i="14" s="1"/>
  <c r="X2869" i="14" s="1"/>
  <c r="A2871" i="14"/>
  <c r="D2870" i="14"/>
  <c r="A2872" i="14" l="1"/>
  <c r="D2871" i="14"/>
  <c r="P2870" i="14"/>
  <c r="R2870" i="14" s="1"/>
  <c r="S2870" i="14" s="1"/>
  <c r="U2870" i="14"/>
  <c r="W2870" i="14" s="1"/>
  <c r="X2870" i="14" s="1"/>
  <c r="U2871" i="14" l="1"/>
  <c r="W2871" i="14" s="1"/>
  <c r="X2871" i="14" s="1"/>
  <c r="P2871" i="14"/>
  <c r="R2871" i="14" s="1"/>
  <c r="S2871" i="14" s="1"/>
  <c r="A2873" i="14"/>
  <c r="D2872" i="14"/>
  <c r="U2872" i="14" l="1"/>
  <c r="W2872" i="14" s="1"/>
  <c r="X2872" i="14" s="1"/>
  <c r="P2872" i="14"/>
  <c r="R2872" i="14" s="1"/>
  <c r="S2872" i="14" s="1"/>
  <c r="A2874" i="14"/>
  <c r="D2873" i="14"/>
  <c r="U2873" i="14" l="1"/>
  <c r="W2873" i="14" s="1"/>
  <c r="X2873" i="14" s="1"/>
  <c r="P2873" i="14"/>
  <c r="R2873" i="14" s="1"/>
  <c r="S2873" i="14" s="1"/>
  <c r="A2875" i="14"/>
  <c r="D2874" i="14"/>
  <c r="P2874" i="14" l="1"/>
  <c r="R2874" i="14" s="1"/>
  <c r="S2874" i="14" s="1"/>
  <c r="U2874" i="14"/>
  <c r="W2874" i="14" s="1"/>
  <c r="X2874" i="14" s="1"/>
  <c r="A2876" i="14"/>
  <c r="D2875" i="14"/>
  <c r="U2875" i="14" l="1"/>
  <c r="W2875" i="14" s="1"/>
  <c r="X2875" i="14" s="1"/>
  <c r="P2875" i="14"/>
  <c r="R2875" i="14" s="1"/>
  <c r="S2875" i="14" s="1"/>
  <c r="A2877" i="14"/>
  <c r="D2876" i="14"/>
  <c r="P2876" i="14" l="1"/>
  <c r="R2876" i="14" s="1"/>
  <c r="S2876" i="14" s="1"/>
  <c r="U2876" i="14"/>
  <c r="W2876" i="14" s="1"/>
  <c r="X2876" i="14" s="1"/>
  <c r="A2878" i="14"/>
  <c r="D2877" i="14"/>
  <c r="U2877" i="14" l="1"/>
  <c r="W2877" i="14" s="1"/>
  <c r="X2877" i="14" s="1"/>
  <c r="P2877" i="14"/>
  <c r="R2877" i="14" s="1"/>
  <c r="S2877" i="14" s="1"/>
  <c r="A2879" i="14"/>
  <c r="D2878" i="14"/>
  <c r="U2878" i="14" l="1"/>
  <c r="W2878" i="14" s="1"/>
  <c r="X2878" i="14" s="1"/>
  <c r="P2878" i="14"/>
  <c r="R2878" i="14" s="1"/>
  <c r="S2878" i="14" s="1"/>
  <c r="A2880" i="14"/>
  <c r="D2879" i="14"/>
  <c r="P2879" i="14" l="1"/>
  <c r="R2879" i="14" s="1"/>
  <c r="S2879" i="14" s="1"/>
  <c r="U2879" i="14"/>
  <c r="W2879" i="14" s="1"/>
  <c r="X2879" i="14" s="1"/>
  <c r="A2881" i="14"/>
  <c r="D2880" i="14"/>
  <c r="P2880" i="14" l="1"/>
  <c r="R2880" i="14" s="1"/>
  <c r="S2880" i="14" s="1"/>
  <c r="U2880" i="14"/>
  <c r="W2880" i="14" s="1"/>
  <c r="X2880" i="14" s="1"/>
  <c r="A2882" i="14"/>
  <c r="D2881" i="14"/>
  <c r="U2881" i="14" l="1"/>
  <c r="W2881" i="14" s="1"/>
  <c r="X2881" i="14" s="1"/>
  <c r="P2881" i="14"/>
  <c r="R2881" i="14" s="1"/>
  <c r="S2881" i="14" s="1"/>
  <c r="A2883" i="14"/>
  <c r="D2882" i="14"/>
  <c r="P2882" i="14" l="1"/>
  <c r="R2882" i="14" s="1"/>
  <c r="S2882" i="14" s="1"/>
  <c r="U2882" i="14"/>
  <c r="W2882" i="14" s="1"/>
  <c r="X2882" i="14" s="1"/>
  <c r="A2884" i="14"/>
  <c r="A2885" i="14" s="1"/>
  <c r="D2883" i="14"/>
  <c r="D2885" i="14" l="1"/>
  <c r="A2886" i="14"/>
  <c r="D2884" i="14"/>
  <c r="P2883" i="14"/>
  <c r="R2883" i="14" s="1"/>
  <c r="S2883" i="14" s="1"/>
  <c r="U2883" i="14"/>
  <c r="W2883" i="14" s="1"/>
  <c r="X2883" i="14" s="1"/>
  <c r="U2884" i="14"/>
  <c r="W2884" i="14" s="1"/>
  <c r="X2884" i="14" s="1"/>
  <c r="P2884" i="14"/>
  <c r="R2884" i="14" s="1"/>
  <c r="S2884" i="14" s="1"/>
  <c r="D2886" i="14" l="1"/>
  <c r="A2887" i="14"/>
  <c r="U2885" i="14"/>
  <c r="W2885" i="14" s="1"/>
  <c r="X2885" i="14" s="1"/>
  <c r="P2885" i="14"/>
  <c r="R2885" i="14" s="1"/>
  <c r="S2885" i="14" s="1"/>
  <c r="D2887" i="14" l="1"/>
  <c r="A2888" i="14"/>
  <c r="P2886" i="14"/>
  <c r="R2886" i="14" s="1"/>
  <c r="S2886" i="14" s="1"/>
  <c r="U2886" i="14"/>
  <c r="W2886" i="14" s="1"/>
  <c r="X2886" i="14" s="1"/>
  <c r="D2888" i="14" l="1"/>
  <c r="A2889" i="14"/>
  <c r="P2887" i="14"/>
  <c r="R2887" i="14" s="1"/>
  <c r="S2887" i="14" s="1"/>
  <c r="U2887" i="14"/>
  <c r="W2887" i="14" s="1"/>
  <c r="X2887" i="14" s="1"/>
  <c r="D2889" i="14" l="1"/>
  <c r="A2890" i="14"/>
  <c r="U2888" i="14"/>
  <c r="W2888" i="14" s="1"/>
  <c r="X2888" i="14" s="1"/>
  <c r="P2888" i="14"/>
  <c r="R2888" i="14" s="1"/>
  <c r="S2888" i="14" s="1"/>
  <c r="D2890" i="14" l="1"/>
  <c r="A2891" i="14"/>
  <c r="P2889" i="14"/>
  <c r="R2889" i="14" s="1"/>
  <c r="S2889" i="14" s="1"/>
  <c r="U2889" i="14"/>
  <c r="W2889" i="14" s="1"/>
  <c r="X2889" i="14" s="1"/>
  <c r="D2891" i="14" l="1"/>
  <c r="A2892" i="14"/>
  <c r="P2890" i="14"/>
  <c r="R2890" i="14" s="1"/>
  <c r="S2890" i="14" s="1"/>
  <c r="U2890" i="14"/>
  <c r="W2890" i="14" s="1"/>
  <c r="X2890" i="14" s="1"/>
  <c r="A2893" i="14" l="1"/>
  <c r="D2892" i="14"/>
  <c r="U2891" i="14"/>
  <c r="W2891" i="14" s="1"/>
  <c r="X2891" i="14" s="1"/>
  <c r="P2891" i="14"/>
  <c r="R2891" i="14" s="1"/>
  <c r="S2891" i="14" s="1"/>
  <c r="U2892" i="14" l="1"/>
  <c r="W2892" i="14" s="1"/>
  <c r="X2892" i="14" s="1"/>
  <c r="P2892" i="14"/>
  <c r="R2892" i="14" s="1"/>
  <c r="S2892" i="14" s="1"/>
  <c r="D2893" i="14"/>
  <c r="A2894" i="14"/>
  <c r="D2894" i="14" l="1"/>
  <c r="A2895" i="14"/>
  <c r="U2893" i="14"/>
  <c r="W2893" i="14" s="1"/>
  <c r="X2893" i="14" s="1"/>
  <c r="P2893" i="14"/>
  <c r="R2893" i="14" s="1"/>
  <c r="S2893" i="14" s="1"/>
  <c r="D2895" i="14" l="1"/>
  <c r="A2896" i="14"/>
  <c r="P2894" i="14"/>
  <c r="R2894" i="14" s="1"/>
  <c r="S2894" i="14" s="1"/>
  <c r="U2894" i="14"/>
  <c r="W2894" i="14" s="1"/>
  <c r="X2894" i="14" s="1"/>
  <c r="D2896" i="14" l="1"/>
  <c r="A2897" i="14"/>
  <c r="P2895" i="14"/>
  <c r="R2895" i="14" s="1"/>
  <c r="S2895" i="14" s="1"/>
  <c r="U2895" i="14"/>
  <c r="W2895" i="14" s="1"/>
  <c r="X2895" i="14" s="1"/>
  <c r="D2897" i="14" l="1"/>
  <c r="A2898" i="14"/>
  <c r="U2896" i="14"/>
  <c r="W2896" i="14" s="1"/>
  <c r="X2896" i="14" s="1"/>
  <c r="P2896" i="14"/>
  <c r="R2896" i="14" s="1"/>
  <c r="S2896" i="14" s="1"/>
  <c r="D2898" i="14" l="1"/>
  <c r="A2899" i="14"/>
  <c r="P2897" i="14"/>
  <c r="R2897" i="14" s="1"/>
  <c r="S2897" i="14" s="1"/>
  <c r="U2897" i="14"/>
  <c r="W2897" i="14" s="1"/>
  <c r="X2897" i="14" s="1"/>
  <c r="A2900" i="14" l="1"/>
  <c r="D2899" i="14"/>
  <c r="P2898" i="14"/>
  <c r="R2898" i="14" s="1"/>
  <c r="S2898" i="14" s="1"/>
  <c r="U2898" i="14"/>
  <c r="W2898" i="14" s="1"/>
  <c r="X2898" i="14" s="1"/>
  <c r="U2899" i="14" l="1"/>
  <c r="W2899" i="14" s="1"/>
  <c r="X2899" i="14" s="1"/>
  <c r="P2899" i="14"/>
  <c r="R2899" i="14" s="1"/>
  <c r="S2899" i="14" s="1"/>
  <c r="A2901" i="14"/>
  <c r="D2900" i="14"/>
  <c r="U2900" i="14" l="1"/>
  <c r="W2900" i="14" s="1"/>
  <c r="X2900" i="14" s="1"/>
  <c r="P2900" i="14"/>
  <c r="R2900" i="14" s="1"/>
  <c r="S2900" i="14" s="1"/>
  <c r="D2901" i="14"/>
  <c r="A2902" i="14"/>
  <c r="U2901" i="14" l="1"/>
  <c r="W2901" i="14" s="1"/>
  <c r="X2901" i="14" s="1"/>
  <c r="P2901" i="14"/>
  <c r="R2901" i="14" s="1"/>
  <c r="S2901" i="14" s="1"/>
  <c r="A2903" i="14"/>
  <c r="D2902" i="14"/>
  <c r="P2902" i="14" l="1"/>
  <c r="R2902" i="14" s="1"/>
  <c r="S2902" i="14" s="1"/>
  <c r="U2902" i="14"/>
  <c r="W2902" i="14" s="1"/>
  <c r="X2902" i="14" s="1"/>
  <c r="D2903" i="14"/>
  <c r="A2904" i="14"/>
  <c r="D2904" i="14" l="1"/>
  <c r="A2905" i="14"/>
  <c r="P2903" i="14"/>
  <c r="R2903" i="14" s="1"/>
  <c r="S2903" i="14" s="1"/>
  <c r="U2903" i="14"/>
  <c r="W2903" i="14" s="1"/>
  <c r="X2903" i="14" s="1"/>
  <c r="D2905" i="14" l="1"/>
  <c r="A2906" i="14"/>
  <c r="U2904" i="14"/>
  <c r="W2904" i="14" s="1"/>
  <c r="X2904" i="14" s="1"/>
  <c r="P2904" i="14"/>
  <c r="R2904" i="14" s="1"/>
  <c r="S2904" i="14" s="1"/>
  <c r="D2906" i="14" l="1"/>
  <c r="A2907" i="14"/>
  <c r="P2905" i="14"/>
  <c r="R2905" i="14" s="1"/>
  <c r="S2905" i="14" s="1"/>
  <c r="U2905" i="14"/>
  <c r="W2905" i="14" s="1"/>
  <c r="X2905" i="14" s="1"/>
  <c r="A2908" i="14" l="1"/>
  <c r="D2907" i="14"/>
  <c r="P2906" i="14"/>
  <c r="R2906" i="14" s="1"/>
  <c r="S2906" i="14" s="1"/>
  <c r="U2906" i="14"/>
  <c r="W2906" i="14" s="1"/>
  <c r="X2906" i="14" s="1"/>
  <c r="U2907" i="14" l="1"/>
  <c r="W2907" i="14" s="1"/>
  <c r="X2907" i="14" s="1"/>
  <c r="P2907" i="14"/>
  <c r="R2907" i="14" s="1"/>
  <c r="S2907" i="14" s="1"/>
  <c r="A2909" i="14"/>
  <c r="D2908" i="14"/>
  <c r="U2908" i="14" l="1"/>
  <c r="W2908" i="14" s="1"/>
  <c r="X2908" i="14" s="1"/>
  <c r="P2908" i="14"/>
  <c r="R2908" i="14" s="1"/>
  <c r="S2908" i="14" s="1"/>
  <c r="D2909" i="14"/>
  <c r="A2910" i="14"/>
  <c r="A2911" i="14" l="1"/>
  <c r="D2910" i="14"/>
  <c r="U2909" i="14"/>
  <c r="W2909" i="14" s="1"/>
  <c r="X2909" i="14" s="1"/>
  <c r="P2909" i="14"/>
  <c r="R2909" i="14" s="1"/>
  <c r="S2909" i="14" s="1"/>
  <c r="P2910" i="14" l="1"/>
  <c r="R2910" i="14" s="1"/>
  <c r="S2910" i="14" s="1"/>
  <c r="U2910" i="14"/>
  <c r="W2910" i="14" s="1"/>
  <c r="X2910" i="14" s="1"/>
  <c r="A2912" i="14"/>
  <c r="D2911" i="14"/>
  <c r="P2911" i="14" l="1"/>
  <c r="R2911" i="14" s="1"/>
  <c r="S2911" i="14" s="1"/>
  <c r="U2911" i="14"/>
  <c r="W2911" i="14" s="1"/>
  <c r="X2911" i="14" s="1"/>
  <c r="D2912" i="14"/>
  <c r="A2913" i="14"/>
  <c r="D2913" i="14" l="1"/>
  <c r="A2914" i="14"/>
  <c r="U2912" i="14"/>
  <c r="W2912" i="14" s="1"/>
  <c r="X2912" i="14" s="1"/>
  <c r="P2912" i="14"/>
  <c r="R2912" i="14" s="1"/>
  <c r="S2912" i="14" s="1"/>
  <c r="D2914" i="14" l="1"/>
  <c r="A2915" i="14"/>
  <c r="P2913" i="14"/>
  <c r="R2913" i="14" s="1"/>
  <c r="S2913" i="14" s="1"/>
  <c r="U2913" i="14"/>
  <c r="W2913" i="14" s="1"/>
  <c r="X2913" i="14" s="1"/>
  <c r="D2915" i="14" l="1"/>
  <c r="A2916" i="14"/>
  <c r="P2914" i="14"/>
  <c r="R2914" i="14" s="1"/>
  <c r="S2914" i="14" s="1"/>
  <c r="U2914" i="14"/>
  <c r="W2914" i="14" s="1"/>
  <c r="X2914" i="14" s="1"/>
  <c r="A2917" i="14" l="1"/>
  <c r="D2916" i="14"/>
  <c r="U2915" i="14"/>
  <c r="W2915" i="14" s="1"/>
  <c r="X2915" i="14" s="1"/>
  <c r="P2915" i="14"/>
  <c r="R2915" i="14" s="1"/>
  <c r="S2915" i="14" s="1"/>
  <c r="U2916" i="14" l="1"/>
  <c r="W2916" i="14" s="1"/>
  <c r="X2916" i="14" s="1"/>
  <c r="P2916" i="14"/>
  <c r="R2916" i="14" s="1"/>
  <c r="S2916" i="14" s="1"/>
  <c r="D2917" i="14"/>
  <c r="A2918" i="14"/>
  <c r="A2919" i="14" l="1"/>
  <c r="D2918" i="14"/>
  <c r="U2917" i="14"/>
  <c r="W2917" i="14" s="1"/>
  <c r="X2917" i="14" s="1"/>
  <c r="P2917" i="14"/>
  <c r="R2917" i="14" s="1"/>
  <c r="S2917" i="14" s="1"/>
  <c r="P2918" i="14" l="1"/>
  <c r="R2918" i="14" s="1"/>
  <c r="S2918" i="14" s="1"/>
  <c r="U2918" i="14"/>
  <c r="W2918" i="14" s="1"/>
  <c r="X2918" i="14" s="1"/>
  <c r="D2919" i="14"/>
  <c r="A2920" i="14"/>
  <c r="D2920" i="14" l="1"/>
  <c r="A2921" i="14"/>
  <c r="P2919" i="14"/>
  <c r="R2919" i="14" s="1"/>
  <c r="S2919" i="14" s="1"/>
  <c r="U2919" i="14"/>
  <c r="W2919" i="14" s="1"/>
  <c r="X2919" i="14" s="1"/>
  <c r="D2921" i="14" l="1"/>
  <c r="A2922" i="14"/>
  <c r="U2920" i="14"/>
  <c r="W2920" i="14" s="1"/>
  <c r="X2920" i="14" s="1"/>
  <c r="P2920" i="14"/>
  <c r="R2920" i="14" s="1"/>
  <c r="S2920" i="14" s="1"/>
  <c r="D2922" i="14" l="1"/>
  <c r="A2923" i="14"/>
  <c r="P2921" i="14"/>
  <c r="R2921" i="14" s="1"/>
  <c r="S2921" i="14" s="1"/>
  <c r="U2921" i="14"/>
  <c r="W2921" i="14" s="1"/>
  <c r="X2921" i="14" s="1"/>
  <c r="A2924" i="14" l="1"/>
  <c r="D2923" i="14"/>
  <c r="P2922" i="14"/>
  <c r="R2922" i="14" s="1"/>
  <c r="S2922" i="14" s="1"/>
  <c r="U2922" i="14"/>
  <c r="W2922" i="14" s="1"/>
  <c r="X2922" i="14" s="1"/>
  <c r="U2923" i="14" l="1"/>
  <c r="W2923" i="14" s="1"/>
  <c r="X2923" i="14" s="1"/>
  <c r="P2923" i="14"/>
  <c r="R2923" i="14" s="1"/>
  <c r="S2923" i="14" s="1"/>
  <c r="A2925" i="14"/>
  <c r="D2924" i="14"/>
  <c r="U2924" i="14" l="1"/>
  <c r="W2924" i="14" s="1"/>
  <c r="X2924" i="14" s="1"/>
  <c r="P2924" i="14"/>
  <c r="R2924" i="14" s="1"/>
  <c r="S2924" i="14" s="1"/>
  <c r="D2925" i="14"/>
  <c r="A2926" i="14"/>
  <c r="A2927" i="14" l="1"/>
  <c r="D2926" i="14"/>
  <c r="U2925" i="14"/>
  <c r="W2925" i="14" s="1"/>
  <c r="X2925" i="14" s="1"/>
  <c r="P2925" i="14"/>
  <c r="R2925" i="14" s="1"/>
  <c r="S2925" i="14" s="1"/>
  <c r="P2926" i="14" l="1"/>
  <c r="R2926" i="14" s="1"/>
  <c r="S2926" i="14" s="1"/>
  <c r="U2926" i="14"/>
  <c r="W2926" i="14" s="1"/>
  <c r="X2926" i="14" s="1"/>
  <c r="D2927" i="14"/>
  <c r="A2928" i="14"/>
  <c r="D2928" i="14" l="1"/>
  <c r="A2929" i="14"/>
  <c r="P2927" i="14"/>
  <c r="R2927" i="14" s="1"/>
  <c r="S2927" i="14" s="1"/>
  <c r="U2927" i="14"/>
  <c r="W2927" i="14" s="1"/>
  <c r="X2927" i="14" s="1"/>
  <c r="D2929" i="14" l="1"/>
  <c r="A2930" i="14"/>
  <c r="U2928" i="14"/>
  <c r="W2928" i="14" s="1"/>
  <c r="X2928" i="14" s="1"/>
  <c r="P2928" i="14"/>
  <c r="R2928" i="14" s="1"/>
  <c r="S2928" i="14" s="1"/>
  <c r="D2930" i="14" l="1"/>
  <c r="A2931" i="14"/>
  <c r="P2929" i="14"/>
  <c r="R2929" i="14" s="1"/>
  <c r="S2929" i="14" s="1"/>
  <c r="U2929" i="14"/>
  <c r="W2929" i="14" s="1"/>
  <c r="X2929" i="14" s="1"/>
  <c r="A2932" i="14" l="1"/>
  <c r="D2931" i="14"/>
  <c r="P2930" i="14"/>
  <c r="R2930" i="14" s="1"/>
  <c r="S2930" i="14" s="1"/>
  <c r="U2930" i="14"/>
  <c r="W2930" i="14" s="1"/>
  <c r="X2930" i="14" s="1"/>
  <c r="U2931" i="14" l="1"/>
  <c r="W2931" i="14" s="1"/>
  <c r="X2931" i="14" s="1"/>
  <c r="P2931" i="14"/>
  <c r="R2931" i="14" s="1"/>
  <c r="S2931" i="14" s="1"/>
  <c r="A2933" i="14"/>
  <c r="D2932" i="14"/>
  <c r="U2932" i="14" l="1"/>
  <c r="W2932" i="14" s="1"/>
  <c r="X2932" i="14" s="1"/>
  <c r="P2932" i="14"/>
  <c r="R2932" i="14" s="1"/>
  <c r="S2932" i="14" s="1"/>
  <c r="D2933" i="14"/>
  <c r="A2934" i="14"/>
  <c r="A2935" i="14" l="1"/>
  <c r="D2934" i="14"/>
  <c r="U2933" i="14"/>
  <c r="W2933" i="14" s="1"/>
  <c r="X2933" i="14" s="1"/>
  <c r="P2933" i="14"/>
  <c r="R2933" i="14" s="1"/>
  <c r="S2933" i="14" s="1"/>
  <c r="P2934" i="14" l="1"/>
  <c r="R2934" i="14" s="1"/>
  <c r="S2934" i="14" s="1"/>
  <c r="U2934" i="14"/>
  <c r="W2934" i="14" s="1"/>
  <c r="X2934" i="14" s="1"/>
  <c r="D2935" i="14"/>
  <c r="A2936" i="14"/>
  <c r="D2936" i="14" l="1"/>
  <c r="A2937" i="14"/>
  <c r="P2935" i="14"/>
  <c r="R2935" i="14" s="1"/>
  <c r="S2935" i="14" s="1"/>
  <c r="U2935" i="14"/>
  <c r="W2935" i="14" s="1"/>
  <c r="X2935" i="14" s="1"/>
  <c r="D2937" i="14" l="1"/>
  <c r="A2938" i="14"/>
  <c r="U2936" i="14"/>
  <c r="W2936" i="14" s="1"/>
  <c r="X2936" i="14" s="1"/>
  <c r="P2936" i="14"/>
  <c r="R2936" i="14" s="1"/>
  <c r="S2936" i="14" s="1"/>
  <c r="D2938" i="14" l="1"/>
  <c r="A2939" i="14"/>
  <c r="P2937" i="14"/>
  <c r="R2937" i="14" s="1"/>
  <c r="S2937" i="14" s="1"/>
  <c r="U2937" i="14"/>
  <c r="W2937" i="14" s="1"/>
  <c r="X2937" i="14" s="1"/>
  <c r="A2940" i="14" l="1"/>
  <c r="D2939" i="14"/>
  <c r="P2938" i="14"/>
  <c r="R2938" i="14" s="1"/>
  <c r="S2938" i="14" s="1"/>
  <c r="U2938" i="14"/>
  <c r="W2938" i="14" s="1"/>
  <c r="X2938" i="14" s="1"/>
  <c r="U2939" i="14" l="1"/>
  <c r="W2939" i="14" s="1"/>
  <c r="X2939" i="14" s="1"/>
  <c r="P2939" i="14"/>
  <c r="R2939" i="14" s="1"/>
  <c r="S2939" i="14" s="1"/>
  <c r="A2941" i="14"/>
  <c r="D2940" i="14"/>
  <c r="U2940" i="14" l="1"/>
  <c r="W2940" i="14" s="1"/>
  <c r="X2940" i="14" s="1"/>
  <c r="P2940" i="14"/>
  <c r="R2940" i="14" s="1"/>
  <c r="S2940" i="14" s="1"/>
  <c r="D2941" i="14"/>
  <c r="A2942" i="14"/>
  <c r="A2943" i="14" l="1"/>
  <c r="D2942" i="14"/>
  <c r="U2941" i="14"/>
  <c r="W2941" i="14" s="1"/>
  <c r="X2941" i="14" s="1"/>
  <c r="P2941" i="14"/>
  <c r="R2941" i="14" s="1"/>
  <c r="S2941" i="14" s="1"/>
  <c r="P2942" i="14" l="1"/>
  <c r="R2942" i="14" s="1"/>
  <c r="S2942" i="14" s="1"/>
  <c r="U2942" i="14"/>
  <c r="W2942" i="14" s="1"/>
  <c r="X2942" i="14" s="1"/>
  <c r="D2943" i="14"/>
  <c r="A2944" i="14"/>
  <c r="D2944" i="14" l="1"/>
  <c r="A2945" i="14"/>
  <c r="P2943" i="14"/>
  <c r="R2943" i="14" s="1"/>
  <c r="S2943" i="14" s="1"/>
  <c r="U2943" i="14"/>
  <c r="W2943" i="14" s="1"/>
  <c r="X2943" i="14" s="1"/>
  <c r="D2945" i="14" l="1"/>
  <c r="A2946" i="14"/>
  <c r="U2944" i="14"/>
  <c r="W2944" i="14" s="1"/>
  <c r="X2944" i="14" s="1"/>
  <c r="P2944" i="14"/>
  <c r="R2944" i="14" s="1"/>
  <c r="S2944" i="14" s="1"/>
  <c r="D2946" i="14" l="1"/>
  <c r="A2947" i="14"/>
  <c r="P2945" i="14"/>
  <c r="R2945" i="14" s="1"/>
  <c r="S2945" i="14" s="1"/>
  <c r="U2945" i="14"/>
  <c r="W2945" i="14" s="1"/>
  <c r="X2945" i="14" s="1"/>
  <c r="D2947" i="14" l="1"/>
  <c r="A2948" i="14"/>
  <c r="P2946" i="14"/>
  <c r="R2946" i="14" s="1"/>
  <c r="S2946" i="14" s="1"/>
  <c r="U2946" i="14"/>
  <c r="W2946" i="14" s="1"/>
  <c r="X2946" i="14" s="1"/>
  <c r="A2949" i="14" l="1"/>
  <c r="D2948" i="14"/>
  <c r="U2947" i="14"/>
  <c r="W2947" i="14" s="1"/>
  <c r="X2947" i="14" s="1"/>
  <c r="P2947" i="14"/>
  <c r="R2947" i="14" s="1"/>
  <c r="S2947" i="14" s="1"/>
  <c r="U2948" i="14" l="1"/>
  <c r="W2948" i="14" s="1"/>
  <c r="X2948" i="14" s="1"/>
  <c r="P2948" i="14"/>
  <c r="R2948" i="14" s="1"/>
  <c r="S2948" i="14" s="1"/>
  <c r="D2949" i="14"/>
  <c r="A2950" i="14"/>
  <c r="A2951" i="14" l="1"/>
  <c r="D2950" i="14"/>
  <c r="P2949" i="14"/>
  <c r="R2949" i="14" s="1"/>
  <c r="S2949" i="14" s="1"/>
  <c r="U2949" i="14"/>
  <c r="W2949" i="14" s="1"/>
  <c r="X2949" i="14" s="1"/>
  <c r="P2950" i="14" l="1"/>
  <c r="R2950" i="14" s="1"/>
  <c r="S2950" i="14" s="1"/>
  <c r="U2950" i="14"/>
  <c r="W2950" i="14" s="1"/>
  <c r="X2950" i="14" s="1"/>
  <c r="D2951" i="14"/>
  <c r="A2952" i="14"/>
  <c r="D2952" i="14" l="1"/>
  <c r="A2953" i="14"/>
  <c r="P2951" i="14"/>
  <c r="R2951" i="14" s="1"/>
  <c r="S2951" i="14" s="1"/>
  <c r="U2951" i="14"/>
  <c r="W2951" i="14" s="1"/>
  <c r="X2951" i="14" s="1"/>
  <c r="D2953" i="14" l="1"/>
  <c r="A2954" i="14"/>
  <c r="U2952" i="14"/>
  <c r="W2952" i="14" s="1"/>
  <c r="X2952" i="14" s="1"/>
  <c r="P2952" i="14"/>
  <c r="R2952" i="14" s="1"/>
  <c r="S2952" i="14" s="1"/>
  <c r="D2954" i="14" l="1"/>
  <c r="A2955" i="14"/>
  <c r="P2953" i="14"/>
  <c r="R2953" i="14" s="1"/>
  <c r="S2953" i="14" s="1"/>
  <c r="U2953" i="14"/>
  <c r="W2953" i="14" s="1"/>
  <c r="X2953" i="14" s="1"/>
  <c r="A2956" i="14" l="1"/>
  <c r="D2955" i="14"/>
  <c r="U2954" i="14"/>
  <c r="W2954" i="14" s="1"/>
  <c r="X2954" i="14" s="1"/>
  <c r="P2954" i="14"/>
  <c r="R2954" i="14" s="1"/>
  <c r="S2954" i="14" s="1"/>
  <c r="U2955" i="14" l="1"/>
  <c r="W2955" i="14" s="1"/>
  <c r="X2955" i="14" s="1"/>
  <c r="P2955" i="14"/>
  <c r="R2955" i="14" s="1"/>
  <c r="S2955" i="14" s="1"/>
  <c r="A2957" i="14"/>
  <c r="D2956" i="14"/>
  <c r="U2956" i="14" l="1"/>
  <c r="W2956" i="14" s="1"/>
  <c r="X2956" i="14" s="1"/>
  <c r="P2956" i="14"/>
  <c r="R2956" i="14" s="1"/>
  <c r="S2956" i="14" s="1"/>
  <c r="D2957" i="14"/>
  <c r="A2958" i="14"/>
  <c r="A2959" i="14" l="1"/>
  <c r="D2958" i="14"/>
  <c r="P2957" i="14"/>
  <c r="R2957" i="14" s="1"/>
  <c r="S2957" i="14" s="1"/>
  <c r="U2957" i="14"/>
  <c r="W2957" i="14" s="1"/>
  <c r="X2957" i="14" s="1"/>
  <c r="P2958" i="14" l="1"/>
  <c r="R2958" i="14" s="1"/>
  <c r="S2958" i="14" s="1"/>
  <c r="U2958" i="14"/>
  <c r="W2958" i="14" s="1"/>
  <c r="X2958" i="14" s="1"/>
  <c r="D2959" i="14"/>
  <c r="A2960" i="14"/>
  <c r="P2959" i="14" l="1"/>
  <c r="R2959" i="14" s="1"/>
  <c r="S2959" i="14" s="1"/>
  <c r="U2959" i="14"/>
  <c r="W2959" i="14" s="1"/>
  <c r="X2959" i="14" s="1"/>
  <c r="D2960" i="14"/>
  <c r="A2961" i="14"/>
  <c r="D2961" i="14" l="1"/>
  <c r="A2962" i="14"/>
  <c r="U2960" i="14"/>
  <c r="W2960" i="14" s="1"/>
  <c r="X2960" i="14" s="1"/>
  <c r="P2960" i="14"/>
  <c r="R2960" i="14" s="1"/>
  <c r="S2960" i="14" s="1"/>
  <c r="D2962" i="14" l="1"/>
  <c r="A2963" i="14"/>
  <c r="P2961" i="14"/>
  <c r="R2961" i="14" s="1"/>
  <c r="S2961" i="14" s="1"/>
  <c r="U2961" i="14"/>
  <c r="W2961" i="14" s="1"/>
  <c r="X2961" i="14" s="1"/>
  <c r="D2963" i="14" l="1"/>
  <c r="A2964" i="14"/>
  <c r="U2962" i="14"/>
  <c r="W2962" i="14" s="1"/>
  <c r="X2962" i="14" s="1"/>
  <c r="P2962" i="14"/>
  <c r="R2962" i="14" s="1"/>
  <c r="S2962" i="14" s="1"/>
  <c r="A2965" i="14" l="1"/>
  <c r="D2964" i="14"/>
  <c r="U2963" i="14"/>
  <c r="W2963" i="14" s="1"/>
  <c r="X2963" i="14" s="1"/>
  <c r="P2963" i="14"/>
  <c r="R2963" i="14" s="1"/>
  <c r="S2963" i="14" s="1"/>
  <c r="U2964" i="14" l="1"/>
  <c r="W2964" i="14" s="1"/>
  <c r="X2964" i="14" s="1"/>
  <c r="P2964" i="14"/>
  <c r="R2964" i="14" s="1"/>
  <c r="S2964" i="14" s="1"/>
  <c r="D2965" i="14"/>
  <c r="A2966" i="14"/>
  <c r="A2967" i="14" l="1"/>
  <c r="D2966" i="14"/>
  <c r="P2965" i="14"/>
  <c r="R2965" i="14" s="1"/>
  <c r="S2965" i="14" s="1"/>
  <c r="U2965" i="14"/>
  <c r="W2965" i="14" s="1"/>
  <c r="X2965" i="14" s="1"/>
  <c r="P2966" i="14" l="1"/>
  <c r="R2966" i="14" s="1"/>
  <c r="S2966" i="14" s="1"/>
  <c r="U2966" i="14"/>
  <c r="W2966" i="14" s="1"/>
  <c r="X2966" i="14" s="1"/>
  <c r="D2967" i="14"/>
  <c r="A2968" i="14"/>
  <c r="D2968" i="14" l="1"/>
  <c r="A2969" i="14"/>
  <c r="P2967" i="14"/>
  <c r="R2967" i="14" s="1"/>
  <c r="S2967" i="14" s="1"/>
  <c r="U2967" i="14"/>
  <c r="W2967" i="14" s="1"/>
  <c r="X2967" i="14" s="1"/>
  <c r="D2969" i="14" l="1"/>
  <c r="A2970" i="14"/>
  <c r="U2968" i="14"/>
  <c r="W2968" i="14" s="1"/>
  <c r="X2968" i="14" s="1"/>
  <c r="P2968" i="14"/>
  <c r="R2968" i="14" s="1"/>
  <c r="S2968" i="14" s="1"/>
  <c r="D2970" i="14" l="1"/>
  <c r="A2971" i="14"/>
  <c r="P2969" i="14"/>
  <c r="R2969" i="14" s="1"/>
  <c r="S2969" i="14" s="1"/>
  <c r="U2969" i="14"/>
  <c r="W2969" i="14" s="1"/>
  <c r="X2969" i="14" s="1"/>
  <c r="A2972" i="14" l="1"/>
  <c r="D2971" i="14"/>
  <c r="U2970" i="14"/>
  <c r="W2970" i="14" s="1"/>
  <c r="X2970" i="14" s="1"/>
  <c r="P2970" i="14"/>
  <c r="R2970" i="14" s="1"/>
  <c r="S2970" i="14" s="1"/>
  <c r="U2971" i="14" l="1"/>
  <c r="W2971" i="14" s="1"/>
  <c r="X2971" i="14" s="1"/>
  <c r="P2971" i="14"/>
  <c r="R2971" i="14" s="1"/>
  <c r="S2971" i="14" s="1"/>
  <c r="A2973" i="14"/>
  <c r="D2972" i="14"/>
  <c r="U2972" i="14" l="1"/>
  <c r="W2972" i="14" s="1"/>
  <c r="X2972" i="14" s="1"/>
  <c r="P2972" i="14"/>
  <c r="R2972" i="14" s="1"/>
  <c r="S2972" i="14" s="1"/>
  <c r="D2973" i="14"/>
  <c r="A2974" i="14"/>
  <c r="D2974" i="14" l="1"/>
  <c r="A2975" i="14"/>
  <c r="P2973" i="14"/>
  <c r="R2973" i="14" s="1"/>
  <c r="S2973" i="14" s="1"/>
  <c r="U2973" i="14"/>
  <c r="W2973" i="14" s="1"/>
  <c r="X2973" i="14" s="1"/>
  <c r="D2975" i="14" l="1"/>
  <c r="A2976" i="14"/>
  <c r="P2974" i="14"/>
  <c r="R2974" i="14" s="1"/>
  <c r="S2974" i="14" s="1"/>
  <c r="U2974" i="14"/>
  <c r="W2974" i="14" s="1"/>
  <c r="X2974" i="14" s="1"/>
  <c r="D2976" i="14" l="1"/>
  <c r="A2977" i="14"/>
  <c r="P2975" i="14"/>
  <c r="R2975" i="14" s="1"/>
  <c r="S2975" i="14" s="1"/>
  <c r="U2975" i="14"/>
  <c r="W2975" i="14" s="1"/>
  <c r="X2975" i="14" s="1"/>
  <c r="D2977" i="14" l="1"/>
  <c r="A2978" i="14"/>
  <c r="U2976" i="14"/>
  <c r="W2976" i="14" s="1"/>
  <c r="X2976" i="14" s="1"/>
  <c r="P2976" i="14"/>
  <c r="R2976" i="14" s="1"/>
  <c r="S2976" i="14" s="1"/>
  <c r="D2978" i="14" l="1"/>
  <c r="A2979" i="14"/>
  <c r="P2977" i="14"/>
  <c r="R2977" i="14" s="1"/>
  <c r="S2977" i="14" s="1"/>
  <c r="U2977" i="14"/>
  <c r="W2977" i="14" s="1"/>
  <c r="X2977" i="14" s="1"/>
  <c r="D2979" i="14" l="1"/>
  <c r="A2980" i="14"/>
  <c r="D2980" i="14" s="1"/>
  <c r="U2978" i="14"/>
  <c r="W2978" i="14" s="1"/>
  <c r="X2978" i="14" s="1"/>
  <c r="P2978" i="14"/>
  <c r="R2978" i="14" s="1"/>
  <c r="S2978" i="14" s="1"/>
  <c r="U2980" i="14" l="1"/>
  <c r="W2980" i="14" s="1"/>
  <c r="X2980" i="14" s="1"/>
  <c r="X4" i="14" s="1"/>
  <c r="D5" i="20" s="1"/>
  <c r="P2980" i="14"/>
  <c r="R2980" i="14" s="1"/>
  <c r="S2980" i="14" s="1"/>
  <c r="S4" i="14" s="1"/>
  <c r="C5" i="20" s="1"/>
  <c r="E5" i="20" s="1"/>
  <c r="E6" i="20" s="1"/>
  <c r="U2979" i="14"/>
  <c r="W2979" i="14" s="1"/>
  <c r="X2979" i="14" s="1"/>
  <c r="P2979" i="14"/>
  <c r="R2979" i="14" s="1"/>
  <c r="S2979" i="14" s="1"/>
</calcChain>
</file>

<file path=xl/sharedStrings.xml><?xml version="1.0" encoding="utf-8"?>
<sst xmlns="http://schemas.openxmlformats.org/spreadsheetml/2006/main" count="3182" uniqueCount="255">
  <si>
    <t>Descripción</t>
  </si>
  <si>
    <t>Cantidad</t>
  </si>
  <si>
    <t>Año:</t>
  </si>
  <si>
    <t>Mes:</t>
  </si>
  <si>
    <t>Días del Mes:</t>
  </si>
  <si>
    <t>Días Laborables:</t>
  </si>
  <si>
    <t>Días Feriados:</t>
  </si>
  <si>
    <t>Día</t>
  </si>
  <si>
    <t>Calificación</t>
  </si>
  <si>
    <t>Feriado</t>
  </si>
  <si>
    <t>Consideraciones para Horas Punta y Fuera de Punta</t>
    <phoneticPr fontId="14" type="noConversion"/>
  </si>
  <si>
    <t>Desde</t>
  </si>
  <si>
    <t>Hasta</t>
  </si>
  <si>
    <t>Horas de Punta para la facturación de Energía</t>
  </si>
  <si>
    <t>horas</t>
  </si>
  <si>
    <t>Horas de Punta para la facturación de Potencia</t>
  </si>
  <si>
    <t>CT Luren 10 kV</t>
  </si>
  <si>
    <t>CT Pedregal 10 kV</t>
  </si>
  <si>
    <t>Pef_MGD Luren</t>
  </si>
  <si>
    <t>CT Luren</t>
  </si>
  <si>
    <t>CT Pedregal</t>
  </si>
  <si>
    <t>Hora</t>
  </si>
  <si>
    <t>BH</t>
  </si>
  <si>
    <t>MWh</t>
  </si>
  <si>
    <t>MW</t>
  </si>
  <si>
    <t>Pef_MGD Pedregal</t>
  </si>
  <si>
    <t>VBEM</t>
  </si>
  <si>
    <t>Tarifa en barra ($/MWh) Independencia</t>
  </si>
  <si>
    <t>CMg ($/MWh)</t>
  </si>
  <si>
    <t>TM</t>
  </si>
  <si>
    <t>Pago por Modulación</t>
  </si>
  <si>
    <t>FACTOR DE PERDIDAS MEDIAS</t>
  </si>
  <si>
    <t>POTENCIA</t>
  </si>
  <si>
    <t>ENERGÍA</t>
  </si>
  <si>
    <t>00:30</t>
  </si>
  <si>
    <t>Sistema MAT</t>
  </si>
  <si>
    <t>00:45</t>
  </si>
  <si>
    <t>Sistema MAT/AT</t>
  </si>
  <si>
    <t>01:00</t>
  </si>
  <si>
    <t>Sistema AT</t>
  </si>
  <si>
    <t>01:15</t>
  </si>
  <si>
    <t>Sistema MT</t>
  </si>
  <si>
    <t>01:30</t>
  </si>
  <si>
    <t>01:45</t>
  </si>
  <si>
    <t>TC (S/.)</t>
  </si>
  <si>
    <t>02:00</t>
  </si>
  <si>
    <t>02:15</t>
  </si>
  <si>
    <t>PEMP</t>
  </si>
  <si>
    <t>PEMF</t>
  </si>
  <si>
    <t>02:30</t>
  </si>
  <si>
    <t>1 al 3</t>
  </si>
  <si>
    <t>PEMF Independencia (S/./KWh)</t>
  </si>
  <si>
    <t>02:45</t>
  </si>
  <si>
    <t>4 al 31</t>
  </si>
  <si>
    <t>03:00</t>
  </si>
  <si>
    <t>03:15</t>
  </si>
  <si>
    <t>03:30</t>
  </si>
  <si>
    <t>03:45</t>
  </si>
  <si>
    <t>04:00</t>
  </si>
  <si>
    <t>Nº Día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</si>
  <si>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</si>
  <si>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</si>
  <si>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</si>
  <si>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</si>
  <si>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</si>
  <si>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</si>
  <si>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</si>
  <si>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</si>
  <si>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</si>
  <si>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</si>
  <si>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</si>
  <si>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</si>
  <si>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</si>
  <si>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</si>
  <si>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</si>
  <si>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</si>
  <si>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</si>
  <si>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</si>
  <si>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</si>
  <si>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</si>
  <si>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</si>
  <si>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</si>
  <si>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</si>
  <si>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</si>
  <si>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</si>
  <si>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</si>
  <si>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</si>
  <si>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</si>
  <si>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</si>
  <si>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</si>
  <si>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</si>
  <si>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</si>
  <si>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GWh</t>
  </si>
  <si>
    <t>12:15</t>
  </si>
  <si>
    <t>12:30</t>
  </si>
  <si>
    <t>Check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</si>
  <si>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</si>
  <si>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</si>
  <si>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</si>
  <si>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</si>
  <si>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</si>
  <si>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</si>
  <si>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</si>
  <si>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</si>
  <si>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</si>
  <si>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</si>
  <si>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</si>
  <si>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</si>
  <si>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</si>
  <si>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</si>
  <si>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</si>
  <si>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</si>
  <si>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</si>
  <si>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</si>
  <si>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</si>
  <si>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</si>
  <si>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</si>
  <si>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</si>
  <si>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</si>
  <si>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</si>
  <si>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</si>
  <si>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</si>
  <si>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</si>
  <si>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</si>
  <si>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</si>
  <si>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</si>
  <si>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</si>
  <si>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</si>
  <si>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</si>
  <si>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</si>
  <si>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</si>
  <si>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</si>
  <si>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</si>
  <si>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</si>
  <si>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</si>
  <si>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</si>
  <si>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</si>
  <si>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</si>
  <si>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</si>
  <si>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</si>
  <si>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</si>
  <si>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</si>
  <si>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00:15</t>
  </si>
  <si>
    <t>Total</t>
  </si>
  <si>
    <t xml:space="preserve">Operó con </t>
  </si>
  <si>
    <t xml:space="preserve"> MWh</t>
  </si>
  <si>
    <t>Bitácora MGD Pedregal UG01</t>
  </si>
  <si>
    <t>Bitácora MGD Pedregal UG02</t>
  </si>
  <si>
    <t>Bitácora MGD Luren UG01</t>
  </si>
  <si>
    <t>Bitácora MGD Luren UG02</t>
  </si>
  <si>
    <t>-</t>
  </si>
  <si>
    <t xml:space="preserve"> </t>
  </si>
  <si>
    <t>ELDU</t>
  </si>
  <si>
    <t>Electrodunas</t>
  </si>
  <si>
    <t>MONTO A PAGAR A DUNAS ENERGÍA</t>
  </si>
  <si>
    <t>MGD Luren</t>
  </si>
  <si>
    <t>MGD Pedregal</t>
  </si>
  <si>
    <t>Pago por Modulación (US$)</t>
  </si>
  <si>
    <t>DOM</t>
  </si>
  <si>
    <t>24:01</t>
  </si>
  <si>
    <t>24:02</t>
  </si>
  <si>
    <t>24:03</t>
  </si>
  <si>
    <t>24:04</t>
  </si>
  <si>
    <t>24:05</t>
  </si>
  <si>
    <t>24:06</t>
  </si>
  <si>
    <t>24:07</t>
  </si>
  <si>
    <t>24:08</t>
  </si>
  <si>
    <t>24:09</t>
  </si>
  <si>
    <t>24:10</t>
  </si>
  <si>
    <t>24:11</t>
  </si>
  <si>
    <t>24:12</t>
  </si>
  <si>
    <t>24:13</t>
  </si>
  <si>
    <t>24:14</t>
  </si>
  <si>
    <t>24:15</t>
  </si>
  <si>
    <t>24:16</t>
  </si>
  <si>
    <t>24:17</t>
  </si>
  <si>
    <t>24:18</t>
  </si>
  <si>
    <t>24:19</t>
  </si>
  <si>
    <t>24:20</t>
  </si>
  <si>
    <t>24:21</t>
  </si>
  <si>
    <t>24:22</t>
  </si>
  <si>
    <t>24:23</t>
  </si>
  <si>
    <t>24:24</t>
  </si>
  <si>
    <t>24:25</t>
  </si>
  <si>
    <t>24:26</t>
  </si>
  <si>
    <t>24:27</t>
  </si>
  <si>
    <t>24:28</t>
  </si>
  <si>
    <t>24:29</t>
  </si>
  <si>
    <t>24:30</t>
  </si>
  <si>
    <t>24:31</t>
  </si>
  <si>
    <t>24:32</t>
  </si>
  <si>
    <t>24:33</t>
  </si>
  <si>
    <t>24:34</t>
  </si>
  <si>
    <t>24:35</t>
  </si>
  <si>
    <t>24:36</t>
  </si>
  <si>
    <t>24:37</t>
  </si>
  <si>
    <t>24:38</t>
  </si>
  <si>
    <t>24:39</t>
  </si>
  <si>
    <t>24:40</t>
  </si>
  <si>
    <t>24:41</t>
  </si>
  <si>
    <t>24:42</t>
  </si>
  <si>
    <t>24:43</t>
  </si>
  <si>
    <t>24:44</t>
  </si>
  <si>
    <t>24:45</t>
  </si>
  <si>
    <t>24:46</t>
  </si>
  <si>
    <t>24:47</t>
  </si>
  <si>
    <t>24:48</t>
  </si>
  <si>
    <t>24:49</t>
  </si>
  <si>
    <t>24:50</t>
  </si>
  <si>
    <t>24:51</t>
  </si>
  <si>
    <t>24:52</t>
  </si>
  <si>
    <t>24:53</t>
  </si>
  <si>
    <t>24:54</t>
  </si>
  <si>
    <t>24:55</t>
  </si>
  <si>
    <t>24:56</t>
  </si>
  <si>
    <t>24:57</t>
  </si>
  <si>
    <t>24:58</t>
  </si>
  <si>
    <t>24:59</t>
  </si>
  <si>
    <t>24:60</t>
  </si>
  <si>
    <t>24:61</t>
  </si>
  <si>
    <t>24:62</t>
  </si>
  <si>
    <t>24:63</t>
  </si>
  <si>
    <t>24:64</t>
  </si>
  <si>
    <t>24:65</t>
  </si>
  <si>
    <t>24:66</t>
  </si>
  <si>
    <t>24:67</t>
  </si>
  <si>
    <t>24:68</t>
  </si>
  <si>
    <t>24:69</t>
  </si>
  <si>
    <t>24:70</t>
  </si>
  <si>
    <t>24:71</t>
  </si>
  <si>
    <t>24:72</t>
  </si>
  <si>
    <t>24:73</t>
  </si>
  <si>
    <t>24:74</t>
  </si>
  <si>
    <t>24:75</t>
  </si>
  <si>
    <t>24:76</t>
  </si>
  <si>
    <t>24:77</t>
  </si>
  <si>
    <t>24:78</t>
  </si>
  <si>
    <t>24:79</t>
  </si>
  <si>
    <t>24:80</t>
  </si>
  <si>
    <t>24:81</t>
  </si>
  <si>
    <t>24:82</t>
  </si>
  <si>
    <t>24:83</t>
  </si>
  <si>
    <t>24:84</t>
  </si>
  <si>
    <t>24:85</t>
  </si>
  <si>
    <t>24:86</t>
  </si>
  <si>
    <t>24:87</t>
  </si>
  <si>
    <t>24:88</t>
  </si>
  <si>
    <t>24:89</t>
  </si>
  <si>
    <t>24:90</t>
  </si>
  <si>
    <t>24:91</t>
  </si>
  <si>
    <t>24:92</t>
  </si>
  <si>
    <t>24:93</t>
  </si>
  <si>
    <t>24:94</t>
  </si>
  <si>
    <t>24:95</t>
  </si>
  <si>
    <t>24:96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</si>
</sst>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(* #,##0.00_);_(* \(#,##0.00\);_(* &quot;-&quot;??_);_(@_)"/>
    <numFmt numFmtId="165" formatCode="&quot;S/&quot;#,##0.00;[Red]\-&quot;S/&quot;#,##0.00"/>
    <numFmt numFmtId="166" formatCode="mmmm\-yyyy"/>
    <numFmt numFmtId="167" formatCode="mmm\-yyyy"/>
    <numFmt numFmtId="168" formatCode="_-* #,##0.0000_-;\-* #,##0.0000_-;_-* &quot;-&quot;??_-;_-@_-"/>
    <numFmt numFmtId="169" formatCode="_ * #,##0.00_ ;_ * \-#,##0.00_ ;_ * &quot;-&quot;??_ ;_ @_ "/>
    <numFmt numFmtId="170" formatCode="[$-280A]dddd"/>
    <numFmt numFmtId="171" formatCode="_-* #,##0.0000000_-;\-* #,##0.0000000_-;_-* &quot;-&quot;??_-;_-@_-"/>
    <numFmt numFmtId="172" formatCode="_-* #,##0.000000_-;\-* #,##0.000000_-;_-* &quot;-&quot;??_-;_-@_-"/>
    <numFmt numFmtId="173" formatCode="0.0000"/>
    <numFmt numFmtId="177" formatCode="_-* #,##0.00_-;\-* #,##0.00_-;_-* &quot;-&quot;??_-;_-@_-"/>
    <numFmt numFmtId="179" formatCode="_-* #,##0.00000_-;\-* #,##0.00000_-;_-* &quot;-&quot;??_-;_-@_-"/>
  </numFmts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Book Antiqua"/>
      <family val="1"/>
    </font>
    <font>
      <sz val="10"/>
      <color indexed="9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2"/>
      <color theme="0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2"/>
      <color theme="1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198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169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2" fillId="0" borderId="0"/>
    <xf numFmtId="0" fontId="13" fillId="0" borderId="0"/>
    <xf numFmtId="43" fontId="2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6" fillId="0" borderId="0" applyFont="0" applyFill="0" applyBorder="0" applyAlignment="0" applyProtection="0"/>
  </cellStyleXfs>
  <cellXfs count="95">
    <xf numFmtId="0" fontId="0" fillId="0" borderId="0" xfId="0"/>
    <xf numFmtId="22" fontId="0" fillId="0" borderId="0" xfId="0" applyNumberFormat="1"/>
    <xf numFmtId="167" fontId="7" fillId="0" borderId="0" xfId="0" applyNumberFormat="1" applyFont="1"/>
    <xf numFmtId="0" fontId="9" fillId="0" borderId="0" xfId="0" applyFont="1" applyAlignment="1">
      <alignment horizontal="center"/>
    </xf>
    <xf numFmtId="43" fontId="6" fillId="0" borderId="3" xfId="182" applyFont="1" applyBorder="1" applyAlignment="1">
      <alignment horizontal="center"/>
    </xf>
    <xf numFmtId="0" fontId="10" fillId="0" borderId="0" xfId="0" applyFont="1"/>
    <xf numFmtId="0" fontId="6" fillId="0" borderId="0" xfId="0" applyFont="1" applyAlignment="1">
      <alignment horizontal="center"/>
    </xf>
    <xf numFmtId="0" fontId="6" fillId="5" borderId="0" xfId="0" applyFont="1" applyFill="1" applyAlignment="1">
      <alignment horizontal="center"/>
    </xf>
    <xf numFmtId="4" fontId="0" fillId="0" borderId="0" xfId="0" applyNumberFormat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0" fillId="0" borderId="6" xfId="0" applyBorder="1"/>
    <xf numFmtId="0" fontId="0" fillId="0" borderId="3" xfId="0" applyBorder="1"/>
    <xf numFmtId="43" fontId="0" fillId="0" borderId="0" xfId="0" applyNumberFormat="1"/>
    <xf numFmtId="168" fontId="0" fillId="0" borderId="0" xfId="0" applyNumberFormat="1"/>
    <xf numFmtId="0" fontId="3" fillId="3" borderId="3" xfId="0" applyFont="1" applyFill="1" applyBorder="1" applyAlignment="1">
      <alignment horizontal="center"/>
    </xf>
    <xf numFmtId="0" fontId="16" fillId="0" borderId="0" xfId="0" applyFont="1"/>
    <xf numFmtId="0" fontId="17" fillId="3" borderId="3" xfId="0" applyFont="1" applyFill="1" applyBorder="1"/>
    <xf numFmtId="0" fontId="16" fillId="0" borderId="3" xfId="0" applyFont="1" applyBorder="1"/>
    <xf numFmtId="43" fontId="16" fillId="0" borderId="3" xfId="0" applyNumberFormat="1" applyFont="1" applyBorder="1"/>
    <xf numFmtId="0" fontId="17" fillId="3" borderId="3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182" applyFont="1"/>
    <xf numFmtId="0" fontId="17" fillId="0" borderId="0" xfId="0" applyFont="1" applyAlignment="1">
      <alignment horizontal="left"/>
    </xf>
    <xf numFmtId="0" fontId="6" fillId="0" borderId="0" xfId="190"/>
    <xf numFmtId="14" fontId="6" fillId="0" borderId="0" xfId="190" applyNumberFormat="1"/>
    <xf numFmtId="170" fontId="6" fillId="0" borderId="0" xfId="190" applyNumberFormat="1"/>
    <xf numFmtId="0" fontId="11" fillId="0" borderId="0" xfId="190" applyFont="1" applyAlignment="1">
      <alignment horizontal="center"/>
    </xf>
    <xf numFmtId="0" fontId="21" fillId="0" borderId="0" xfId="190" applyFont="1" applyAlignment="1">
      <alignment horizontal="right"/>
    </xf>
    <xf numFmtId="0" fontId="22" fillId="0" borderId="0" xfId="190" applyFont="1" applyAlignment="1">
      <alignment horizontal="right"/>
    </xf>
    <xf numFmtId="0" fontId="6" fillId="0" borderId="8" xfId="190" applyBorder="1" applyAlignment="1">
      <alignment horizontal="right"/>
    </xf>
    <xf numFmtId="0" fontId="6" fillId="0" borderId="9" xfId="190" applyBorder="1"/>
    <xf numFmtId="0" fontId="0" fillId="0" borderId="3" xfId="0" applyBorder="1" applyAlignment="1">
      <alignment vertical="center"/>
    </xf>
    <xf numFmtId="14" fontId="0" fillId="0" borderId="0" xfId="0" applyNumberFormat="1" applyAlignment="1">
      <alignment horizontal="left"/>
    </xf>
    <xf numFmtId="0" fontId="15" fillId="0" borderId="0" xfId="0" applyFont="1"/>
    <xf numFmtId="0" fontId="24" fillId="0" borderId="0" xfId="0" applyFont="1" applyAlignment="1">
      <alignment horizontal="right"/>
    </xf>
    <xf numFmtId="2" fontId="24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2" fontId="0" fillId="0" borderId="0" xfId="0" applyNumberFormat="1"/>
    <xf numFmtId="0" fontId="23" fillId="0" borderId="0" xfId="0" applyFont="1"/>
    <xf numFmtId="43" fontId="0" fillId="0" borderId="0" xfId="182" applyFont="1" applyFill="1"/>
    <xf numFmtId="1" fontId="25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3" xfId="0" applyBorder="1" applyAlignment="1">
      <alignment vertical="center" wrapText="1"/>
    </xf>
    <xf numFmtId="171" fontId="0" fillId="0" borderId="0" xfId="182" applyNumberFormat="1" applyFont="1"/>
    <xf numFmtId="165" fontId="0" fillId="0" borderId="0" xfId="0" applyNumberFormat="1"/>
    <xf numFmtId="43" fontId="6" fillId="0" borderId="1" xfId="182" applyFont="1" applyBorder="1" applyAlignment="1">
      <alignment horizontal="center" vertical="center"/>
    </xf>
    <xf numFmtId="0" fontId="19" fillId="0" borderId="10" xfId="0" applyFont="1" applyBorder="1" applyAlignment="1">
      <alignment horizontal="center"/>
    </xf>
    <xf numFmtId="172" fontId="0" fillId="0" borderId="0" xfId="182" applyNumberFormat="1" applyFont="1"/>
    <xf numFmtId="172" fontId="0" fillId="0" borderId="0" xfId="0" applyNumberFormat="1"/>
    <xf numFmtId="0" fontId="0" fillId="0" borderId="0" xfId="0" applyAlignment="1">
      <alignment horizontal="center"/>
    </xf>
    <xf numFmtId="0" fontId="27" fillId="7" borderId="0" xfId="0" applyFont="1" applyFill="1" applyAlignment="1">
      <alignment horizontal="right"/>
    </xf>
    <xf numFmtId="2" fontId="27" fillId="7" borderId="0" xfId="0" applyNumberFormat="1" applyFont="1" applyFill="1" applyAlignment="1">
      <alignment horizontal="center"/>
    </xf>
    <xf numFmtId="43" fontId="2" fillId="0" borderId="3" xfId="182" applyFont="1" applyBorder="1"/>
    <xf numFmtId="43" fontId="29" fillId="0" borderId="3" xfId="182" applyFont="1" applyBorder="1" applyAlignment="1">
      <alignment horizontal="center"/>
    </xf>
    <xf numFmtId="0" fontId="1" fillId="0" borderId="0" xfId="0" applyFont="1"/>
    <xf numFmtId="43" fontId="1" fillId="0" borderId="0" xfId="0" applyNumberFormat="1" applyFont="1"/>
    <xf numFmtId="43" fontId="30" fillId="4" borderId="3" xfId="182" applyFont="1" applyFill="1" applyBorder="1" applyAlignment="1">
      <alignment horizontal="center"/>
    </xf>
    <xf numFmtId="43" fontId="28" fillId="2" borderId="3" xfId="182" applyFont="1" applyFill="1" applyBorder="1"/>
    <xf numFmtId="166" fontId="26" fillId="2" borderId="0" xfId="0" applyNumberFormat="1" applyFont="1" applyFill="1" applyAlignment="1">
      <alignment horizontal="center"/>
    </xf>
    <xf numFmtId="173" fontId="28" fillId="2" borderId="3" xfId="0" applyNumberFormat="1" applyFont="1" applyFill="1" applyBorder="1"/>
    <xf numFmtId="0" fontId="28" fillId="2" borderId="3" xfId="0" applyFont="1" applyFill="1" applyBorder="1"/>
    <xf numFmtId="0" fontId="18" fillId="6" borderId="10" xfId="190" applyFont="1" applyFill="1" applyBorder="1" applyAlignment="1">
      <alignment horizontal="center"/>
    </xf>
    <xf numFmtId="0" fontId="6" fillId="0" borderId="10" xfId="190" applyBorder="1"/>
    <xf numFmtId="0" fontId="6" fillId="0" borderId="10" xfId="190" applyBorder="1" applyAlignment="1">
      <alignment horizontal="center"/>
    </xf>
    <xf numFmtId="0" fontId="26" fillId="7" borderId="10" xfId="190" applyFont="1" applyFill="1" applyBorder="1" applyAlignment="1">
      <alignment horizontal="center"/>
    </xf>
    <xf numFmtId="0" fontId="19" fillId="0" borderId="10" xfId="190" applyFont="1" applyBorder="1" applyAlignment="1">
      <alignment horizontal="center"/>
    </xf>
    <xf numFmtId="43" fontId="31" fillId="2" borderId="3" xfId="182" applyFont="1" applyFill="1" applyBorder="1" applyAlignment="1">
      <alignment horizontal="center"/>
    </xf>
    <xf numFmtId="20" fontId="32" fillId="0" borderId="0" xfId="0" applyNumberFormat="1" applyFont="1" applyAlignment="1">
      <alignment horizontal="center"/>
    </xf>
    <xf numFmtId="43" fontId="28" fillId="2" borderId="3" xfId="182" applyFont="1" applyFill="1" applyBorder="1" applyAlignment="1">
      <alignment horizontal="center"/>
    </xf>
    <xf numFmtId="17" fontId="18" fillId="6" borderId="4" xfId="190" applyNumberFormat="1" applyFont="1" applyFill="1" applyBorder="1" applyAlignment="1">
      <alignment horizontal="center" vertical="center"/>
    </xf>
    <xf numFmtId="17" fontId="18" fillId="6" borderId="6" xfId="190" applyNumberFormat="1" applyFont="1" applyFill="1" applyBorder="1" applyAlignment="1">
      <alignment horizontal="center" vertical="center"/>
    </xf>
    <xf numFmtId="0" fontId="20" fillId="6" borderId="5" xfId="190" applyFont="1" applyFill="1" applyBorder="1" applyAlignment="1">
      <alignment vertical="center"/>
    </xf>
    <xf numFmtId="0" fontId="11" fillId="0" borderId="7" xfId="190" applyFont="1" applyBorder="1" applyAlignment="1">
      <alignment horizontal="center"/>
    </xf>
    <xf numFmtId="0" fontId="0" fillId="0" borderId="0" xfId="0" applyAlignment="1">
      <alignment horizontal="center"/>
    </xf>
    <xf numFmtId="43" fontId="6" fillId="0" borderId="1" xfId="182" applyFont="1" applyBorder="1" applyAlignment="1">
      <alignment horizontal="center" vertical="center" wrapText="1"/>
    </xf>
    <xf numFmtId="43" fontId="6" fillId="0" borderId="2" xfId="182" applyFont="1" applyBorder="1" applyAlignment="1">
      <alignment horizontal="center" vertical="center" wrapText="1"/>
    </xf>
    <xf numFmtId="43" fontId="6" fillId="0" borderId="1" xfId="182" applyFont="1" applyBorder="1" applyAlignment="1">
      <alignment horizontal="center" vertical="center"/>
    </xf>
    <xf numFmtId="43" fontId="6" fillId="0" borderId="2" xfId="182" applyFont="1" applyBorder="1" applyAlignment="1">
      <alignment horizontal="center" vertical="center"/>
    </xf>
    <xf numFmtId="43" fontId="8" fillId="2" borderId="3" xfId="182" applyFont="1" applyFill="1" applyBorder="1" applyAlignment="1">
      <alignment horizontal="center"/>
    </xf>
    <xf numFmtId="43" fontId="8" fillId="2" borderId="4" xfId="182" applyFont="1" applyFill="1" applyBorder="1" applyAlignment="1">
      <alignment horizontal="center"/>
    </xf>
    <xf numFmtId="43" fontId="8" fillId="2" borderId="6" xfId="182" applyFont="1" applyFill="1" applyBorder="1" applyAlignment="1">
      <alignment horizontal="center"/>
    </xf>
    <xf numFmtId="43" fontId="8" fillId="2" borderId="5" xfId="182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179" fontId="0" fillId="0" borderId="0" xfId="0" applyNumberFormat="1"/>
    <xf numFmtId="179" fontId="29" fillId="2" borderId="3" xfId="182" applyNumberFormat="1" applyFont="1" applyFill="1" applyBorder="1"/>
    <xf numFmtId="179" fontId="29" fillId="2" borderId="11" xfId="0" applyNumberFormat="1" applyFont="1" applyFill="1" applyBorder="1"/>
    <xf numFmtId="179" fontId="29" fillId="2" borderId="1" xfId="0" applyNumberFormat="1" applyFont="1" applyFill="1" applyBorder="1"/>
    <xf numFmtId="179" fontId="29" fillId="2" borderId="0" xfId="0" applyNumberFormat="1" applyFont="1" applyFill="1"/>
    <xf numFmtId="179" fontId="2" fillId="8" borderId="3" xfId="182" applyNumberFormat="1" applyFont="1" applyFill="1" applyBorder="1"/>
    <xf numFmtId="179" fontId="11" fillId="0" borderId="3" xfId="182" applyNumberFormat="1" applyFont="1" applyFill="1" applyBorder="1" applyAlignment="1">
      <alignment horizontal="center"/>
    </xf>
    <xf numFmtId="179" fontId="6" fillId="0" borderId="3" xfId="182" applyNumberFormat="1" applyFont="1" applyBorder="1" applyAlignment="1">
      <alignment horizontal="center"/>
    </xf>
    <xf numFmtId="179" fontId="8" fillId="2" borderId="3" xfId="182" applyNumberFormat="1" applyFont="1" applyFill="1" applyBorder="1" applyAlignment="1">
      <alignment horizontal="center"/>
    </xf>
    <xf numFmtId="179" fontId="0" fillId="0" borderId="0" xfId="182" applyNumberFormat="1" applyFont="1"/>
    <xf numFmtId="0" fontId="0" fillId="0" borderId="0" xfId="0"/>
  </cellXfs>
  <cellStyles count="198">
    <cellStyle name="Comma 2" xfId="191" xr:uid="{1CF47941-43F9-4ECD-994A-DF5E629F6603}"/>
    <cellStyle name="Comma 2 2" xfId="197" xr:uid="{43D57DBC-573D-4B01-868A-EE4F78D348E7}"/>
    <cellStyle name="Comma_Presentation Sheet" xfId="192" xr:uid="{8EF33654-EB84-4BD6-83E4-21C07D039D8B}"/>
    <cellStyle name="Hipervínculo" xfId="168" builtinId="8" hidden="1"/>
    <cellStyle name="Hipervínculo" xfId="160" builtinId="8" hidden="1"/>
    <cellStyle name="Hipervínculo" xfId="144" builtinId="8" hidden="1"/>
    <cellStyle name="Hipervínculo" xfId="130" builtinId="8" hidden="1"/>
    <cellStyle name="Hipervínculo" xfId="116" builtinId="8" hidden="1"/>
    <cellStyle name="Hipervínculo" xfId="158" builtinId="8" hidden="1"/>
    <cellStyle name="Hipervínculo" xfId="94" builtinId="8" hidden="1"/>
    <cellStyle name="Hipervínculo" xfId="52" builtinId="8" hidden="1"/>
    <cellStyle name="Hipervínculo" xfId="70" builtinId="8" hidden="1"/>
    <cellStyle name="Hipervínculo" xfId="62" builtinId="8" hidden="1"/>
    <cellStyle name="Hipervínculo" xfId="32" builtinId="8" hidden="1"/>
    <cellStyle name="Hipervínculo" xfId="64" builtinId="8" hidden="1"/>
    <cellStyle name="Hipervínculo" xfId="72" builtinId="8" hidden="1"/>
    <cellStyle name="Hipervínculo" xfId="78" builtinId="8" hidden="1"/>
    <cellStyle name="Hipervínculo" xfId="24" builtinId="8" hidden="1"/>
    <cellStyle name="Hipervínculo" xfId="34" builtinId="8" hidden="1"/>
    <cellStyle name="Hipervínculo" xfId="16" builtinId="8" hidden="1"/>
    <cellStyle name="Hipervínculo" xfId="3" builtinId="8" hidden="1"/>
    <cellStyle name="Hipervínculo" xfId="14" builtinId="8" hidden="1"/>
    <cellStyle name="Hipervínculo" xfId="10" builtinId="8" hidden="1"/>
    <cellStyle name="Hipervínculo" xfId="30" builtinId="8" hidden="1"/>
    <cellStyle name="Hipervínculo" xfId="76" builtinId="8" hidden="1"/>
    <cellStyle name="Hipervínculo" xfId="118" builtinId="8" hidden="1"/>
    <cellStyle name="Hipervínculo" xfId="86" builtinId="8" hidden="1"/>
    <cellStyle name="Hipervínculo" xfId="44" builtinId="8" hidden="1"/>
    <cellStyle name="Hipervínculo" xfId="134" builtinId="8" hidden="1"/>
    <cellStyle name="Hipervínculo" xfId="150" builtinId="8" hidden="1"/>
    <cellStyle name="Hipervínculo" xfId="176" builtinId="8" hidden="1"/>
    <cellStyle name="Hipervínculo" xfId="180" builtinId="8" hidden="1"/>
    <cellStyle name="Hipervínculo" xfId="166" builtinId="8" hidden="1"/>
    <cellStyle name="Hipervínculo" xfId="50" builtinId="8" hidden="1"/>
    <cellStyle name="Hipervínculo" xfId="40" builtinId="8" hidden="1"/>
    <cellStyle name="Hipervínculo" xfId="102" builtinId="8" hidden="1"/>
    <cellStyle name="Hipervínculo" xfId="58" builtinId="8" hidden="1"/>
    <cellStyle name="Hipervínculo" xfId="20" builtinId="8" hidden="1"/>
    <cellStyle name="Hipervínculo" xfId="1" builtinId="8" hidden="1"/>
    <cellStyle name="Hipervínculo" xfId="36" builtinId="8" hidden="1"/>
    <cellStyle name="Hipervínculo" xfId="6" builtinId="8" hidden="1"/>
    <cellStyle name="Hipervínculo" xfId="8" builtinId="8" hidden="1"/>
    <cellStyle name="Hipervínculo" xfId="12" builtinId="8" hidden="1"/>
    <cellStyle name="Hipervínculo" xfId="28" builtinId="8" hidden="1"/>
    <cellStyle name="Hipervínculo" xfId="46" builtinId="8" hidden="1"/>
    <cellStyle name="Hipervínculo" xfId="82" builtinId="8" hidden="1"/>
    <cellStyle name="Hipervínculo" xfId="68" builtinId="8" hidden="1"/>
    <cellStyle name="Hipervínculo" xfId="54" builtinId="8" hidden="1"/>
    <cellStyle name="Hipervínculo" xfId="22" builtinId="8" hidden="1"/>
    <cellStyle name="Hipervínculo" xfId="80" builtinId="8" hidden="1"/>
    <cellStyle name="Hipervínculo" xfId="60" builtinId="8" hidden="1"/>
    <cellStyle name="Hipervínculo" xfId="42" builtinId="8" hidden="1"/>
    <cellStyle name="Hipervínculo" xfId="126" builtinId="8" hidden="1"/>
    <cellStyle name="Hipervínculo" xfId="178" builtinId="8" hidden="1"/>
    <cellStyle name="Hipervínculo" xfId="122" builtinId="8" hidden="1"/>
    <cellStyle name="Hipervínculo" xfId="138" builtinId="8" hidden="1"/>
    <cellStyle name="Hipervínculo" xfId="152" builtinId="8" hidden="1"/>
    <cellStyle name="Hipervínculo" xfId="164" builtinId="8" hidden="1"/>
    <cellStyle name="Hipervínculo" xfId="146" builtinId="8" hidden="1"/>
    <cellStyle name="Hipervínculo" xfId="172" builtinId="8" hidden="1"/>
    <cellStyle name="Hipervínculo" xfId="128" builtinId="8" hidden="1"/>
    <cellStyle name="Hipervínculo" xfId="132" builtinId="8" hidden="1"/>
    <cellStyle name="Hipervínculo" xfId="140" builtinId="8" hidden="1"/>
    <cellStyle name="Hipervínculo" xfId="154" builtinId="8" hidden="1"/>
    <cellStyle name="Hipervínculo" xfId="162" builtinId="8" hidden="1"/>
    <cellStyle name="Hipervínculo" xfId="170" builtinId="8" hidden="1"/>
    <cellStyle name="Hipervínculo" xfId="136" builtinId="8" hidden="1"/>
    <cellStyle name="Hipervínculo" xfId="114" builtinId="8" hidden="1"/>
    <cellStyle name="Hipervínculo" xfId="100" builtinId="8" hidden="1"/>
    <cellStyle name="Hipervínculo" xfId="104" builtinId="8" hidden="1"/>
    <cellStyle name="Hipervínculo" xfId="96" builtinId="8" hidden="1"/>
    <cellStyle name="Hipervínculo" xfId="88" builtinId="8" hidden="1"/>
    <cellStyle name="Hipervínculo" xfId="92" builtinId="8" hidden="1"/>
    <cellStyle name="Hipervínculo" xfId="112" builtinId="8" hidden="1"/>
    <cellStyle name="Hipervínculo" xfId="106" builtinId="8" hidden="1"/>
    <cellStyle name="Hipervínculo" xfId="124" builtinId="8" hidden="1"/>
    <cellStyle name="Hipervínculo" xfId="98" builtinId="8" hidden="1"/>
    <cellStyle name="Hipervínculo" xfId="90" builtinId="8" hidden="1"/>
    <cellStyle name="Hipervínculo" xfId="108" builtinId="8" hidden="1"/>
    <cellStyle name="Hipervínculo" xfId="156" builtinId="8" hidden="1"/>
    <cellStyle name="Hipervínculo" xfId="148" builtinId="8" hidden="1"/>
    <cellStyle name="Hipervínculo" xfId="120" builtinId="8" hidden="1"/>
    <cellStyle name="Hipervínculo" xfId="56" builtinId="8" hidden="1"/>
    <cellStyle name="Hipervínculo" xfId="48" builtinId="8" hidden="1"/>
    <cellStyle name="Hipervínculo" xfId="38" builtinId="8" hidden="1"/>
    <cellStyle name="Hipervínculo" xfId="110" builtinId="8" hidden="1"/>
    <cellStyle name="Hipervínculo" xfId="142" builtinId="8" hidden="1"/>
    <cellStyle name="Hipervínculo" xfId="174" builtinId="8" hidden="1"/>
    <cellStyle name="Hipervínculo" xfId="66" builtinId="8" hidden="1"/>
    <cellStyle name="Hipervínculo" xfId="84" builtinId="8" hidden="1"/>
    <cellStyle name="Hipervínculo" xfId="74" builtinId="8" hidden="1"/>
    <cellStyle name="Hipervínculo" xfId="18" builtinId="8" hidden="1"/>
    <cellStyle name="Hipervínculo" xfId="26" builtinId="8" hidden="1"/>
    <cellStyle name="Hipervínculo visitado" xfId="151" builtinId="9" hidden="1"/>
    <cellStyle name="Hipervínculo visitado" xfId="171" builtinId="9" hidden="1"/>
    <cellStyle name="Hipervínculo visitado" xfId="173" builtinId="9" hidden="1"/>
    <cellStyle name="Hipervínculo visitado" xfId="157" builtinId="9" hidden="1"/>
    <cellStyle name="Hipervínculo visitado" xfId="87" builtinId="9" hidden="1"/>
    <cellStyle name="Hipervínculo visitado" xfId="51" builtinId="9" hidden="1"/>
    <cellStyle name="Hipervínculo visitado" xfId="37" builtinId="9" hidden="1"/>
    <cellStyle name="Hipervínculo visitado" xfId="49" builtinId="9" hidden="1"/>
    <cellStyle name="Hipervínculo visitado" xfId="53" builtinId="9" hidden="1"/>
    <cellStyle name="Hipervínculo visitado" xfId="57" builtinId="9" hidden="1"/>
    <cellStyle name="Hipervínculo visitado" xfId="65" builtinId="9" hidden="1"/>
    <cellStyle name="Hipervínculo visitado" xfId="63" builtinId="9" hidden="1"/>
    <cellStyle name="Hipervínculo visitado" xfId="39" builtinId="9" hidden="1"/>
    <cellStyle name="Hipervínculo visitado" xfId="23" builtinId="9" hidden="1"/>
    <cellStyle name="Hipervínculo visitado" xfId="13" builtinId="9" hidden="1"/>
    <cellStyle name="Hipervínculo visitado" xfId="17" builtinId="9" hidden="1"/>
    <cellStyle name="Hipervínculo visitado" xfId="15" builtinId="9" hidden="1"/>
    <cellStyle name="Hipervínculo visitado" xfId="9" builtinId="9" hidden="1"/>
    <cellStyle name="Hipervínculo visitado" xfId="2" builtinId="9" hidden="1"/>
    <cellStyle name="Hipervínculo visitado" xfId="21" builtinId="9" hidden="1"/>
    <cellStyle name="Hipervínculo visitado" xfId="11" builtinId="9" hidden="1"/>
    <cellStyle name="Hipervínculo visitado" xfId="47" builtinId="9" hidden="1"/>
    <cellStyle name="Hipervínculo visitado" xfId="55" builtinId="9" hidden="1"/>
    <cellStyle name="Hipervínculo visitado" xfId="43" builtinId="9" hidden="1"/>
    <cellStyle name="Hipervínculo visitado" xfId="91" builtinId="9" hidden="1"/>
    <cellStyle name="Hipervínculo visitado" xfId="79" builtinId="9" hidden="1"/>
    <cellStyle name="Hipervínculo visitado" xfId="75" builtinId="9" hidden="1"/>
    <cellStyle name="Hipervínculo visitado" xfId="67" builtinId="9" hidden="1"/>
    <cellStyle name="Hipervínculo visitado" xfId="27" builtinId="9" hidden="1"/>
    <cellStyle name="Hipervínculo visitado" xfId="33" builtinId="9" hidden="1"/>
    <cellStyle name="Hipervínculo visitado" xfId="35" builtinId="9" hidden="1"/>
    <cellStyle name="Hipervínculo visitado" xfId="107" builtinId="9" hidden="1"/>
    <cellStyle name="Hipervínculo visitado" xfId="99" builtinId="9" hidden="1"/>
    <cellStyle name="Hipervínculo visitado" xfId="95" builtinId="9" hidden="1"/>
    <cellStyle name="Hipervínculo visitado" xfId="115" builtinId="9" hidden="1"/>
    <cellStyle name="Hipervínculo visitado" xfId="123" builtinId="9" hidden="1"/>
    <cellStyle name="Hipervínculo visitado" xfId="131" builtinId="9" hidden="1"/>
    <cellStyle name="Hipervínculo visitado" xfId="127" builtinId="9" hidden="1"/>
    <cellStyle name="Hipervínculo visitado" xfId="111" builtinId="9" hidden="1"/>
    <cellStyle name="Hipervínculo visitado" xfId="25" builtinId="9" hidden="1"/>
    <cellStyle name="Hipervínculo visitado" xfId="83" builtinId="9" hidden="1"/>
    <cellStyle name="Hipervínculo visitado" xfId="7" builtinId="9" hidden="1"/>
    <cellStyle name="Hipervínculo visitado" xfId="4" builtinId="9" hidden="1"/>
    <cellStyle name="Hipervínculo visitado" xfId="19" builtinId="9" hidden="1"/>
    <cellStyle name="Hipervínculo visitado" xfId="31" builtinId="9" hidden="1"/>
    <cellStyle name="Hipervínculo visitado" xfId="59" builtinId="9" hidden="1"/>
    <cellStyle name="Hipervínculo visitado" xfId="45" builtinId="9" hidden="1"/>
    <cellStyle name="Hipervínculo visitado" xfId="137" builtinId="9" hidden="1"/>
    <cellStyle name="Hipervínculo visitado" xfId="155" builtinId="9" hidden="1"/>
    <cellStyle name="Hipervínculo visitado" xfId="163" builtinId="9" hidden="1"/>
    <cellStyle name="Hipervínculo visitado" xfId="147" builtinId="9" hidden="1"/>
    <cellStyle name="Hipervínculo visitado" xfId="143" builtinId="9" hidden="1"/>
    <cellStyle name="Hipervínculo visitado" xfId="139" builtinId="9" hidden="1"/>
    <cellStyle name="Hipervínculo visitado" xfId="181" builtinId="9" hidden="1"/>
    <cellStyle name="Hipervínculo visitado" xfId="149" builtinId="9" hidden="1"/>
    <cellStyle name="Hipervínculo visitado" xfId="101" builtinId="9" hidden="1"/>
    <cellStyle name="Hipervínculo visitado" xfId="109" builtinId="9" hidden="1"/>
    <cellStyle name="Hipervínculo visitado" xfId="117" builtinId="9" hidden="1"/>
    <cellStyle name="Hipervínculo visitado" xfId="125" builtinId="9" hidden="1"/>
    <cellStyle name="Hipervínculo visitado" xfId="129" builtinId="9" hidden="1"/>
    <cellStyle name="Hipervínculo visitado" xfId="133" builtinId="9" hidden="1"/>
    <cellStyle name="Hipervínculo visitado" xfId="89" builtinId="9" hidden="1"/>
    <cellStyle name="Hipervínculo visitado" xfId="93" builtinId="9" hidden="1"/>
    <cellStyle name="Hipervínculo visitado" xfId="97" builtinId="9" hidden="1"/>
    <cellStyle name="Hipervínculo visitado" xfId="77" builtinId="9" hidden="1"/>
    <cellStyle name="Hipervínculo visitado" xfId="69" builtinId="9" hidden="1"/>
    <cellStyle name="Hipervínculo visitado" xfId="85" builtinId="9" hidden="1"/>
    <cellStyle name="Hipervínculo visitado" xfId="81" builtinId="9" hidden="1"/>
    <cellStyle name="Hipervínculo visitado" xfId="121" builtinId="9" hidden="1"/>
    <cellStyle name="Hipervínculo visitado" xfId="105" builtinId="9" hidden="1"/>
    <cellStyle name="Hipervínculo visitado" xfId="73" builtinId="9" hidden="1"/>
    <cellStyle name="Hipervínculo visitado" xfId="113" builtinId="9" hidden="1"/>
    <cellStyle name="Hipervínculo visitado" xfId="159" builtinId="9" hidden="1"/>
    <cellStyle name="Hipervínculo visitado" xfId="145" builtinId="9" hidden="1"/>
    <cellStyle name="Hipervínculo visitado" xfId="153" builtinId="9" hidden="1"/>
    <cellStyle name="Hipervínculo visitado" xfId="161" builtinId="9" hidden="1"/>
    <cellStyle name="Hipervínculo visitado" xfId="165" builtinId="9" hidden="1"/>
    <cellStyle name="Hipervínculo visitado" xfId="169" builtinId="9" hidden="1"/>
    <cellStyle name="Hipervínculo visitado" xfId="177" builtinId="9" hidden="1"/>
    <cellStyle name="Hipervínculo visitado" xfId="179" builtinId="9" hidden="1"/>
    <cellStyle name="Hipervínculo visitado" xfId="175" builtinId="9" hidden="1"/>
    <cellStyle name="Hipervínculo visitado" xfId="167" builtinId="9" hidden="1"/>
    <cellStyle name="Hipervínculo visitado" xfId="103" builtinId="9" hidden="1"/>
    <cellStyle name="Hipervínculo visitado" xfId="119" builtinId="9" hidden="1"/>
    <cellStyle name="Hipervínculo visitado" xfId="135" builtinId="9" hidden="1"/>
    <cellStyle name="Hipervínculo visitado" xfId="141" builtinId="9" hidden="1"/>
    <cellStyle name="Hipervínculo visitado" xfId="41" builtinId="9" hidden="1"/>
    <cellStyle name="Hipervínculo visitado" xfId="71" builtinId="9" hidden="1"/>
    <cellStyle name="Hipervínculo visitado" xfId="29" builtinId="9" hidden="1"/>
    <cellStyle name="Hipervínculo visitado" xfId="61" builtinId="9" hidden="1"/>
    <cellStyle name="Millares" xfId="182" builtinId="3"/>
    <cellStyle name="Millares 19" xfId="186" xr:uid="{00000000-0005-0000-0000-0000B5000000}"/>
    <cellStyle name="Millares 19 2" xfId="195" xr:uid="{E48470A3-3B50-4B07-A212-993ADA6C5EA4}"/>
    <cellStyle name="Millares 2" xfId="185" xr:uid="{00000000-0005-0000-0000-0000B6000000}"/>
    <cellStyle name="Millares 2 6" xfId="189" xr:uid="{00000000-0005-0000-0000-0000B7000000}"/>
    <cellStyle name="Millares 2 6 2" xfId="196" xr:uid="{AAFE4406-86BA-479B-A194-CA86F9311610}"/>
    <cellStyle name="Millares 20" xfId="184" xr:uid="{00000000-0005-0000-0000-0000B8000000}"/>
    <cellStyle name="Millares 20 2" xfId="194" xr:uid="{720BF9CB-34DF-4A57-9C80-23816619ECAE}"/>
    <cellStyle name="Millares 3" xfId="193" xr:uid="{9CBA0327-8645-4185-A782-9FB740F6B831}"/>
    <cellStyle name="Normal" xfId="0" builtinId="0"/>
    <cellStyle name="Normal 10 3" xfId="188" xr:uid="{00000000-0005-0000-0000-0000BA000000}"/>
    <cellStyle name="Normal 2" xfId="187" xr:uid="{00000000-0005-0000-0000-0000BB000000}"/>
    <cellStyle name="Normal 3" xfId="190" xr:uid="{00000000-0005-0000-0000-0000BC000000}"/>
    <cellStyle name="Normal 4 6" xfId="183" xr:uid="{00000000-0005-0000-0000-0000BD000000}"/>
    <cellStyle name="Porcentaje 2" xfId="5" xr:uid="{00000000-0005-0000-0000-0000BE000000}"/>
  </cellStyles>
  <dxfs count="0"/>
  <tableStyles count="0" defaultTableStyle="TableStyleMedium9" defaultPivotStyle="PivotStyleMedium7"/>
  <colors>
    <mruColors>
      <color rgb="FF0237C0"/>
      <color rgb="FF0E5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.png"/><Relationship Id="rId18" Type="http://schemas.openxmlformats.org/officeDocument/2006/relationships/customXml" Target="../ink/ink8.xml"/><Relationship Id="rId21" Type="http://schemas.openxmlformats.org/officeDocument/2006/relationships/image" Target="../media/image12.png"/><Relationship Id="rId7" Type="http://schemas.openxmlformats.org/officeDocument/2006/relationships/image" Target="../media/image5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5" Type="http://schemas.openxmlformats.org/officeDocument/2006/relationships/image" Target="../media/image2.png"/><Relationship Id="rId16" Type="http://schemas.openxmlformats.org/officeDocument/2006/relationships/customXml" Target="../ink/ink7.xml"/><Relationship Id="rId20" Type="http://schemas.openxmlformats.org/officeDocument/2006/relationships/customXml" Target="../ink/ink9.xml"/><Relationship Id="rId1" Type="http://schemas.openxmlformats.org/officeDocument/2006/relationships/customXml" Target="../ink/ink1.xml"/><Relationship Id="rId6" Type="http://schemas.openxmlformats.org/officeDocument/2006/relationships/customXml" Target="../ink/ink2.xml"/><Relationship Id="rId11" Type="http://schemas.openxmlformats.org/officeDocument/2006/relationships/image" Target="../media/image7.png"/><Relationship Id="rId24" Type="http://schemas.openxmlformats.org/officeDocument/2006/relationships/image" Target="../media/image1.png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10" Type="http://schemas.openxmlformats.org/officeDocument/2006/relationships/customXml" Target="../ink/ink4.xml"/><Relationship Id="rId19" Type="http://schemas.openxmlformats.org/officeDocument/2006/relationships/image" Target="../media/image11.png"/><Relationship Id="rId9" Type="http://schemas.openxmlformats.org/officeDocument/2006/relationships/image" Target="../media/image6.png"/><Relationship Id="rId14" Type="http://schemas.openxmlformats.org/officeDocument/2006/relationships/customXml" Target="../ink/ink6.xml"/><Relationship Id="rId22" Type="http://schemas.openxmlformats.org/officeDocument/2006/relationships/customXml" Target="../ink/ink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517520</xdr:colOff>
      <xdr:row>81</xdr:row>
      <xdr:rowOff>98700</xdr:rowOff>
    </xdr:from>
    <xdr:to>
      <xdr:col>26</xdr:col>
      <xdr:colOff>571039</xdr:colOff>
      <xdr:row>81</xdr:row>
      <xdr:rowOff>124915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0EBC7B74-8321-7D4B-810E-8685F7223BBC}"/>
                </a:ext>
              </a:extLst>
            </xdr14:cNvPr>
            <xdr14:cNvContentPartPr/>
          </xdr14:nvContentPartPr>
          <xdr14:nvPr macro=""/>
          <xdr14:xfrm>
            <a:off x="26095320" y="16596000"/>
            <a:ext cx="891720" cy="2304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0EBC7B74-8321-7D4B-810E-8685F7223BB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6032320" y="16533000"/>
              <a:ext cx="101736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49280</xdr:colOff>
      <xdr:row>81</xdr:row>
      <xdr:rowOff>108060</xdr:rowOff>
    </xdr:from>
    <xdr:to>
      <xdr:col>32</xdr:col>
      <xdr:colOff>95000</xdr:colOff>
      <xdr:row>81</xdr:row>
      <xdr:rowOff>161830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37468422-4D44-5844-9985-E74E5A8021B7}"/>
                </a:ext>
              </a:extLst>
            </xdr14:cNvPr>
            <xdr14:cNvContentPartPr/>
          </xdr14:nvContentPartPr>
          <xdr14:nvPr macro=""/>
          <xdr14:xfrm>
            <a:off x="29818080" y="16605360"/>
            <a:ext cx="1737360" cy="6012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37468422-4D44-5844-9985-E74E5A8021B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9755080" y="16542360"/>
              <a:ext cx="186300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444680</xdr:colOff>
      <xdr:row>81</xdr:row>
      <xdr:rowOff>46860</xdr:rowOff>
    </xdr:from>
    <xdr:to>
      <xdr:col>29</xdr:col>
      <xdr:colOff>740900</xdr:colOff>
      <xdr:row>81</xdr:row>
      <xdr:rowOff>46860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896A65F0-9348-8943-ACF5-CC95E16A5CE9}"/>
                </a:ext>
              </a:extLst>
            </xdr14:cNvPr>
            <xdr14:cNvContentPartPr/>
          </xdr14:nvContentPartPr>
          <xdr14:nvPr macro=""/>
          <xdr14:xfrm>
            <a:off x="29375280" y="16544160"/>
            <a:ext cx="303840" cy="1044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896A65F0-9348-8943-ACF5-CC95E16A5CE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9312280" y="16481520"/>
              <a:ext cx="42948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264320</xdr:colOff>
      <xdr:row>81</xdr:row>
      <xdr:rowOff>101220</xdr:rowOff>
    </xdr:from>
    <xdr:to>
      <xdr:col>29</xdr:col>
      <xdr:colOff>295510</xdr:colOff>
      <xdr:row>81</xdr:row>
      <xdr:rowOff>172770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9B62ACD-94E3-7143-992C-7CE1E179E9FC}"/>
                </a:ext>
              </a:extLst>
            </xdr14:cNvPr>
            <xdr14:cNvContentPartPr/>
          </xdr14:nvContentPartPr>
          <xdr14:nvPr macro=""/>
          <xdr14:xfrm>
            <a:off x="29194920" y="16598520"/>
            <a:ext cx="24840" cy="6012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9B62ACD-94E3-7143-992C-7CE1E179E9F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9131920" y="16535880"/>
              <a:ext cx="15048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700280</xdr:colOff>
      <xdr:row>81</xdr:row>
      <xdr:rowOff>74220</xdr:rowOff>
    </xdr:from>
    <xdr:to>
      <xdr:col>28</xdr:col>
      <xdr:colOff>601298</xdr:colOff>
      <xdr:row>81</xdr:row>
      <xdr:rowOff>131055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F94AF9D0-DFC2-714A-AE42-43810CC7F361}"/>
                </a:ext>
              </a:extLst>
            </xdr14:cNvPr>
            <xdr14:cNvContentPartPr/>
          </xdr14:nvContentPartPr>
          <xdr14:nvPr macro=""/>
          <xdr14:xfrm>
            <a:off x="27116280" y="16571520"/>
            <a:ext cx="2079720" cy="5112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F94AF9D0-DFC2-714A-AE42-43810CC7F36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7053640" y="16508520"/>
              <a:ext cx="2205360" cy="1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209960</xdr:colOff>
      <xdr:row>81</xdr:row>
      <xdr:rowOff>118140</xdr:rowOff>
    </xdr:from>
    <xdr:to>
      <xdr:col>29</xdr:col>
      <xdr:colOff>210320</xdr:colOff>
      <xdr:row>81</xdr:row>
      <xdr:rowOff>118140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02C42B40-5444-324F-82CA-CF3EEF98C842}"/>
                </a:ext>
              </a:extLst>
            </xdr14:cNvPr>
            <xdr14:cNvContentPartPr/>
          </xdr14:nvContentPartPr>
          <xdr14:nvPr macro=""/>
          <xdr14:xfrm>
            <a:off x="29140560" y="16615440"/>
            <a:ext cx="360" cy="36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02C42B40-5444-324F-82CA-CF3EEF98C84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9077920" y="1655244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508880</xdr:colOff>
      <xdr:row>81</xdr:row>
      <xdr:rowOff>152340</xdr:rowOff>
    </xdr:from>
    <xdr:to>
      <xdr:col>27</xdr:col>
      <xdr:colOff>799444</xdr:colOff>
      <xdr:row>82</xdr:row>
      <xdr:rowOff>21860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2CC96D90-7A58-894E-B363-323677F0B795}"/>
                </a:ext>
              </a:extLst>
            </xdr14:cNvPr>
            <xdr14:cNvContentPartPr/>
          </xdr14:nvContentPartPr>
          <xdr14:nvPr macro=""/>
          <xdr14:xfrm>
            <a:off x="26086680" y="16649640"/>
            <a:ext cx="2222640" cy="7272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2CC96D90-7A58-894E-B363-323677F0B79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024040" y="16587000"/>
              <a:ext cx="23482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476840</xdr:colOff>
      <xdr:row>82</xdr:row>
      <xdr:rowOff>68300</xdr:rowOff>
    </xdr:from>
    <xdr:to>
      <xdr:col>26</xdr:col>
      <xdr:colOff>850272</xdr:colOff>
      <xdr:row>82</xdr:row>
      <xdr:rowOff>87510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47EF34B7-6646-8E41-9F0D-47E2682098BC}"/>
                </a:ext>
              </a:extLst>
            </xdr14:cNvPr>
            <xdr14:cNvContentPartPr/>
          </xdr14:nvContentPartPr>
          <xdr14:nvPr macro=""/>
          <xdr14:xfrm>
            <a:off x="26054640" y="16768800"/>
            <a:ext cx="1210680" cy="25560"/>
          </xdr14:xfrm>
        </xdr:contentPart>
      </mc:Choice>
      <mc:Fallback xmlns=""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47EF34B7-6646-8E41-9F0D-47E2682098BC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5992000" y="16705800"/>
              <a:ext cx="13363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213680</xdr:colOff>
      <xdr:row>82</xdr:row>
      <xdr:rowOff>32300</xdr:rowOff>
    </xdr:from>
    <xdr:to>
      <xdr:col>32</xdr:col>
      <xdr:colOff>97640</xdr:colOff>
      <xdr:row>82</xdr:row>
      <xdr:rowOff>116540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9B5FB92E-6CFD-3445-B731-08B08AB97F34}"/>
                </a:ext>
              </a:extLst>
            </xdr14:cNvPr>
            <xdr14:cNvContentPartPr/>
          </xdr14:nvContentPartPr>
          <xdr14:nvPr macro=""/>
          <xdr14:xfrm>
            <a:off x="28306080" y="16732800"/>
            <a:ext cx="3236760" cy="8424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9B5FB92E-6CFD-3445-B731-08B08AB97F3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8243440" y="16670160"/>
              <a:ext cx="3362400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660200</xdr:colOff>
      <xdr:row>81</xdr:row>
      <xdr:rowOff>160620</xdr:rowOff>
    </xdr:from>
    <xdr:to>
      <xdr:col>31</xdr:col>
      <xdr:colOff>364204</xdr:colOff>
      <xdr:row>81</xdr:row>
      <xdr:rowOff>160620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BF3B876A-7030-AE4A-82B3-0949EBC3B31C}"/>
                </a:ext>
              </a:extLst>
            </xdr14:cNvPr>
            <xdr14:cNvContentPartPr/>
          </xdr14:nvContentPartPr>
          <xdr14:nvPr macro=""/>
          <xdr14:xfrm>
            <a:off x="30429000" y="16657920"/>
            <a:ext cx="547920" cy="115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BF3B876A-7030-AE4A-82B3-0949EBC3B31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0366000" y="16594920"/>
              <a:ext cx="6735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25400</xdr:colOff>
      <xdr:row>42</xdr:row>
      <xdr:rowOff>93132</xdr:rowOff>
    </xdr:from>
    <xdr:to>
      <xdr:col>43</xdr:col>
      <xdr:colOff>764540</xdr:colOff>
      <xdr:row>60</xdr:row>
      <xdr:rowOff>179492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10C56BD4-09BC-4B94-8B21-1917D1528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75533" y="8305799"/>
          <a:ext cx="5768340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414866</xdr:colOff>
      <xdr:row>45</xdr:row>
      <xdr:rowOff>33866</xdr:rowOff>
    </xdr:from>
    <xdr:to>
      <xdr:col>36</xdr:col>
      <xdr:colOff>477200</xdr:colOff>
      <xdr:row>56</xdr:row>
      <xdr:rowOff>19420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DC7497-E587-4140-9860-F278EFD7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35799" y="8830733"/>
          <a:ext cx="4257143" cy="21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8</xdr:row>
      <xdr:rowOff>0</xdr:rowOff>
    </xdr:from>
    <xdr:to>
      <xdr:col>17</xdr:col>
      <xdr:colOff>307916</xdr:colOff>
      <xdr:row>22</xdr:row>
      <xdr:rowOff>129424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95CE18-C835-8DD2-46F4-C9EA0290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6641" y="1547813"/>
          <a:ext cx="8419048" cy="28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ile01/comun/CAUDALES_NCP_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Volumes/OneDrive%20-%20Celepsa/IOD-Diario/2017/11-nov/Ejecutado_FINAL_011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s://celepsao365.sharepoint.com/Volumes/FILES/CELEPSA/Comercial/GESTI&#211;N/Facturacion/2013/01_Ene/Mediciones%20ELDU/Coordinaci&#243;n%20ELDU/Modelo%20Enero%202013/P110/Lima/SGMercado/2007/Medidor/01-ene/Ares/Modelo-Ares-01-2007.xls?DCB6BA22" TargetMode="External"/><Relationship Id="rId1" Type="http://schemas.openxmlformats.org/officeDocument/2006/relationships/externalLinkPath" Target="file:///\\DCB6BA22\Modelo-Ares-01-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pc91/Edgar/Encargos-Emea/2010/GT%20Sistematizaci&#243;n%20actividades%20SCO/Hojas_base/Nuevo-archivos-Idcos/IDCC-NUEVO%202010/CSO%20SINAC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sites/AnlisisComercial/Shared%20Documents/01.%20Reporte%20Diario/02.%20Producci&#243;n%20y%20Demanda%20clientes/2018/08.%20ago/Htrabajo_generaci&#243;n_20180101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sites/AnlisisComercial/Shared%20Documents/01.%20Seguimiento%20IEOD/2018/01.%20enero/Demanda_Despacho%20IEO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Documents%20and%20Settings/lyonz/Configuraci&#243;n%20local/Temp/Simulacion%20Facturacion%20Electrosurmedio_15_04_05%20vEdege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ile02/coordinacion/Idcos/2009/Sem0109/Ejecutado06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192.168.3.101/Daniel/Daniel/ddddd/dataajuste/CAUDALES_N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E/2002/Dic02/Facturas-DIC-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s/Areas/PDO_1109/DATA/DESPACHO_DIARIO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Volumes/OneDrive%20-%20Celepsa/IOD-Diario/2017/11-nov/Anexo_0111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Users/mfernandez/Downloads/Anexo1_Resumen_0102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s/Areas/Users/avilla/Desktop/avilla_PDO/2015/Semana_03/PDO_1901/DATA/DESPACHO_DIARIO.xlsm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lepsao365.sharepoint.com/sites/jmercadosytransf/Shared%20Documents/02.%20Gesti&#243;n%20de%20contratos%20y%20clientes/05.%20Operaci&#243;n%20de%20Servicio%20de%20Modulaci&#243;n/02.%20Liquidacio&#769;n_Modulacio&#769;n/2023/10_Octubre/PCSPTyTarifas1023.xls" TargetMode="External"/><Relationship Id="rId1" Type="http://schemas.openxmlformats.org/officeDocument/2006/relationships/externalLinkPath" Target="https://celepsao365.sharepoint.com/sites/jmercadosytransf/Shared%20Documents/02.%20Gesti&#243;n%20de%20contratos%20y%20clientes/05.%20Operaci&#243;n%20de%20Servicio%20de%20Modulaci&#243;n/02.%20Liquidacio&#769;n_Modulacio&#769;n/2023/10_Octubre/PCSPTyTarifas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_CAUD"/>
      <sheetName val="PU"/>
      <sheetName val="caudcp"/>
      <sheetName val="chidroPE"/>
      <sheetName val="cprgerPE"/>
      <sheetName val="cpdmaxPE"/>
      <sheetName val="cpdminPE"/>
      <sheetName val="vol. meta"/>
      <sheetName val="gen. meta"/>
      <sheetName val="dispfuel"/>
    </sheetNames>
    <sheetDataSet>
      <sheetData sheetId="0" refreshError="1"/>
      <sheetData sheetId="1" refreshError="1"/>
      <sheetData sheetId="2" refreshError="1">
        <row r="14">
          <cell r="I14">
            <v>10.489175733819918</v>
          </cell>
        </row>
      </sheetData>
      <sheetData sheetId="3" refreshError="1"/>
      <sheetData sheetId="4" refreshError="1">
        <row r="3">
          <cell r="A3">
            <v>9102</v>
          </cell>
          <cell r="B3" t="str">
            <v>Huanchor</v>
          </cell>
          <cell r="C3" t="str">
            <v>H</v>
          </cell>
        </row>
        <row r="4">
          <cell r="A4">
            <v>9103</v>
          </cell>
          <cell r="B4" t="str">
            <v>Matucana</v>
          </cell>
          <cell r="C4" t="str">
            <v>H</v>
          </cell>
        </row>
        <row r="5">
          <cell r="A5">
            <v>9104</v>
          </cell>
          <cell r="B5" t="str">
            <v>Surco Toma</v>
          </cell>
          <cell r="C5" t="str">
            <v>H</v>
          </cell>
        </row>
        <row r="6">
          <cell r="A6">
            <v>9106</v>
          </cell>
          <cell r="B6" t="str">
            <v>Huinco</v>
          </cell>
          <cell r="C6" t="str">
            <v>H</v>
          </cell>
        </row>
        <row r="7">
          <cell r="A7">
            <v>9107</v>
          </cell>
          <cell r="B7" t="str">
            <v>Huinco Res</v>
          </cell>
          <cell r="C7" t="str">
            <v>H</v>
          </cell>
        </row>
        <row r="8">
          <cell r="A8">
            <v>9108</v>
          </cell>
          <cell r="B8" t="str">
            <v>Callahuanca</v>
          </cell>
          <cell r="C8" t="str">
            <v>H</v>
          </cell>
        </row>
        <row r="9">
          <cell r="A9">
            <v>9109</v>
          </cell>
          <cell r="B9" t="str">
            <v>Moyopampa</v>
          </cell>
          <cell r="C9" t="str">
            <v>H</v>
          </cell>
        </row>
        <row r="10">
          <cell r="A10">
            <v>9111</v>
          </cell>
          <cell r="B10" t="str">
            <v>Huampani</v>
          </cell>
          <cell r="C10" t="str">
            <v>H</v>
          </cell>
        </row>
        <row r="11">
          <cell r="A11">
            <v>9115</v>
          </cell>
          <cell r="B11" t="str">
            <v>Cahua</v>
          </cell>
          <cell r="C11" t="str">
            <v>H</v>
          </cell>
        </row>
        <row r="12">
          <cell r="A12">
            <v>9116</v>
          </cell>
          <cell r="B12" t="str">
            <v>Pariac</v>
          </cell>
          <cell r="C12" t="str">
            <v>H</v>
          </cell>
        </row>
        <row r="13">
          <cell r="A13">
            <v>9120</v>
          </cell>
          <cell r="B13" t="str">
            <v>CañonPato</v>
          </cell>
          <cell r="C13" t="str">
            <v>H</v>
          </cell>
        </row>
        <row r="14">
          <cell r="A14">
            <v>9121</v>
          </cell>
          <cell r="B14" t="str">
            <v>GCiego</v>
          </cell>
          <cell r="C14" t="str">
            <v>H</v>
          </cell>
        </row>
        <row r="15">
          <cell r="A15">
            <v>9122</v>
          </cell>
          <cell r="B15" t="str">
            <v>GCiego Res</v>
          </cell>
          <cell r="C15" t="str">
            <v>H</v>
          </cell>
        </row>
        <row r="16">
          <cell r="A16">
            <v>9123</v>
          </cell>
          <cell r="B16" t="str">
            <v>Carhuaquero</v>
          </cell>
          <cell r="C16" t="str">
            <v>H</v>
          </cell>
        </row>
        <row r="17">
          <cell r="A17">
            <v>9124</v>
          </cell>
          <cell r="B17" t="str">
            <v>Chimay</v>
          </cell>
          <cell r="C17" t="str">
            <v>H</v>
          </cell>
        </row>
        <row r="18">
          <cell r="A18">
            <v>9125</v>
          </cell>
          <cell r="B18" t="str">
            <v>Yanango</v>
          </cell>
          <cell r="C18" t="str">
            <v>H</v>
          </cell>
        </row>
        <row r="19">
          <cell r="A19">
            <v>9131</v>
          </cell>
          <cell r="B19" t="str">
            <v>SanGaban</v>
          </cell>
          <cell r="C19" t="str">
            <v>H</v>
          </cell>
        </row>
        <row r="20">
          <cell r="A20">
            <v>9132</v>
          </cell>
          <cell r="B20" t="str">
            <v>AricotaI</v>
          </cell>
          <cell r="C20" t="str">
            <v>H</v>
          </cell>
        </row>
        <row r="21">
          <cell r="A21">
            <v>9133</v>
          </cell>
          <cell r="B21" t="str">
            <v>AricotaII</v>
          </cell>
          <cell r="C21" t="str">
            <v>H</v>
          </cell>
        </row>
        <row r="22">
          <cell r="A22">
            <v>9134</v>
          </cell>
          <cell r="B22" t="str">
            <v>Aricota Res</v>
          </cell>
          <cell r="C22" t="str">
            <v>H</v>
          </cell>
        </row>
        <row r="23">
          <cell r="A23">
            <v>9143</v>
          </cell>
          <cell r="B23" t="str">
            <v>Charcani5</v>
          </cell>
          <cell r="C23" t="str">
            <v>H</v>
          </cell>
        </row>
        <row r="24">
          <cell r="A24">
            <v>9144</v>
          </cell>
          <cell r="B24" t="str">
            <v>Charcani4</v>
          </cell>
          <cell r="C24" t="str">
            <v>H</v>
          </cell>
        </row>
        <row r="25">
          <cell r="A25">
            <v>9145</v>
          </cell>
          <cell r="B25" t="str">
            <v>Charcani6</v>
          </cell>
          <cell r="C25" t="str">
            <v>H</v>
          </cell>
        </row>
        <row r="26">
          <cell r="A26">
            <v>9146</v>
          </cell>
          <cell r="B26" t="str">
            <v>Campanario R</v>
          </cell>
          <cell r="C26" t="str">
            <v>H</v>
          </cell>
        </row>
        <row r="27">
          <cell r="A27">
            <v>9147</v>
          </cell>
          <cell r="B27" t="str">
            <v>Charcani123</v>
          </cell>
          <cell r="C27" t="str">
            <v>H</v>
          </cell>
        </row>
        <row r="28">
          <cell r="A28">
            <v>9159</v>
          </cell>
          <cell r="B28" t="str">
            <v>Yuncan</v>
          </cell>
          <cell r="C28" t="str">
            <v>H</v>
          </cell>
        </row>
        <row r="29">
          <cell r="A29">
            <v>9161</v>
          </cell>
          <cell r="B29" t="str">
            <v>Yaupi</v>
          </cell>
          <cell r="C29" t="str">
            <v>H</v>
          </cell>
        </row>
        <row r="30">
          <cell r="A30">
            <v>9166</v>
          </cell>
          <cell r="B30" t="str">
            <v>Pachachaca</v>
          </cell>
          <cell r="C30" t="str">
            <v>H</v>
          </cell>
        </row>
        <row r="31">
          <cell r="A31">
            <v>9169</v>
          </cell>
          <cell r="B31" t="str">
            <v>Junin Lago</v>
          </cell>
          <cell r="C31" t="str">
            <v>H</v>
          </cell>
        </row>
        <row r="32">
          <cell r="A32">
            <v>9170</v>
          </cell>
          <cell r="B32" t="str">
            <v>Malpaso</v>
          </cell>
          <cell r="C32" t="str">
            <v>H</v>
          </cell>
        </row>
        <row r="33">
          <cell r="A33">
            <v>9171</v>
          </cell>
          <cell r="B33" t="str">
            <v>Oroya</v>
          </cell>
          <cell r="C33" t="str">
            <v>H</v>
          </cell>
        </row>
        <row r="34">
          <cell r="A34">
            <v>9176</v>
          </cell>
          <cell r="B34" t="str">
            <v>Mantaro</v>
          </cell>
          <cell r="C34" t="str">
            <v>H</v>
          </cell>
        </row>
        <row r="35">
          <cell r="A35">
            <v>9178</v>
          </cell>
          <cell r="B35" t="str">
            <v>Arcata</v>
          </cell>
          <cell r="C35" t="str">
            <v>H</v>
          </cell>
        </row>
        <row r="36">
          <cell r="A36">
            <v>9179</v>
          </cell>
          <cell r="B36" t="str">
            <v>Restitucion</v>
          </cell>
          <cell r="C36" t="str">
            <v>H</v>
          </cell>
        </row>
        <row r="37">
          <cell r="A37">
            <v>9128</v>
          </cell>
          <cell r="B37" t="str">
            <v>Machupicchu</v>
          </cell>
          <cell r="C37" t="str">
            <v>H</v>
          </cell>
        </row>
        <row r="38">
          <cell r="A38">
            <v>9184</v>
          </cell>
          <cell r="B38" t="str">
            <v>SantaRosa</v>
          </cell>
          <cell r="C38" t="str">
            <v>H</v>
          </cell>
        </row>
        <row r="39">
          <cell r="A39">
            <v>9119</v>
          </cell>
          <cell r="B39" t="str">
            <v>San Diego Re</v>
          </cell>
          <cell r="C39" t="str">
            <v>H</v>
          </cell>
        </row>
        <row r="40">
          <cell r="A40">
            <v>9001</v>
          </cell>
          <cell r="B40" t="str">
            <v>AGUAY-TG1</v>
          </cell>
          <cell r="C40" t="str">
            <v>T</v>
          </cell>
        </row>
        <row r="41">
          <cell r="A41">
            <v>9002</v>
          </cell>
          <cell r="B41" t="str">
            <v>AGUAY-TG2</v>
          </cell>
          <cell r="C41" t="str">
            <v>T</v>
          </cell>
        </row>
        <row r="42">
          <cell r="A42">
            <v>9003</v>
          </cell>
          <cell r="B42" t="str">
            <v>MALAC-TG1</v>
          </cell>
          <cell r="C42" t="str">
            <v>T</v>
          </cell>
        </row>
        <row r="43">
          <cell r="A43">
            <v>9004</v>
          </cell>
          <cell r="B43" t="str">
            <v>MALAC-TG2</v>
          </cell>
          <cell r="C43" t="str">
            <v>T</v>
          </cell>
        </row>
        <row r="44">
          <cell r="A44">
            <v>9006</v>
          </cell>
          <cell r="B44" t="str">
            <v>SROSA-TG5</v>
          </cell>
          <cell r="C44" t="str">
            <v>T</v>
          </cell>
        </row>
        <row r="45">
          <cell r="A45">
            <v>9009</v>
          </cell>
          <cell r="B45" t="str">
            <v>CHICLAYO</v>
          </cell>
          <cell r="C45" t="str">
            <v>T</v>
          </cell>
        </row>
        <row r="46">
          <cell r="A46">
            <v>9010</v>
          </cell>
          <cell r="B46" t="str">
            <v>CHIMBO-TG</v>
          </cell>
          <cell r="C46" t="str">
            <v>T</v>
          </cell>
        </row>
        <row r="47">
          <cell r="A47">
            <v>9055</v>
          </cell>
          <cell r="B47" t="str">
            <v>CHIMBO-TG3</v>
          </cell>
          <cell r="C47" t="str">
            <v>T</v>
          </cell>
        </row>
        <row r="48">
          <cell r="A48">
            <v>9011</v>
          </cell>
          <cell r="B48" t="str">
            <v>PAITA1</v>
          </cell>
          <cell r="C48" t="str">
            <v>T</v>
          </cell>
        </row>
        <row r="49">
          <cell r="A49">
            <v>9012</v>
          </cell>
          <cell r="B49" t="str">
            <v>PAITA2</v>
          </cell>
          <cell r="C49" t="str">
            <v>T</v>
          </cell>
        </row>
        <row r="50">
          <cell r="A50">
            <v>9013</v>
          </cell>
          <cell r="B50" t="str">
            <v>PIURA1</v>
          </cell>
          <cell r="C50" t="str">
            <v>T</v>
          </cell>
        </row>
        <row r="51">
          <cell r="A51">
            <v>9014</v>
          </cell>
          <cell r="B51" t="str">
            <v>PIURA2</v>
          </cell>
          <cell r="C51" t="str">
            <v>T</v>
          </cell>
        </row>
        <row r="52">
          <cell r="A52">
            <v>9015</v>
          </cell>
          <cell r="B52" t="str">
            <v>SULLANA</v>
          </cell>
          <cell r="C52" t="str">
            <v>T</v>
          </cell>
        </row>
        <row r="53">
          <cell r="A53">
            <v>9016</v>
          </cell>
          <cell r="B53" t="str">
            <v>PIURA-TG</v>
          </cell>
          <cell r="C53" t="str">
            <v>T</v>
          </cell>
        </row>
        <row r="54">
          <cell r="A54">
            <v>9017</v>
          </cell>
          <cell r="B54" t="str">
            <v>TRUJI-TG</v>
          </cell>
          <cell r="C54" t="str">
            <v>T</v>
          </cell>
        </row>
        <row r="55">
          <cell r="A55">
            <v>9018</v>
          </cell>
          <cell r="B55" t="str">
            <v>SHOUG-TV1</v>
          </cell>
          <cell r="C55" t="str">
            <v>T</v>
          </cell>
        </row>
        <row r="56">
          <cell r="A56">
            <v>9019</v>
          </cell>
          <cell r="B56" t="str">
            <v>SHOUG-TV2</v>
          </cell>
          <cell r="C56" t="str">
            <v>T</v>
          </cell>
        </row>
        <row r="57">
          <cell r="A57">
            <v>9020</v>
          </cell>
          <cell r="B57" t="str">
            <v>SHOUG-TV3</v>
          </cell>
          <cell r="C57" t="str">
            <v>T</v>
          </cell>
        </row>
        <row r="58">
          <cell r="A58">
            <v>9021</v>
          </cell>
          <cell r="B58" t="str">
            <v>SROSA-TG6</v>
          </cell>
          <cell r="C58" t="str">
            <v>T</v>
          </cell>
        </row>
        <row r="59">
          <cell r="A59">
            <v>9022</v>
          </cell>
          <cell r="B59" t="str">
            <v>CHILI-D</v>
          </cell>
          <cell r="C59" t="str">
            <v>T</v>
          </cell>
        </row>
        <row r="60">
          <cell r="A60">
            <v>9023</v>
          </cell>
          <cell r="B60" t="str">
            <v>MOLLE-D</v>
          </cell>
          <cell r="C60" t="str">
            <v>T</v>
          </cell>
        </row>
        <row r="61">
          <cell r="A61">
            <v>9024</v>
          </cell>
          <cell r="B61" t="str">
            <v>CHILI-CC</v>
          </cell>
          <cell r="C61" t="str">
            <v>T</v>
          </cell>
        </row>
        <row r="62">
          <cell r="A62">
            <v>9025</v>
          </cell>
          <cell r="B62" t="str">
            <v>MOLLE-TG1</v>
          </cell>
          <cell r="C62" t="str">
            <v>T</v>
          </cell>
        </row>
        <row r="63">
          <cell r="A63">
            <v>9026</v>
          </cell>
          <cell r="B63" t="str">
            <v>MOLLE-TG2</v>
          </cell>
          <cell r="C63" t="str">
            <v>T</v>
          </cell>
        </row>
        <row r="64">
          <cell r="A64">
            <v>9027</v>
          </cell>
          <cell r="B64" t="str">
            <v>CHILI-TV2</v>
          </cell>
          <cell r="C64" t="str">
            <v>T</v>
          </cell>
        </row>
        <row r="65">
          <cell r="A65">
            <v>9028</v>
          </cell>
          <cell r="B65" t="str">
            <v>CHILI-TV3</v>
          </cell>
          <cell r="C65" t="str">
            <v>T</v>
          </cell>
        </row>
        <row r="66">
          <cell r="A66">
            <v>9029</v>
          </cell>
          <cell r="B66" t="str">
            <v>TAPARACHI</v>
          </cell>
          <cell r="C66" t="str">
            <v>T</v>
          </cell>
        </row>
        <row r="67">
          <cell r="A67">
            <v>9030</v>
          </cell>
          <cell r="B67" t="str">
            <v>DOLORES1</v>
          </cell>
          <cell r="C67" t="str">
            <v>T</v>
          </cell>
        </row>
        <row r="68">
          <cell r="A68">
            <v>9031</v>
          </cell>
          <cell r="B68" t="str">
            <v>DOLORES2</v>
          </cell>
          <cell r="C68" t="str">
            <v>T</v>
          </cell>
        </row>
        <row r="69">
          <cell r="A69">
            <v>9032</v>
          </cell>
          <cell r="B69" t="str">
            <v>BELLAVISTA1</v>
          </cell>
          <cell r="C69" t="str">
            <v>T</v>
          </cell>
        </row>
        <row r="70">
          <cell r="A70">
            <v>9033</v>
          </cell>
          <cell r="B70" t="str">
            <v>BELLAVISTA2</v>
          </cell>
          <cell r="C70" t="str">
            <v>T</v>
          </cell>
        </row>
        <row r="71">
          <cell r="A71">
            <v>9034</v>
          </cell>
          <cell r="B71" t="str">
            <v>CALANA123</v>
          </cell>
          <cell r="C71" t="str">
            <v>T</v>
          </cell>
        </row>
        <row r="72">
          <cell r="A72">
            <v>9035</v>
          </cell>
          <cell r="B72" t="str">
            <v>CALANA4</v>
          </cell>
          <cell r="C72" t="str">
            <v>T</v>
          </cell>
        </row>
        <row r="73">
          <cell r="A73">
            <v>9036</v>
          </cell>
          <cell r="B73" t="str">
            <v>ILO2-TV1</v>
          </cell>
          <cell r="C73" t="str">
            <v>T</v>
          </cell>
        </row>
        <row r="74">
          <cell r="A74">
            <v>9037</v>
          </cell>
          <cell r="B74" t="str">
            <v>ILO1-D</v>
          </cell>
          <cell r="C74" t="str">
            <v>T</v>
          </cell>
        </row>
        <row r="75">
          <cell r="A75">
            <v>9038</v>
          </cell>
          <cell r="B75" t="str">
            <v>ILO1-TG1</v>
          </cell>
          <cell r="C75" t="str">
            <v>T</v>
          </cell>
        </row>
        <row r="76">
          <cell r="A76">
            <v>9039</v>
          </cell>
          <cell r="B76" t="str">
            <v>ILO1-TG2</v>
          </cell>
          <cell r="C76" t="str">
            <v>T</v>
          </cell>
        </row>
        <row r="77">
          <cell r="A77">
            <v>9040</v>
          </cell>
          <cell r="B77" t="str">
            <v>ILO1-TV2</v>
          </cell>
          <cell r="C77" t="str">
            <v>T</v>
          </cell>
        </row>
        <row r="78">
          <cell r="A78">
            <v>9041</v>
          </cell>
          <cell r="B78" t="str">
            <v>ILO1-TV3</v>
          </cell>
          <cell r="C78" t="str">
            <v>T</v>
          </cell>
        </row>
        <row r="79">
          <cell r="A79">
            <v>9042</v>
          </cell>
          <cell r="B79" t="str">
            <v>ILO1-TV4</v>
          </cell>
          <cell r="C79" t="str">
            <v>T</v>
          </cell>
        </row>
        <row r="80">
          <cell r="A80">
            <v>9043</v>
          </cell>
          <cell r="B80" t="str">
            <v>TUMBES</v>
          </cell>
          <cell r="C80" t="str">
            <v>T</v>
          </cell>
        </row>
        <row r="81">
          <cell r="A81">
            <v>9044</v>
          </cell>
          <cell r="B81" t="str">
            <v>MALAC-TG4</v>
          </cell>
          <cell r="C81" t="str">
            <v>T</v>
          </cell>
        </row>
        <row r="82">
          <cell r="A82">
            <v>9045</v>
          </cell>
          <cell r="B82" t="str">
            <v>SHOUG-D</v>
          </cell>
          <cell r="C82" t="str">
            <v>T</v>
          </cell>
        </row>
        <row r="83">
          <cell r="A83">
            <v>9046</v>
          </cell>
          <cell r="B83" t="str">
            <v>YARINACOCHA</v>
          </cell>
          <cell r="C83" t="str">
            <v>T</v>
          </cell>
        </row>
        <row r="84">
          <cell r="A84">
            <v>9047</v>
          </cell>
          <cell r="B84" t="str">
            <v>VENTA-TG3</v>
          </cell>
          <cell r="C84" t="str">
            <v>T</v>
          </cell>
        </row>
        <row r="85">
          <cell r="A85">
            <v>9048</v>
          </cell>
          <cell r="B85" t="str">
            <v>VENTA-TG4</v>
          </cell>
          <cell r="C85" t="str">
            <v>T</v>
          </cell>
        </row>
        <row r="86">
          <cell r="A86">
            <v>9049</v>
          </cell>
          <cell r="B86" t="str">
            <v>SROSA-TG7</v>
          </cell>
          <cell r="C86" t="str">
            <v>T</v>
          </cell>
        </row>
        <row r="87">
          <cell r="A87">
            <v>9050</v>
          </cell>
          <cell r="B87" t="str">
            <v>CHILCA</v>
          </cell>
          <cell r="C87" t="str">
            <v>T</v>
          </cell>
        </row>
        <row r="88">
          <cell r="A88">
            <v>9051</v>
          </cell>
          <cell r="B88" t="str">
            <v>KALLPA</v>
          </cell>
          <cell r="C88" t="str">
            <v>T</v>
          </cell>
        </row>
        <row r="89">
          <cell r="A89">
            <v>9052</v>
          </cell>
          <cell r="B89" t="str">
            <v>VENTA-CCTG3</v>
          </cell>
          <cell r="C89" t="str">
            <v>T</v>
          </cell>
        </row>
        <row r="90">
          <cell r="A90">
            <v>9053</v>
          </cell>
          <cell r="B90" t="str">
            <v>VENTA-CCTG4</v>
          </cell>
          <cell r="C90" t="str">
            <v>T</v>
          </cell>
        </row>
        <row r="91">
          <cell r="A91">
            <v>9054</v>
          </cell>
          <cell r="B91" t="str">
            <v>CHILCATG2</v>
          </cell>
          <cell r="C91" t="str">
            <v>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CMgCP"/>
      <sheetName val="DESPACHO_EJECUTADO"/>
      <sheetName val="RECURSOS"/>
      <sheetName val="SINAC"/>
      <sheetName val="DESPACHO"/>
      <sheetName val="PROGRAMADO"/>
      <sheetName val="REPROGRAMADO"/>
      <sheetName val="DESVIACION"/>
      <sheetName val="REACTIVA"/>
      <sheetName val="HIDROLOGIA"/>
      <sheetName val="RPF24H"/>
      <sheetName val="DEMANDA_UL"/>
      <sheetName val="DEMANDA_AREAS"/>
      <sheetName val="EXTRA"/>
      <sheetName val="FLUJOS"/>
      <sheetName val="INTERCONEXIONES"/>
      <sheetName val="COMBUSTIBLES_SOLIDOS-LIQUIDOS"/>
      <sheetName val="COMBUSTIBLE_GAS"/>
      <sheetName val="TRANSGRESIONES"/>
      <sheetName val="RESTRIC_OPE"/>
      <sheetName val="MARGINALES"/>
      <sheetName val="GRAFICAS"/>
      <sheetName val="CODIGOS"/>
      <sheetName val="Sheet1"/>
    </sheetNames>
    <sheetDataSet>
      <sheetData sheetId="0" refreshError="1"/>
      <sheetData sheetId="1" refreshError="1"/>
      <sheetData sheetId="2" refreshError="1"/>
      <sheetData sheetId="3">
        <row r="6">
          <cell r="E6" t="str">
            <v>PARAMONGA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4">
          <cell r="B4">
            <v>43040</v>
          </cell>
        </row>
      </sheetData>
      <sheetData sheetId="9">
        <row r="63">
          <cell r="B63">
            <v>4393.8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F3">
            <v>43040</v>
          </cell>
        </row>
        <row r="11">
          <cell r="J11">
            <v>0.29166666666666669</v>
          </cell>
        </row>
        <row r="12">
          <cell r="J12">
            <v>0.45833333333333331</v>
          </cell>
        </row>
        <row r="13">
          <cell r="J13">
            <v>0.8125</v>
          </cell>
        </row>
        <row r="16">
          <cell r="M16">
            <v>902.92027000000007</v>
          </cell>
          <cell r="N16">
            <v>1512.1759999999999</v>
          </cell>
          <cell r="O16">
            <v>3638.5698099999995</v>
          </cell>
        </row>
        <row r="409">
          <cell r="E409">
            <v>3.2349999999999999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o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AC"/>
      <sheetName val="T_REAL_HIDROLOGIA"/>
      <sheetName val="REACTIVA"/>
      <sheetName val="HIDROLOGIA"/>
      <sheetName val="FLUJOS"/>
      <sheetName val="PROGRAMADO"/>
      <sheetName val="GAS"/>
      <sheetName val="FORMULA GAS"/>
      <sheetName val="BATIME"/>
      <sheetName val="NCP"/>
      <sheetName val="vol. meta"/>
      <sheetName val="dispfuel"/>
      <sheetName val="gen. meta"/>
    </sheetNames>
    <sheetDataSet>
      <sheetData sheetId="0" refreshError="1">
        <row r="5">
          <cell r="C5">
            <v>102</v>
          </cell>
        </row>
        <row r="6">
          <cell r="C6">
            <v>1</v>
          </cell>
        </row>
        <row r="8">
          <cell r="C8" t="str">
            <v xml:space="preserve">RON       </v>
          </cell>
        </row>
        <row r="9">
          <cell r="C9">
            <v>204.21700000000001</v>
          </cell>
        </row>
        <row r="10">
          <cell r="C10">
            <v>204.21700000000001</v>
          </cell>
        </row>
        <row r="11">
          <cell r="C11">
            <v>204.21700000000001</v>
          </cell>
        </row>
        <row r="12">
          <cell r="C12">
            <v>204.21700000000001</v>
          </cell>
        </row>
        <row r="13">
          <cell r="C13">
            <v>204.21700000000001</v>
          </cell>
        </row>
        <row r="14">
          <cell r="C14">
            <v>204.21700000000001</v>
          </cell>
        </row>
        <row r="15">
          <cell r="C15">
            <v>204.21700000000001</v>
          </cell>
        </row>
        <row r="16">
          <cell r="C16">
            <v>204.21700000000001</v>
          </cell>
        </row>
        <row r="17">
          <cell r="C17">
            <v>204.21700000000001</v>
          </cell>
        </row>
        <row r="18">
          <cell r="C18">
            <v>204.21700000000001</v>
          </cell>
        </row>
        <row r="19">
          <cell r="C19">
            <v>204.21700000000001</v>
          </cell>
        </row>
        <row r="20">
          <cell r="C20">
            <v>204.21700000000001</v>
          </cell>
        </row>
        <row r="21">
          <cell r="C21">
            <v>204.21700000000001</v>
          </cell>
        </row>
        <row r="62">
          <cell r="CP62" t="str">
            <v>CVAR2008s48_A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a"/>
      <sheetName val="Hidrologia tiempo real"/>
      <sheetName val="RSF"/>
      <sheetName val="RDO"/>
      <sheetName val="PDO"/>
      <sheetName val="NCP"/>
      <sheetName val="vol. meta"/>
      <sheetName val="Reactiva"/>
      <sheetName val="Reprograma"/>
      <sheetName val="Hidrologia"/>
      <sheetName val="Sheet3"/>
      <sheetName val="Flujos"/>
      <sheetName val="Resumen RER"/>
      <sheetName val="Graficos"/>
      <sheetName val="DESVT"/>
      <sheetName val="FORMULA GAS"/>
      <sheetName val="GAS"/>
      <sheetName val="gen. meta"/>
      <sheetName val="dispfuel"/>
      <sheetName val="BATIME"/>
      <sheetName val="Sheet1"/>
    </sheetNames>
    <sheetDataSet>
      <sheetData sheetId="0">
        <row r="9">
          <cell r="A9">
            <v>2.0833333333333332E-2</v>
          </cell>
        </row>
      </sheetData>
      <sheetData sheetId="1"/>
      <sheetData sheetId="2"/>
      <sheetData sheetId="3"/>
      <sheetData sheetId="4"/>
      <sheetData sheetId="5">
        <row r="62">
          <cell r="BH62">
            <v>1.7849999999999999</v>
          </cell>
        </row>
      </sheetData>
      <sheetData sheetId="6"/>
      <sheetData sheetId="7"/>
      <sheetData sheetId="8">
        <row r="9">
          <cell r="DU9">
            <v>5372.408879999999</v>
          </cell>
        </row>
      </sheetData>
      <sheetData sheetId="9"/>
      <sheetData sheetId="10"/>
      <sheetData sheetId="11"/>
      <sheetData sheetId="12">
        <row r="6">
          <cell r="B6" t="str">
            <v>ENERGÍA RENOVABLE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Demanda UL"/>
      <sheetName val="DESPACHO_EJECUTADO"/>
      <sheetName val="Producción"/>
      <sheetName val="calendario"/>
      <sheetName val="Proyectado"/>
      <sheetName val="dispfuel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Demanda EDG"/>
      <sheetName val="facturacion Independencia"/>
      <sheetName val="facturacion Marcona"/>
      <sheetName val="facturacion I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AC"/>
      <sheetName val="T_REAL_HIDROLOGIA"/>
      <sheetName val="RESUMEN"/>
      <sheetName val="REACTIVA"/>
      <sheetName val="HIDROLOGIA"/>
      <sheetName val="DESVIACION"/>
      <sheetName val="FLUJOS"/>
      <sheetName val="PROGRAMADO"/>
      <sheetName val="GAS"/>
      <sheetName val="BATIME"/>
      <sheetName val="NCP"/>
      <sheetName val="FORMULA GAS"/>
      <sheetName val="dispfu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75">
          <cell r="B75">
            <v>39819</v>
          </cell>
        </row>
      </sheetData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_CAUD"/>
      <sheetName val="caudcp"/>
      <sheetName val="chidroPE"/>
      <sheetName val="cprgerPE"/>
      <sheetName val="cpdmaxPE"/>
      <sheetName val="cpdminPE"/>
      <sheetName val="vol. meta"/>
      <sheetName val="gen. meta"/>
      <sheetName val="dispfuel"/>
      <sheetName val="resgerPE"/>
      <sheetName val="cpresgPE"/>
    </sheetNames>
    <sheetDataSet>
      <sheetData sheetId="0" refreshError="1"/>
      <sheetData sheetId="1" refreshError="1">
        <row r="14">
          <cell r="H14">
            <v>2241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"/>
      <sheetName val="Hoja1"/>
      <sheetName val="Buenaventura"/>
      <sheetName val="Cajamarquilla"/>
      <sheetName val="Sider"/>
      <sheetName val="CTE-L3"/>
      <sheetName val="Sider-reclaculo"/>
    </sheetNames>
    <sheetDataSet>
      <sheetData sheetId="0" refreshError="1"/>
      <sheetData sheetId="1" refreshError="1"/>
      <sheetData sheetId="2" refreshError="1">
        <row r="1">
          <cell r="AM1" t="str">
            <v>DIAGRAMAS DE LA DEMANDA Y ENERGIA - CLIENTE ¨BUENAVENTURA¨</v>
          </cell>
        </row>
        <row r="122">
          <cell r="Y122" t="str">
            <v>RESUMEN DE FACTURACION</v>
          </cell>
        </row>
        <row r="124">
          <cell r="Y124" t="str">
            <v>CLIENTE: COMPAÑÍA DE MINAS BUENAVENTURA S.A.A.</v>
          </cell>
        </row>
        <row r="126">
          <cell r="Y126" t="str">
            <v>MES:</v>
          </cell>
          <cell r="Z126" t="str">
            <v>DICIEMBRE 2002</v>
          </cell>
        </row>
        <row r="130">
          <cell r="Y130" t="str">
            <v>ENERGÍA ACTIVA</v>
          </cell>
          <cell r="AA130" t="str">
            <v>[1]</v>
          </cell>
          <cell r="AC130" t="str">
            <v>US$</v>
          </cell>
          <cell r="AD130">
            <v>100707.91</v>
          </cell>
        </row>
        <row r="131">
          <cell r="Y131" t="str">
            <v>ENERGÍA REACTIVA</v>
          </cell>
          <cell r="AA131" t="str">
            <v>[2]</v>
          </cell>
          <cell r="AC131" t="str">
            <v>US$</v>
          </cell>
          <cell r="AD131">
            <v>2242.08</v>
          </cell>
        </row>
        <row r="132">
          <cell r="Y132" t="str">
            <v>POTENCIA</v>
          </cell>
          <cell r="AA132" t="str">
            <v>[3]</v>
          </cell>
          <cell r="AC132" t="str">
            <v>US$</v>
          </cell>
          <cell r="AD132">
            <v>44226.239999999998</v>
          </cell>
        </row>
        <row r="133">
          <cell r="Y133" t="str">
            <v>PEAJE SECUNDARIO [*]</v>
          </cell>
          <cell r="AA133" t="str">
            <v>[4]</v>
          </cell>
          <cell r="AC133" t="str">
            <v>US$</v>
          </cell>
          <cell r="AD133">
            <v>4095.8999999999996</v>
          </cell>
        </row>
        <row r="134">
          <cell r="Y134" t="str">
            <v xml:space="preserve">SALDOS/OTROS </v>
          </cell>
          <cell r="AA134" t="str">
            <v>[5]</v>
          </cell>
          <cell r="AC134" t="str">
            <v>US$</v>
          </cell>
          <cell r="AD134">
            <v>0</v>
          </cell>
        </row>
        <row r="137">
          <cell r="Y137" t="str">
            <v>SUBTOTAL</v>
          </cell>
          <cell r="AA137" t="str">
            <v>[A]=[1]+[2]+[3]+[4]+[5]</v>
          </cell>
          <cell r="AC137" t="str">
            <v>US$</v>
          </cell>
          <cell r="AD137">
            <v>151272.13</v>
          </cell>
        </row>
        <row r="139">
          <cell r="Y139" t="str">
            <v>I.G.V.</v>
          </cell>
          <cell r="AA139" t="str">
            <v>[B]=0.18x[A]</v>
          </cell>
          <cell r="AC139" t="str">
            <v>US$</v>
          </cell>
          <cell r="AD139">
            <v>27228.98</v>
          </cell>
        </row>
        <row r="141">
          <cell r="Y141" t="str">
            <v>TOTAL</v>
          </cell>
          <cell r="AA141" t="str">
            <v>[A]+[B]</v>
          </cell>
          <cell r="AC141" t="str">
            <v>US$</v>
          </cell>
          <cell r="AD141">
            <v>178501.11000000002</v>
          </cell>
        </row>
        <row r="144">
          <cell r="Y144" t="str">
            <v>[*] Calculado sobre la potencia.</v>
          </cell>
        </row>
        <row r="228">
          <cell r="N228" t="str">
            <v>ANEXO  E</v>
          </cell>
        </row>
        <row r="229">
          <cell r="N229" t="str">
            <v xml:space="preserve">REPARTO EN PARAGSHA II 138 kV </v>
          </cell>
        </row>
        <row r="231">
          <cell r="N231" t="str">
            <v>Medida en</v>
          </cell>
          <cell r="O231" t="str">
            <v>kWh</v>
          </cell>
        </row>
        <row r="233">
          <cell r="N233" t="str">
            <v>Paragsha II 138 kV</v>
          </cell>
          <cell r="O233">
            <v>8570065.2599999607</v>
          </cell>
        </row>
        <row r="234">
          <cell r="N234" t="str">
            <v>Llegada de la línea a Chacua</v>
          </cell>
          <cell r="O234">
            <v>8539305.2499999814</v>
          </cell>
        </row>
        <row r="235">
          <cell r="N235" t="str">
            <v>Pérdidas en la línea</v>
          </cell>
          <cell r="O235">
            <v>3.5892387125159297E-3</v>
          </cell>
        </row>
        <row r="237">
          <cell r="N237" t="str">
            <v>Buenaventura (1)</v>
          </cell>
          <cell r="O237">
            <v>2796910.1995093431</v>
          </cell>
        </row>
        <row r="238">
          <cell r="N238" t="str">
            <v>Iscaycruz</v>
          </cell>
          <cell r="O238">
            <v>5773155.0604906576</v>
          </cell>
        </row>
        <row r="239">
          <cell r="N239" t="str">
            <v>Total</v>
          </cell>
          <cell r="O239">
            <v>8570065.2600000016</v>
          </cell>
        </row>
        <row r="241">
          <cell r="N241" t="str">
            <v>Medida en Chacua     (a)</v>
          </cell>
          <cell r="O241">
            <v>2776442.1999999788</v>
          </cell>
        </row>
        <row r="242">
          <cell r="N242" t="str">
            <v>Medida en Iscaycruz (b)</v>
          </cell>
          <cell r="O242">
            <v>5729580.8499999689</v>
          </cell>
        </row>
        <row r="243">
          <cell r="N243" t="str">
            <v>Total</v>
          </cell>
          <cell r="O243">
            <v>8506023.0499999486</v>
          </cell>
        </row>
        <row r="245">
          <cell r="N245" t="str">
            <v>(1) La energía de Buenaventura en Paragsha II 138 kV</v>
          </cell>
        </row>
        <row r="246">
          <cell r="N246" t="str">
            <v xml:space="preserve">     está en proporción de (a) y (b), consumos de </v>
          </cell>
        </row>
        <row r="247">
          <cell r="N247" t="str">
            <v xml:space="preserve">     Buenaventura (Chacua) y de Iscaycruz.</v>
          </cell>
        </row>
        <row r="248">
          <cell r="N248" t="str">
            <v xml:space="preserve">     Esta proporción se evalúa cada 15 minutos.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PACHO_NCP"/>
      <sheetName val="FLUJOS_NCP"/>
      <sheetName val="VOLUMENES_NCP"/>
      <sheetName val="CMG_NCP"/>
      <sheetName val="FORMATO_OASIS"/>
      <sheetName val="VOLUMENES_OASIS"/>
      <sheetName val="RSF"/>
      <sheetName val="ReservaFria"/>
      <sheetName val="COD_CAU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A7" t="str">
            <v>Estg</v>
          </cell>
          <cell r="B7" t="str">
            <v>Huanchor</v>
          </cell>
          <cell r="C7" t="str">
            <v>Matucana</v>
          </cell>
          <cell r="D7" t="str">
            <v>Surco Toma</v>
          </cell>
          <cell r="E7" t="str">
            <v>Huanza</v>
          </cell>
          <cell r="F7" t="str">
            <v>Sheque</v>
          </cell>
          <cell r="G7" t="str">
            <v>Huinco1</v>
          </cell>
          <cell r="H7" t="str">
            <v>Huinco2</v>
          </cell>
          <cell r="I7" t="str">
            <v>Huinco4</v>
          </cell>
          <cell r="J7" t="str">
            <v>Huinco3</v>
          </cell>
          <cell r="K7" t="str">
            <v>Huinco Res</v>
          </cell>
          <cell r="L7" t="str">
            <v>Callahuanca1</v>
          </cell>
          <cell r="M7" t="str">
            <v>Callahuanca2</v>
          </cell>
          <cell r="N7" t="str">
            <v>Callahuanc34</v>
          </cell>
          <cell r="O7" t="str">
            <v>Moyopampa</v>
          </cell>
          <cell r="P7" t="str">
            <v>Huampani</v>
          </cell>
          <cell r="Q7" t="str">
            <v>Cahua</v>
          </cell>
          <cell r="R7" t="str">
            <v>Pariac</v>
          </cell>
          <cell r="S7" t="str">
            <v>CañonPato</v>
          </cell>
          <cell r="T7" t="str">
            <v>GCiego</v>
          </cell>
          <cell r="U7" t="str">
            <v>Cirato</v>
          </cell>
          <cell r="V7" t="str">
            <v>Carhuaquero</v>
          </cell>
          <cell r="W7" t="str">
            <v>Carhuaquero4</v>
          </cell>
          <cell r="X7" t="str">
            <v>CBrava</v>
          </cell>
          <cell r="Y7" t="str">
            <v>Chimay</v>
          </cell>
          <cell r="Z7" t="str">
            <v>Yanango</v>
          </cell>
          <cell r="AA7" t="str">
            <v>SanGaban</v>
          </cell>
          <cell r="AB7" t="str">
            <v>AricotaI</v>
          </cell>
          <cell r="AC7" t="str">
            <v>AricotaII</v>
          </cell>
          <cell r="AD7" t="str">
            <v>Aricota Res</v>
          </cell>
          <cell r="AE7" t="str">
            <v>AguadaBlanca</v>
          </cell>
          <cell r="AF7" t="str">
            <v>Charcani5G1</v>
          </cell>
          <cell r="AG7" t="str">
            <v>Charcani5G2</v>
          </cell>
          <cell r="AH7" t="str">
            <v>Charcani5G3</v>
          </cell>
          <cell r="AI7" t="str">
            <v>Charcani4</v>
          </cell>
          <cell r="AJ7" t="str">
            <v>Charcani6</v>
          </cell>
          <cell r="AK7" t="str">
            <v>Campanario R</v>
          </cell>
          <cell r="AL7" t="str">
            <v>Charcani123</v>
          </cell>
          <cell r="AM7" t="str">
            <v>Yuncan</v>
          </cell>
          <cell r="AN7" t="str">
            <v>Yaupi</v>
          </cell>
          <cell r="AO7" t="str">
            <v>Pachachaca</v>
          </cell>
          <cell r="AP7" t="str">
            <v>Junin Lago</v>
          </cell>
          <cell r="AQ7" t="str">
            <v>Malpaso</v>
          </cell>
          <cell r="AR7" t="str">
            <v>Oroya</v>
          </cell>
          <cell r="AS7" t="str">
            <v>Mantaro</v>
          </cell>
          <cell r="AT7" t="str">
            <v>Restitucion</v>
          </cell>
          <cell r="AU7" t="str">
            <v>Arcata</v>
          </cell>
          <cell r="AV7" t="str">
            <v>Machupicchu</v>
          </cell>
          <cell r="AW7" t="str">
            <v>Platanal</v>
          </cell>
          <cell r="AX7" t="str">
            <v>Resrest</v>
          </cell>
          <cell r="AY7" t="str">
            <v>Precomgallit</v>
          </cell>
          <cell r="DI7" t="str">
            <v>AGUAY-TG1</v>
          </cell>
          <cell r="DJ7" t="str">
            <v>AGUAY-TG2</v>
          </cell>
          <cell r="DK7" t="str">
            <v>TUMBES</v>
          </cell>
          <cell r="DL7" t="str">
            <v>MALAC-TG4</v>
          </cell>
          <cell r="DM7" t="str">
            <v>TG5</v>
          </cell>
          <cell r="DN7" t="str">
            <v>TABLAZO</v>
          </cell>
          <cell r="DO7" t="str">
            <v>OQUENDO-TG</v>
          </cell>
          <cell r="DP7" t="str">
            <v>VENTA-TG3</v>
          </cell>
          <cell r="DQ7" t="str">
            <v>VENTA-TG4</v>
          </cell>
          <cell r="DR7" t="str">
            <v>VENTA-CCTG3</v>
          </cell>
          <cell r="DS7" t="str">
            <v>VENTA-CCTG4</v>
          </cell>
          <cell r="DT7" t="str">
            <v>VENTA-CC</v>
          </cell>
          <cell r="DU7" t="str">
            <v>SROSA-TG5</v>
          </cell>
          <cell r="DV7" t="str">
            <v>SROSA-TG6</v>
          </cell>
          <cell r="DW7" t="str">
            <v>SROSA-TG5D</v>
          </cell>
          <cell r="DX7" t="str">
            <v>SROSA-TG6D</v>
          </cell>
          <cell r="DY7" t="str">
            <v>SROSA-TG8</v>
          </cell>
          <cell r="DZ7" t="str">
            <v>CHILCA-TG1</v>
          </cell>
          <cell r="EA7" t="str">
            <v>CHILCA-TG2</v>
          </cell>
          <cell r="EB7" t="str">
            <v>CHILCA-TG3</v>
          </cell>
          <cell r="EC7" t="str">
            <v>CHILCA-CCTG1</v>
          </cell>
          <cell r="ED7" t="str">
            <v>CHILCA-CCTG2</v>
          </cell>
          <cell r="EE7" t="str">
            <v>CHILCA-CCTG3</v>
          </cell>
          <cell r="EF7" t="str">
            <v>CHILCA-CTG12</v>
          </cell>
          <cell r="EG7" t="str">
            <v>CHILCA-CTG23</v>
          </cell>
          <cell r="EH7" t="str">
            <v>CHILCA-CTG31</v>
          </cell>
          <cell r="EI7" t="str">
            <v>CC-CHILCA</v>
          </cell>
          <cell r="EJ7" t="str">
            <v>KALLPA-TG1</v>
          </cell>
          <cell r="EK7" t="str">
            <v>KALLPA-TG2</v>
          </cell>
          <cell r="EL7" t="str">
            <v>KALLPA-TG3</v>
          </cell>
          <cell r="EM7" t="str">
            <v>KALLPA-CCTG1</v>
          </cell>
          <cell r="EN7" t="str">
            <v>KALLPA-CCTG2</v>
          </cell>
          <cell r="EO7" t="str">
            <v>KALLPA-CCTG3</v>
          </cell>
          <cell r="EP7" t="str">
            <v>KALLPA-CTG12</v>
          </cell>
          <cell r="EQ7" t="str">
            <v>KALLPA-CTG23</v>
          </cell>
          <cell r="ER7" t="str">
            <v>KALLPA-CTG31</v>
          </cell>
          <cell r="ES7" t="str">
            <v>CC-KALLPA</v>
          </cell>
          <cell r="ET7" t="str">
            <v>FLORES TG1</v>
          </cell>
          <cell r="EU7" t="str">
            <v>OLLEROS TG1</v>
          </cell>
          <cell r="EV7" t="str">
            <v>FENIX-TG1</v>
          </cell>
          <cell r="EW7" t="str">
            <v>FENIX-TG2</v>
          </cell>
          <cell r="EX7" t="str">
            <v>CCFENIX-1TV</v>
          </cell>
          <cell r="EY7" t="str">
            <v>CCFENIX-2TV</v>
          </cell>
          <cell r="EZ7" t="str">
            <v>CCFENIX-TV</v>
          </cell>
          <cell r="FA7" t="str">
            <v>INDEPENDEN</v>
          </cell>
          <cell r="FB7" t="str">
            <v>SHOUG-TV1</v>
          </cell>
          <cell r="FC7" t="str">
            <v>SHOUG-TV2</v>
          </cell>
          <cell r="FD7" t="str">
            <v>SHOUG-TV3</v>
          </cell>
          <cell r="FE7" t="str">
            <v>SHOUG-D</v>
          </cell>
          <cell r="FF7" t="str">
            <v>PISCO-TG1</v>
          </cell>
          <cell r="FG7" t="str">
            <v>PISCO-TG2</v>
          </cell>
          <cell r="FH7" t="str">
            <v>CHILI-D</v>
          </cell>
          <cell r="FI7" t="str">
            <v>MOLLE-D</v>
          </cell>
          <cell r="FJ7" t="str">
            <v>CHILI-CC</v>
          </cell>
          <cell r="FK7" t="str">
            <v>CHILI-TV2</v>
          </cell>
          <cell r="FL7" t="str">
            <v>CHILI-TV3</v>
          </cell>
          <cell r="FM7" t="str">
            <v>TAPARACHI</v>
          </cell>
          <cell r="FN7" t="str">
            <v>BELLAVISTA1</v>
          </cell>
          <cell r="FO7" t="str">
            <v>ILO2-TV1</v>
          </cell>
          <cell r="FP7" t="str">
            <v>ILO1-D</v>
          </cell>
          <cell r="FQ7" t="str">
            <v>ILO1-TG1</v>
          </cell>
          <cell r="FR7" t="str">
            <v>ILO1-TG2</v>
          </cell>
          <cell r="FS7" t="str">
            <v>ILO1-TV3</v>
          </cell>
          <cell r="FT7" t="str">
            <v>ILO1-TV4</v>
          </cell>
          <cell r="FU7" t="str">
            <v>RESE_ILO_TG1</v>
          </cell>
          <cell r="FV7" t="str">
            <v>RESE_ILO_TG2</v>
          </cell>
          <cell r="FW7" t="str">
            <v>RESE_ILO_TG3</v>
          </cell>
          <cell r="FX7" t="str">
            <v>DOLORESPATA</v>
          </cell>
          <cell r="FY7" t="str">
            <v>ECUADOR</v>
          </cell>
          <cell r="FZ7" t="str">
            <v>ILO1-TV4</v>
          </cell>
          <cell r="GA7" t="str">
            <v>RESE_ILO_TG1</v>
          </cell>
          <cell r="GB7" t="str">
            <v>RESE_ILO_TG2</v>
          </cell>
          <cell r="GC7" t="str">
            <v>RESE_ILO_TG3</v>
          </cell>
          <cell r="GD7" t="str">
            <v>DOLORESPATA</v>
          </cell>
          <cell r="GE7" t="str">
            <v>ECUADOR</v>
          </cell>
        </row>
        <row r="9">
          <cell r="A9">
            <v>1</v>
          </cell>
          <cell r="B9">
            <v>0</v>
          </cell>
          <cell r="C9">
            <v>30.776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59.223999999999997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</row>
        <row r="10">
          <cell r="A10">
            <v>2</v>
          </cell>
          <cell r="B10">
            <v>0</v>
          </cell>
          <cell r="C10">
            <v>24.777999999999999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65.221999999999994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</row>
        <row r="11">
          <cell r="A11">
            <v>3</v>
          </cell>
          <cell r="B11">
            <v>0</v>
          </cell>
          <cell r="C11">
            <v>24.777999999999999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65.221999999999994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</row>
        <row r="12">
          <cell r="A12">
            <v>4</v>
          </cell>
          <cell r="B12">
            <v>0</v>
          </cell>
          <cell r="C12">
            <v>24.777999999999999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65.221999999999994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</row>
        <row r="13">
          <cell r="A13">
            <v>5</v>
          </cell>
          <cell r="B13">
            <v>0</v>
          </cell>
          <cell r="C13">
            <v>24.777999999999999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65.221999999999994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</row>
        <row r="14">
          <cell r="A14">
            <v>6</v>
          </cell>
          <cell r="B14">
            <v>0</v>
          </cell>
          <cell r="C14">
            <v>22.5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22.285</v>
          </cell>
          <cell r="K14">
            <v>0</v>
          </cell>
          <cell r="L14">
            <v>0</v>
          </cell>
          <cell r="M14">
            <v>0.21462000000000001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45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</row>
        <row r="15">
          <cell r="A15">
            <v>7</v>
          </cell>
          <cell r="B15">
            <v>0</v>
          </cell>
          <cell r="C15">
            <v>22.5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19.11</v>
          </cell>
          <cell r="K15">
            <v>0</v>
          </cell>
          <cell r="L15">
            <v>0</v>
          </cell>
          <cell r="M15">
            <v>3.3904999999999998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13.064</v>
          </cell>
          <cell r="AG15">
            <v>15.968</v>
          </cell>
          <cell r="AH15">
            <v>15.968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</row>
        <row r="16">
          <cell r="A16">
            <v>8</v>
          </cell>
          <cell r="B16">
            <v>0</v>
          </cell>
          <cell r="C16">
            <v>22.5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20.204999999999998</v>
          </cell>
          <cell r="K16">
            <v>0</v>
          </cell>
          <cell r="L16">
            <v>0</v>
          </cell>
          <cell r="M16">
            <v>2.2953999999999999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15.968</v>
          </cell>
          <cell r="AG16">
            <v>15.968</v>
          </cell>
          <cell r="AH16">
            <v>13.064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</row>
        <row r="17">
          <cell r="A17">
            <v>9</v>
          </cell>
          <cell r="B17">
            <v>0</v>
          </cell>
          <cell r="C17">
            <v>22.5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19.11</v>
          </cell>
          <cell r="K17">
            <v>0</v>
          </cell>
          <cell r="L17">
            <v>0</v>
          </cell>
          <cell r="M17">
            <v>3.3904999999999998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15.968</v>
          </cell>
          <cell r="AG17">
            <v>13.064</v>
          </cell>
          <cell r="AH17">
            <v>15.968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</row>
        <row r="18">
          <cell r="A18">
            <v>10</v>
          </cell>
          <cell r="B18">
            <v>0</v>
          </cell>
          <cell r="C18">
            <v>22.5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19.11</v>
          </cell>
          <cell r="K18">
            <v>0</v>
          </cell>
          <cell r="L18">
            <v>0</v>
          </cell>
          <cell r="M18">
            <v>3.3904999999999998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13.064</v>
          </cell>
          <cell r="AG18">
            <v>15.968</v>
          </cell>
          <cell r="AH18">
            <v>15.968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</row>
        <row r="19">
          <cell r="A19">
            <v>11</v>
          </cell>
          <cell r="B19">
            <v>0</v>
          </cell>
          <cell r="C19">
            <v>22.5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19.11</v>
          </cell>
          <cell r="K19">
            <v>0</v>
          </cell>
          <cell r="L19">
            <v>0</v>
          </cell>
          <cell r="M19">
            <v>3.3904999999999998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15.968</v>
          </cell>
          <cell r="AG19">
            <v>13.064</v>
          </cell>
          <cell r="AH19">
            <v>15.968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</row>
        <row r="20">
          <cell r="A20">
            <v>12</v>
          </cell>
          <cell r="B20">
            <v>0</v>
          </cell>
          <cell r="C20">
            <v>35.959000000000003</v>
          </cell>
          <cell r="D20">
            <v>0</v>
          </cell>
          <cell r="E20">
            <v>0</v>
          </cell>
          <cell r="F20">
            <v>0</v>
          </cell>
          <cell r="G20">
            <v>17.71</v>
          </cell>
          <cell r="H20">
            <v>12.831</v>
          </cell>
          <cell r="I20">
            <v>23.5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</row>
        <row r="21">
          <cell r="A21">
            <v>13</v>
          </cell>
          <cell r="B21">
            <v>0</v>
          </cell>
          <cell r="C21">
            <v>36</v>
          </cell>
          <cell r="D21">
            <v>0</v>
          </cell>
          <cell r="E21">
            <v>0</v>
          </cell>
          <cell r="F21">
            <v>0</v>
          </cell>
          <cell r="G21">
            <v>22.63</v>
          </cell>
          <cell r="H21">
            <v>7.8699000000000003</v>
          </cell>
          <cell r="I21">
            <v>23.5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</row>
        <row r="22">
          <cell r="A22">
            <v>14</v>
          </cell>
          <cell r="B22">
            <v>0</v>
          </cell>
          <cell r="C22">
            <v>36</v>
          </cell>
          <cell r="D22">
            <v>0</v>
          </cell>
          <cell r="E22">
            <v>0</v>
          </cell>
          <cell r="F22">
            <v>0</v>
          </cell>
          <cell r="G22">
            <v>22.63</v>
          </cell>
          <cell r="H22">
            <v>7.8699000000000003</v>
          </cell>
          <cell r="I22">
            <v>23.5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</row>
        <row r="23">
          <cell r="A23">
            <v>15</v>
          </cell>
          <cell r="B23">
            <v>0</v>
          </cell>
          <cell r="C23">
            <v>22.5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19.11</v>
          </cell>
          <cell r="K23">
            <v>0</v>
          </cell>
          <cell r="L23">
            <v>0</v>
          </cell>
          <cell r="M23">
            <v>3.3904999999999998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13.064</v>
          </cell>
          <cell r="AG23">
            <v>15.968</v>
          </cell>
          <cell r="AH23">
            <v>15.968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</row>
        <row r="24">
          <cell r="A24">
            <v>16</v>
          </cell>
          <cell r="B24">
            <v>0</v>
          </cell>
          <cell r="C24">
            <v>22.5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19.11</v>
          </cell>
          <cell r="K24">
            <v>0</v>
          </cell>
          <cell r="L24">
            <v>0</v>
          </cell>
          <cell r="M24">
            <v>3.3904999999999998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13.064</v>
          </cell>
          <cell r="AG24">
            <v>15.968</v>
          </cell>
          <cell r="AH24">
            <v>15.968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</row>
        <row r="25">
          <cell r="A25">
            <v>17</v>
          </cell>
          <cell r="B25">
            <v>0</v>
          </cell>
          <cell r="C25">
            <v>22.5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19.11</v>
          </cell>
          <cell r="K25">
            <v>0</v>
          </cell>
          <cell r="L25">
            <v>0</v>
          </cell>
          <cell r="M25">
            <v>3.3904999999999998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15.968</v>
          </cell>
          <cell r="AG25">
            <v>13.064</v>
          </cell>
          <cell r="AH25">
            <v>15.968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</row>
        <row r="26">
          <cell r="A26">
            <v>18</v>
          </cell>
          <cell r="B26">
            <v>0</v>
          </cell>
          <cell r="C26">
            <v>22.5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19.11</v>
          </cell>
          <cell r="K26">
            <v>0</v>
          </cell>
          <cell r="L26">
            <v>0</v>
          </cell>
          <cell r="M26">
            <v>3.3904999999999998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15.968</v>
          </cell>
          <cell r="AG26">
            <v>13.064</v>
          </cell>
          <cell r="AH26">
            <v>15.968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</row>
        <row r="27">
          <cell r="A27">
            <v>19</v>
          </cell>
          <cell r="B27">
            <v>0</v>
          </cell>
          <cell r="C27">
            <v>22.5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19.11</v>
          </cell>
          <cell r="K27">
            <v>0</v>
          </cell>
          <cell r="L27">
            <v>0</v>
          </cell>
          <cell r="M27">
            <v>3.3904999999999998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15.968</v>
          </cell>
          <cell r="AG27">
            <v>13.064</v>
          </cell>
          <cell r="AH27">
            <v>15.968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</row>
        <row r="28">
          <cell r="A28">
            <v>20</v>
          </cell>
          <cell r="B28">
            <v>0</v>
          </cell>
          <cell r="C28">
            <v>22.5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19.11</v>
          </cell>
          <cell r="K28">
            <v>0</v>
          </cell>
          <cell r="L28">
            <v>0</v>
          </cell>
          <cell r="M28">
            <v>3.3904999999999998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15.968</v>
          </cell>
          <cell r="AG28">
            <v>13.064</v>
          </cell>
          <cell r="AH28">
            <v>15.968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</row>
        <row r="29">
          <cell r="A29">
            <v>21</v>
          </cell>
          <cell r="B29">
            <v>0</v>
          </cell>
          <cell r="C29">
            <v>36</v>
          </cell>
          <cell r="D29">
            <v>0</v>
          </cell>
          <cell r="E29">
            <v>0</v>
          </cell>
          <cell r="F29">
            <v>0</v>
          </cell>
          <cell r="G29">
            <v>22.63</v>
          </cell>
          <cell r="H29">
            <v>7.8699000000000003</v>
          </cell>
          <cell r="I29">
            <v>23.5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</row>
        <row r="30">
          <cell r="A30">
            <v>22</v>
          </cell>
          <cell r="B30">
            <v>0</v>
          </cell>
          <cell r="C30">
            <v>36</v>
          </cell>
          <cell r="D30">
            <v>0</v>
          </cell>
          <cell r="E30">
            <v>0</v>
          </cell>
          <cell r="F30">
            <v>0</v>
          </cell>
          <cell r="G30">
            <v>22.63</v>
          </cell>
          <cell r="H30">
            <v>23.5</v>
          </cell>
          <cell r="I30">
            <v>7.8699000000000003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</row>
        <row r="31">
          <cell r="A31">
            <v>23</v>
          </cell>
          <cell r="B31">
            <v>0</v>
          </cell>
          <cell r="C31">
            <v>22.5</v>
          </cell>
          <cell r="D31">
            <v>0</v>
          </cell>
          <cell r="E31">
            <v>0</v>
          </cell>
          <cell r="F31">
            <v>0</v>
          </cell>
          <cell r="G31">
            <v>22.63</v>
          </cell>
          <cell r="H31">
            <v>22.37</v>
          </cell>
          <cell r="I31">
            <v>0</v>
          </cell>
          <cell r="J31">
            <v>19.11</v>
          </cell>
          <cell r="K31">
            <v>0</v>
          </cell>
          <cell r="L31">
            <v>0</v>
          </cell>
          <cell r="M31">
            <v>3.3904999999999998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</row>
        <row r="32">
          <cell r="A32">
            <v>24</v>
          </cell>
          <cell r="B32">
            <v>0</v>
          </cell>
          <cell r="C32">
            <v>36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54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</row>
        <row r="33">
          <cell r="A33">
            <v>25</v>
          </cell>
          <cell r="B33">
            <v>0</v>
          </cell>
          <cell r="C33">
            <v>36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54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</row>
        <row r="34">
          <cell r="A34">
            <v>26</v>
          </cell>
          <cell r="B34">
            <v>0</v>
          </cell>
          <cell r="C34">
            <v>25.350999999999999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64.649000000000001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</row>
        <row r="35">
          <cell r="A35">
            <v>27</v>
          </cell>
          <cell r="B35">
            <v>0</v>
          </cell>
          <cell r="C35">
            <v>24.777999999999999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65.221999999999994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</row>
        <row r="36">
          <cell r="A36">
            <v>28</v>
          </cell>
          <cell r="B36">
            <v>0</v>
          </cell>
          <cell r="C36">
            <v>27.768999999999998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62.231000000000002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</row>
        <row r="37">
          <cell r="A37">
            <v>29</v>
          </cell>
          <cell r="B37">
            <v>0</v>
          </cell>
          <cell r="C37">
            <v>36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54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</row>
        <row r="38">
          <cell r="A38">
            <v>30</v>
          </cell>
          <cell r="B38">
            <v>0</v>
          </cell>
          <cell r="C38">
            <v>22.5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22.5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45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</row>
        <row r="39">
          <cell r="A39">
            <v>31</v>
          </cell>
          <cell r="B39">
            <v>0</v>
          </cell>
          <cell r="C39">
            <v>22.5</v>
          </cell>
          <cell r="D39">
            <v>0</v>
          </cell>
          <cell r="E39">
            <v>0</v>
          </cell>
          <cell r="F39">
            <v>0</v>
          </cell>
          <cell r="G39">
            <v>22.242000000000001</v>
          </cell>
          <cell r="H39">
            <v>0</v>
          </cell>
          <cell r="I39">
            <v>22.757999999999999</v>
          </cell>
          <cell r="J39">
            <v>22.5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</row>
        <row r="40">
          <cell r="A40">
            <v>32</v>
          </cell>
          <cell r="B40">
            <v>0</v>
          </cell>
          <cell r="C40">
            <v>36</v>
          </cell>
          <cell r="D40">
            <v>0</v>
          </cell>
          <cell r="E40">
            <v>0</v>
          </cell>
          <cell r="F40">
            <v>0</v>
          </cell>
          <cell r="G40">
            <v>11.369</v>
          </cell>
          <cell r="H40">
            <v>19.131</v>
          </cell>
          <cell r="I40">
            <v>23.5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</row>
        <row r="41">
          <cell r="A41">
            <v>33</v>
          </cell>
          <cell r="B41">
            <v>0</v>
          </cell>
          <cell r="C41">
            <v>36</v>
          </cell>
          <cell r="D41">
            <v>0</v>
          </cell>
          <cell r="E41">
            <v>0</v>
          </cell>
          <cell r="F41">
            <v>0</v>
          </cell>
          <cell r="G41">
            <v>22.63</v>
          </cell>
          <cell r="H41">
            <v>7.8699000000000003</v>
          </cell>
          <cell r="I41">
            <v>23.5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</row>
        <row r="42">
          <cell r="A42">
            <v>34</v>
          </cell>
          <cell r="B42">
            <v>0</v>
          </cell>
          <cell r="C42">
            <v>36</v>
          </cell>
          <cell r="D42">
            <v>0</v>
          </cell>
          <cell r="E42">
            <v>0</v>
          </cell>
          <cell r="F42">
            <v>0</v>
          </cell>
          <cell r="G42">
            <v>22.63</v>
          </cell>
          <cell r="H42">
            <v>7.8699000000000003</v>
          </cell>
          <cell r="I42">
            <v>23.5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</row>
        <row r="43">
          <cell r="A43">
            <v>35</v>
          </cell>
          <cell r="B43">
            <v>0</v>
          </cell>
          <cell r="C43">
            <v>36</v>
          </cell>
          <cell r="D43">
            <v>0</v>
          </cell>
          <cell r="E43">
            <v>0</v>
          </cell>
          <cell r="F43">
            <v>0</v>
          </cell>
          <cell r="G43">
            <v>22.63</v>
          </cell>
          <cell r="H43">
            <v>7.8699000000000003</v>
          </cell>
          <cell r="I43">
            <v>23.5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</row>
        <row r="44">
          <cell r="A44">
            <v>36</v>
          </cell>
          <cell r="B44">
            <v>0</v>
          </cell>
          <cell r="C44">
            <v>22.5</v>
          </cell>
          <cell r="D44">
            <v>0</v>
          </cell>
          <cell r="E44">
            <v>0</v>
          </cell>
          <cell r="F44">
            <v>0</v>
          </cell>
          <cell r="G44">
            <v>22.63</v>
          </cell>
          <cell r="H44">
            <v>22.37</v>
          </cell>
          <cell r="I44">
            <v>0</v>
          </cell>
          <cell r="J44">
            <v>19.11</v>
          </cell>
          <cell r="K44">
            <v>0</v>
          </cell>
          <cell r="L44">
            <v>0</v>
          </cell>
          <cell r="M44">
            <v>3.3904999999999998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</row>
        <row r="45">
          <cell r="A45">
            <v>37</v>
          </cell>
          <cell r="B45">
            <v>0</v>
          </cell>
          <cell r="C45">
            <v>36</v>
          </cell>
          <cell r="D45">
            <v>0</v>
          </cell>
          <cell r="E45">
            <v>0</v>
          </cell>
          <cell r="F45">
            <v>0</v>
          </cell>
          <cell r="G45">
            <v>22.63</v>
          </cell>
          <cell r="H45">
            <v>23.5</v>
          </cell>
          <cell r="I45">
            <v>7.8699000000000003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</row>
        <row r="46">
          <cell r="A46">
            <v>38</v>
          </cell>
          <cell r="B46">
            <v>0</v>
          </cell>
          <cell r="C46">
            <v>22.5</v>
          </cell>
          <cell r="D46">
            <v>0</v>
          </cell>
          <cell r="E46">
            <v>0</v>
          </cell>
          <cell r="F46">
            <v>0</v>
          </cell>
          <cell r="G46">
            <v>22.63</v>
          </cell>
          <cell r="H46">
            <v>22.37</v>
          </cell>
          <cell r="I46">
            <v>0</v>
          </cell>
          <cell r="J46">
            <v>19.11</v>
          </cell>
          <cell r="K46">
            <v>0</v>
          </cell>
          <cell r="L46">
            <v>0</v>
          </cell>
          <cell r="M46">
            <v>3.3904999999999998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</row>
        <row r="47">
          <cell r="A47">
            <v>39</v>
          </cell>
          <cell r="B47">
            <v>0</v>
          </cell>
          <cell r="C47">
            <v>36</v>
          </cell>
          <cell r="D47">
            <v>0</v>
          </cell>
          <cell r="E47">
            <v>0</v>
          </cell>
          <cell r="F47">
            <v>0</v>
          </cell>
          <cell r="G47">
            <v>22.63</v>
          </cell>
          <cell r="H47">
            <v>7.8699000000000003</v>
          </cell>
          <cell r="I47">
            <v>23.5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</row>
        <row r="48">
          <cell r="A48">
            <v>40</v>
          </cell>
          <cell r="B48">
            <v>0</v>
          </cell>
          <cell r="C48">
            <v>36</v>
          </cell>
          <cell r="D48">
            <v>0</v>
          </cell>
          <cell r="E48">
            <v>0</v>
          </cell>
          <cell r="F48">
            <v>0</v>
          </cell>
          <cell r="G48">
            <v>22.63</v>
          </cell>
          <cell r="H48">
            <v>23.5</v>
          </cell>
          <cell r="I48">
            <v>7.8699000000000003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</row>
        <row r="49">
          <cell r="A49">
            <v>41</v>
          </cell>
          <cell r="B49">
            <v>0</v>
          </cell>
          <cell r="C49">
            <v>36</v>
          </cell>
          <cell r="D49">
            <v>0</v>
          </cell>
          <cell r="E49">
            <v>0</v>
          </cell>
          <cell r="F49">
            <v>0</v>
          </cell>
          <cell r="G49">
            <v>22.63</v>
          </cell>
          <cell r="H49">
            <v>7.8699000000000003</v>
          </cell>
          <cell r="I49">
            <v>23.5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</row>
        <row r="50">
          <cell r="A50">
            <v>42</v>
          </cell>
          <cell r="B50">
            <v>0</v>
          </cell>
          <cell r="C50">
            <v>36</v>
          </cell>
          <cell r="D50">
            <v>0</v>
          </cell>
          <cell r="E50">
            <v>0</v>
          </cell>
          <cell r="F50">
            <v>0</v>
          </cell>
          <cell r="G50">
            <v>22.63</v>
          </cell>
          <cell r="H50">
            <v>7.8699000000000003</v>
          </cell>
          <cell r="I50">
            <v>23.5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</row>
        <row r="51">
          <cell r="A51">
            <v>43</v>
          </cell>
          <cell r="B51">
            <v>0</v>
          </cell>
          <cell r="C51">
            <v>36</v>
          </cell>
          <cell r="D51">
            <v>0</v>
          </cell>
          <cell r="E51">
            <v>0</v>
          </cell>
          <cell r="F51">
            <v>0</v>
          </cell>
          <cell r="G51">
            <v>22.63</v>
          </cell>
          <cell r="H51">
            <v>7.8699000000000003</v>
          </cell>
          <cell r="I51">
            <v>23.5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</row>
        <row r="52">
          <cell r="A52">
            <v>44</v>
          </cell>
          <cell r="B52">
            <v>0</v>
          </cell>
          <cell r="C52">
            <v>36</v>
          </cell>
          <cell r="D52">
            <v>0</v>
          </cell>
          <cell r="E52">
            <v>0</v>
          </cell>
          <cell r="F52">
            <v>0</v>
          </cell>
          <cell r="G52">
            <v>22.63</v>
          </cell>
          <cell r="H52">
            <v>23.5</v>
          </cell>
          <cell r="I52">
            <v>7.8699000000000003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</row>
        <row r="53">
          <cell r="A53">
            <v>45</v>
          </cell>
          <cell r="B53">
            <v>0</v>
          </cell>
          <cell r="C53">
            <v>36</v>
          </cell>
          <cell r="D53">
            <v>0</v>
          </cell>
          <cell r="E53">
            <v>0</v>
          </cell>
          <cell r="F53">
            <v>0</v>
          </cell>
          <cell r="G53">
            <v>22.63</v>
          </cell>
          <cell r="H53">
            <v>7.8699000000000003</v>
          </cell>
          <cell r="I53">
            <v>23.5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</row>
        <row r="54">
          <cell r="A54">
            <v>46</v>
          </cell>
          <cell r="B54">
            <v>0</v>
          </cell>
          <cell r="C54">
            <v>36</v>
          </cell>
          <cell r="D54">
            <v>0</v>
          </cell>
          <cell r="E54">
            <v>0</v>
          </cell>
          <cell r="F54">
            <v>0</v>
          </cell>
          <cell r="G54">
            <v>22.63</v>
          </cell>
          <cell r="H54">
            <v>7.8699000000000003</v>
          </cell>
          <cell r="I54">
            <v>23.5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</row>
        <row r="55">
          <cell r="A55">
            <v>47</v>
          </cell>
          <cell r="B55">
            <v>0</v>
          </cell>
          <cell r="C55">
            <v>33.595999999999997</v>
          </cell>
          <cell r="D55">
            <v>0</v>
          </cell>
          <cell r="E55">
            <v>0</v>
          </cell>
          <cell r="F55">
            <v>0</v>
          </cell>
          <cell r="G55">
            <v>9.4037000000000006</v>
          </cell>
          <cell r="H55">
            <v>23.5</v>
          </cell>
          <cell r="I55">
            <v>23.5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</row>
        <row r="56">
          <cell r="A56">
            <v>48</v>
          </cell>
          <cell r="B56">
            <v>0</v>
          </cell>
          <cell r="C56">
            <v>22.5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19.11</v>
          </cell>
          <cell r="K56">
            <v>0</v>
          </cell>
          <cell r="L56">
            <v>0</v>
          </cell>
          <cell r="M56">
            <v>3.3904999999999998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45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</row>
        <row r="57">
          <cell r="A57">
            <v>49</v>
          </cell>
          <cell r="B57">
            <v>0</v>
          </cell>
          <cell r="C57">
            <v>36</v>
          </cell>
          <cell r="D57">
            <v>0</v>
          </cell>
          <cell r="E57">
            <v>0</v>
          </cell>
          <cell r="F57">
            <v>0</v>
          </cell>
          <cell r="G57">
            <v>22.63</v>
          </cell>
          <cell r="H57">
            <v>23.5</v>
          </cell>
          <cell r="I57">
            <v>7.8699000000000003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</row>
        <row r="58">
          <cell r="A58">
            <v>50</v>
          </cell>
          <cell r="B58">
            <v>0</v>
          </cell>
          <cell r="C58">
            <v>22.5</v>
          </cell>
          <cell r="D58">
            <v>0</v>
          </cell>
          <cell r="E58">
            <v>0</v>
          </cell>
          <cell r="F58">
            <v>0</v>
          </cell>
          <cell r="G58">
            <v>14.087999999999999</v>
          </cell>
          <cell r="H58">
            <v>7.4123000000000001</v>
          </cell>
          <cell r="I58">
            <v>23.5</v>
          </cell>
          <cell r="J58">
            <v>19.11</v>
          </cell>
          <cell r="K58">
            <v>0</v>
          </cell>
          <cell r="L58">
            <v>0</v>
          </cell>
          <cell r="M58">
            <v>3.3904999999999998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</row>
        <row r="59">
          <cell r="A59">
            <v>51</v>
          </cell>
          <cell r="B59">
            <v>0</v>
          </cell>
          <cell r="C59">
            <v>36</v>
          </cell>
          <cell r="D59">
            <v>0</v>
          </cell>
          <cell r="E59">
            <v>0</v>
          </cell>
          <cell r="F59">
            <v>0</v>
          </cell>
          <cell r="G59">
            <v>7.0903</v>
          </cell>
          <cell r="H59">
            <v>23.41</v>
          </cell>
          <cell r="I59">
            <v>23.5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</row>
        <row r="60">
          <cell r="A60">
            <v>52</v>
          </cell>
          <cell r="B60">
            <v>0</v>
          </cell>
          <cell r="C60">
            <v>36</v>
          </cell>
          <cell r="D60">
            <v>0</v>
          </cell>
          <cell r="E60">
            <v>0</v>
          </cell>
          <cell r="F60">
            <v>0</v>
          </cell>
          <cell r="G60">
            <v>6.9999000000000002</v>
          </cell>
          <cell r="H60">
            <v>23.5</v>
          </cell>
          <cell r="I60">
            <v>23.5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</row>
        <row r="61">
          <cell r="A61">
            <v>53</v>
          </cell>
          <cell r="B61">
            <v>0</v>
          </cell>
          <cell r="C61">
            <v>36</v>
          </cell>
          <cell r="D61">
            <v>0</v>
          </cell>
          <cell r="E61">
            <v>0</v>
          </cell>
          <cell r="F61">
            <v>0</v>
          </cell>
          <cell r="G61">
            <v>6.9999000000000002</v>
          </cell>
          <cell r="H61">
            <v>23.5</v>
          </cell>
          <cell r="I61">
            <v>23.5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</row>
        <row r="62">
          <cell r="A62">
            <v>54</v>
          </cell>
          <cell r="B62">
            <v>0</v>
          </cell>
          <cell r="C62">
            <v>36</v>
          </cell>
          <cell r="D62">
            <v>0</v>
          </cell>
          <cell r="E62">
            <v>0</v>
          </cell>
          <cell r="F62">
            <v>0</v>
          </cell>
          <cell r="G62">
            <v>6.9999000000000002</v>
          </cell>
          <cell r="H62">
            <v>23.5</v>
          </cell>
          <cell r="I62">
            <v>23.5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</row>
        <row r="63">
          <cell r="A63">
            <v>55</v>
          </cell>
          <cell r="B63">
            <v>0</v>
          </cell>
          <cell r="C63">
            <v>22.5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22.285</v>
          </cell>
          <cell r="K63">
            <v>0</v>
          </cell>
          <cell r="L63">
            <v>0</v>
          </cell>
          <cell r="M63">
            <v>0.21462000000000001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45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</row>
        <row r="64">
          <cell r="A64">
            <v>56</v>
          </cell>
          <cell r="B64">
            <v>0</v>
          </cell>
          <cell r="C64">
            <v>22.5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22.285</v>
          </cell>
          <cell r="K64">
            <v>0</v>
          </cell>
          <cell r="L64">
            <v>0</v>
          </cell>
          <cell r="M64">
            <v>0.21462000000000001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45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</row>
        <row r="65">
          <cell r="A65">
            <v>57</v>
          </cell>
          <cell r="B65">
            <v>0</v>
          </cell>
          <cell r="C65">
            <v>22.5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22.285</v>
          </cell>
          <cell r="K65">
            <v>0</v>
          </cell>
          <cell r="L65">
            <v>0</v>
          </cell>
          <cell r="M65">
            <v>0.21462000000000001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45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</row>
        <row r="66">
          <cell r="A66">
            <v>58</v>
          </cell>
          <cell r="B66">
            <v>0</v>
          </cell>
          <cell r="C66">
            <v>22.5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22.285</v>
          </cell>
          <cell r="K66">
            <v>0</v>
          </cell>
          <cell r="L66">
            <v>0</v>
          </cell>
          <cell r="M66">
            <v>0.21462000000000001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45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</row>
        <row r="67">
          <cell r="A67">
            <v>59</v>
          </cell>
          <cell r="B67">
            <v>0</v>
          </cell>
          <cell r="C67">
            <v>22.5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22.285</v>
          </cell>
          <cell r="K67">
            <v>0</v>
          </cell>
          <cell r="L67">
            <v>0</v>
          </cell>
          <cell r="M67">
            <v>0.21462000000000001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45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</row>
        <row r="68">
          <cell r="A68">
            <v>60</v>
          </cell>
          <cell r="B68">
            <v>0</v>
          </cell>
          <cell r="C68">
            <v>22.5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22.285</v>
          </cell>
          <cell r="K68">
            <v>0</v>
          </cell>
          <cell r="L68">
            <v>0</v>
          </cell>
          <cell r="M68">
            <v>0.21462000000000001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45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</row>
        <row r="69">
          <cell r="A69">
            <v>61</v>
          </cell>
          <cell r="B69">
            <v>0</v>
          </cell>
          <cell r="C69">
            <v>22.5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22.5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45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</row>
        <row r="70">
          <cell r="A70">
            <v>62</v>
          </cell>
          <cell r="B70">
            <v>0</v>
          </cell>
          <cell r="C70">
            <v>22.5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22.5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45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</row>
        <row r="71">
          <cell r="A71">
            <v>63</v>
          </cell>
          <cell r="B71">
            <v>0</v>
          </cell>
          <cell r="C71">
            <v>22.5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21.5</v>
          </cell>
          <cell r="I71">
            <v>23.5</v>
          </cell>
          <cell r="J71">
            <v>22.5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</row>
        <row r="72">
          <cell r="A72">
            <v>64</v>
          </cell>
          <cell r="B72">
            <v>0</v>
          </cell>
          <cell r="C72">
            <v>22.5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21.5</v>
          </cell>
          <cell r="I72">
            <v>23.5</v>
          </cell>
          <cell r="J72">
            <v>22.5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</row>
        <row r="73">
          <cell r="A73">
            <v>65</v>
          </cell>
          <cell r="B73">
            <v>0</v>
          </cell>
          <cell r="C73">
            <v>22.5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21.5</v>
          </cell>
          <cell r="I73">
            <v>23.5</v>
          </cell>
          <cell r="J73">
            <v>22.5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</row>
        <row r="74">
          <cell r="A74">
            <v>66</v>
          </cell>
          <cell r="B74">
            <v>0</v>
          </cell>
          <cell r="C74">
            <v>22.5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21.5</v>
          </cell>
          <cell r="I74">
            <v>23.5</v>
          </cell>
          <cell r="J74">
            <v>19.11</v>
          </cell>
          <cell r="K74">
            <v>0</v>
          </cell>
          <cell r="L74">
            <v>0</v>
          </cell>
          <cell r="M74">
            <v>3.3904999999999998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</row>
        <row r="75">
          <cell r="A75">
            <v>67</v>
          </cell>
          <cell r="B75">
            <v>0</v>
          </cell>
          <cell r="C75">
            <v>22.5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23.5</v>
          </cell>
          <cell r="I75">
            <v>21.5</v>
          </cell>
          <cell r="J75">
            <v>19.219000000000001</v>
          </cell>
          <cell r="K75">
            <v>0</v>
          </cell>
          <cell r="L75">
            <v>0</v>
          </cell>
          <cell r="M75">
            <v>3.2808999999999999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</row>
        <row r="76">
          <cell r="A76">
            <v>68</v>
          </cell>
          <cell r="B76">
            <v>0</v>
          </cell>
          <cell r="C76">
            <v>36</v>
          </cell>
          <cell r="D76">
            <v>0</v>
          </cell>
          <cell r="E76">
            <v>0</v>
          </cell>
          <cell r="F76">
            <v>0</v>
          </cell>
          <cell r="G76">
            <v>6.9999000000000002</v>
          </cell>
          <cell r="H76">
            <v>23.5</v>
          </cell>
          <cell r="I76">
            <v>23.5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</row>
        <row r="77">
          <cell r="A77">
            <v>69</v>
          </cell>
          <cell r="B77">
            <v>0</v>
          </cell>
          <cell r="C77">
            <v>36</v>
          </cell>
          <cell r="D77">
            <v>0</v>
          </cell>
          <cell r="E77">
            <v>0</v>
          </cell>
          <cell r="F77">
            <v>0</v>
          </cell>
          <cell r="G77">
            <v>6.9999000000000002</v>
          </cell>
          <cell r="H77">
            <v>23.5</v>
          </cell>
          <cell r="I77">
            <v>23.5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</row>
        <row r="78">
          <cell r="A78">
            <v>70</v>
          </cell>
          <cell r="B78">
            <v>0</v>
          </cell>
          <cell r="C78">
            <v>36</v>
          </cell>
          <cell r="D78">
            <v>0</v>
          </cell>
          <cell r="E78">
            <v>0</v>
          </cell>
          <cell r="F78">
            <v>0</v>
          </cell>
          <cell r="G78">
            <v>22.63</v>
          </cell>
          <cell r="H78">
            <v>7.8699000000000003</v>
          </cell>
          <cell r="I78">
            <v>23.5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</row>
        <row r="79">
          <cell r="A79">
            <v>71</v>
          </cell>
          <cell r="B79">
            <v>0</v>
          </cell>
          <cell r="C79">
            <v>36</v>
          </cell>
          <cell r="D79">
            <v>0</v>
          </cell>
          <cell r="E79">
            <v>0</v>
          </cell>
          <cell r="F79">
            <v>0</v>
          </cell>
          <cell r="G79">
            <v>6.9999000000000002</v>
          </cell>
          <cell r="H79">
            <v>23.5</v>
          </cell>
          <cell r="I79">
            <v>23.5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</row>
        <row r="80">
          <cell r="A80">
            <v>72</v>
          </cell>
          <cell r="B80">
            <v>0</v>
          </cell>
          <cell r="C80">
            <v>36</v>
          </cell>
          <cell r="D80">
            <v>0</v>
          </cell>
          <cell r="E80">
            <v>0</v>
          </cell>
          <cell r="F80">
            <v>0</v>
          </cell>
          <cell r="G80">
            <v>6.9999000000000002</v>
          </cell>
          <cell r="H80">
            <v>23.5</v>
          </cell>
          <cell r="I80">
            <v>23.5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</row>
        <row r="81">
          <cell r="A81">
            <v>73</v>
          </cell>
          <cell r="B81">
            <v>0</v>
          </cell>
          <cell r="C81">
            <v>36</v>
          </cell>
          <cell r="D81">
            <v>0</v>
          </cell>
          <cell r="E81">
            <v>0</v>
          </cell>
          <cell r="F81">
            <v>0</v>
          </cell>
          <cell r="G81">
            <v>6.9999000000000002</v>
          </cell>
          <cell r="H81">
            <v>23.5</v>
          </cell>
          <cell r="I81">
            <v>23.5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</row>
        <row r="82">
          <cell r="A82">
            <v>74</v>
          </cell>
          <cell r="B82">
            <v>0</v>
          </cell>
          <cell r="C82">
            <v>36</v>
          </cell>
          <cell r="D82">
            <v>0</v>
          </cell>
          <cell r="E82">
            <v>0</v>
          </cell>
          <cell r="F82">
            <v>0</v>
          </cell>
          <cell r="G82">
            <v>22.63</v>
          </cell>
          <cell r="H82">
            <v>7.8699000000000003</v>
          </cell>
          <cell r="I82">
            <v>23.5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</row>
        <row r="83">
          <cell r="A83">
            <v>75</v>
          </cell>
          <cell r="B83">
            <v>0</v>
          </cell>
          <cell r="C83">
            <v>36</v>
          </cell>
          <cell r="D83">
            <v>0</v>
          </cell>
          <cell r="E83">
            <v>0</v>
          </cell>
          <cell r="F83">
            <v>0</v>
          </cell>
          <cell r="G83">
            <v>6.9999000000000002</v>
          </cell>
          <cell r="H83">
            <v>23.5</v>
          </cell>
          <cell r="I83">
            <v>23.5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</row>
        <row r="84">
          <cell r="A84">
            <v>76</v>
          </cell>
          <cell r="B84">
            <v>0</v>
          </cell>
          <cell r="C84">
            <v>36</v>
          </cell>
          <cell r="D84">
            <v>0</v>
          </cell>
          <cell r="E84">
            <v>0</v>
          </cell>
          <cell r="F84">
            <v>0</v>
          </cell>
          <cell r="G84">
            <v>22.63</v>
          </cell>
          <cell r="H84">
            <v>7.8699000000000003</v>
          </cell>
          <cell r="I84">
            <v>23.5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</row>
        <row r="85">
          <cell r="A85">
            <v>77</v>
          </cell>
          <cell r="B85">
            <v>0</v>
          </cell>
          <cell r="C85">
            <v>36</v>
          </cell>
          <cell r="D85">
            <v>0</v>
          </cell>
          <cell r="E85">
            <v>0</v>
          </cell>
          <cell r="F85">
            <v>0</v>
          </cell>
          <cell r="G85">
            <v>6.9999000000000002</v>
          </cell>
          <cell r="H85">
            <v>23.5</v>
          </cell>
          <cell r="I85">
            <v>23.5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</row>
        <row r="86">
          <cell r="A86">
            <v>78</v>
          </cell>
          <cell r="B86">
            <v>0</v>
          </cell>
          <cell r="C86">
            <v>36</v>
          </cell>
          <cell r="D86">
            <v>0</v>
          </cell>
          <cell r="E86">
            <v>0</v>
          </cell>
          <cell r="F86">
            <v>0</v>
          </cell>
          <cell r="G86">
            <v>22.63</v>
          </cell>
          <cell r="H86">
            <v>23.5</v>
          </cell>
          <cell r="I86">
            <v>7.8699000000000003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</row>
        <row r="87">
          <cell r="A87">
            <v>79</v>
          </cell>
          <cell r="B87">
            <v>0</v>
          </cell>
          <cell r="C87">
            <v>22.5</v>
          </cell>
          <cell r="D87">
            <v>0</v>
          </cell>
          <cell r="E87">
            <v>0</v>
          </cell>
          <cell r="F87">
            <v>0</v>
          </cell>
          <cell r="G87">
            <v>22.63</v>
          </cell>
          <cell r="H87">
            <v>22.37</v>
          </cell>
          <cell r="I87">
            <v>0</v>
          </cell>
          <cell r="J87">
            <v>19.11</v>
          </cell>
          <cell r="K87">
            <v>0</v>
          </cell>
          <cell r="L87">
            <v>0</v>
          </cell>
          <cell r="M87">
            <v>3.3904999999999998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</row>
        <row r="88">
          <cell r="A88">
            <v>80</v>
          </cell>
          <cell r="B88">
            <v>0</v>
          </cell>
          <cell r="C88">
            <v>36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54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</row>
        <row r="89">
          <cell r="A89">
            <v>81</v>
          </cell>
          <cell r="B89">
            <v>0</v>
          </cell>
          <cell r="C89">
            <v>22.5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67.5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</row>
        <row r="90">
          <cell r="A90">
            <v>82</v>
          </cell>
          <cell r="B90">
            <v>0</v>
          </cell>
          <cell r="C90">
            <v>22.5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67.5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</row>
        <row r="91">
          <cell r="A91">
            <v>83</v>
          </cell>
          <cell r="B91">
            <v>0</v>
          </cell>
          <cell r="C91">
            <v>25.399000000000001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64.600999999999999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</row>
        <row r="92">
          <cell r="A92">
            <v>84</v>
          </cell>
          <cell r="B92">
            <v>0</v>
          </cell>
          <cell r="C92">
            <v>36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54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</row>
        <row r="93">
          <cell r="A93">
            <v>85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90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</row>
        <row r="94">
          <cell r="A94">
            <v>86</v>
          </cell>
          <cell r="B94">
            <v>0</v>
          </cell>
          <cell r="C94">
            <v>36</v>
          </cell>
          <cell r="D94">
            <v>0</v>
          </cell>
          <cell r="E94">
            <v>0</v>
          </cell>
          <cell r="F94">
            <v>0</v>
          </cell>
          <cell r="G94">
            <v>6.9999000000000002</v>
          </cell>
          <cell r="H94">
            <v>23.5</v>
          </cell>
          <cell r="I94">
            <v>23.5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</row>
        <row r="95">
          <cell r="A95">
            <v>87</v>
          </cell>
          <cell r="B95">
            <v>0</v>
          </cell>
          <cell r="C95">
            <v>36</v>
          </cell>
          <cell r="D95">
            <v>0</v>
          </cell>
          <cell r="E95">
            <v>0</v>
          </cell>
          <cell r="F95">
            <v>0</v>
          </cell>
          <cell r="G95">
            <v>6.9999000000000002</v>
          </cell>
          <cell r="H95">
            <v>23.5</v>
          </cell>
          <cell r="I95">
            <v>23.5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</row>
        <row r="96">
          <cell r="A96">
            <v>88</v>
          </cell>
          <cell r="B96">
            <v>0</v>
          </cell>
          <cell r="C96">
            <v>36</v>
          </cell>
          <cell r="D96">
            <v>0</v>
          </cell>
          <cell r="E96">
            <v>0</v>
          </cell>
          <cell r="F96">
            <v>0</v>
          </cell>
          <cell r="G96">
            <v>6.9999000000000002</v>
          </cell>
          <cell r="H96">
            <v>23.5</v>
          </cell>
          <cell r="I96">
            <v>23.5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</row>
        <row r="97">
          <cell r="A97">
            <v>89</v>
          </cell>
          <cell r="B97">
            <v>0</v>
          </cell>
          <cell r="C97">
            <v>36</v>
          </cell>
          <cell r="D97">
            <v>0</v>
          </cell>
          <cell r="E97">
            <v>0</v>
          </cell>
          <cell r="F97">
            <v>0</v>
          </cell>
          <cell r="G97">
            <v>6.9999000000000002</v>
          </cell>
          <cell r="H97">
            <v>23.5</v>
          </cell>
          <cell r="I97">
            <v>23.5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</row>
        <row r="98">
          <cell r="A98">
            <v>90</v>
          </cell>
          <cell r="B98">
            <v>0</v>
          </cell>
          <cell r="C98">
            <v>36</v>
          </cell>
          <cell r="D98">
            <v>0</v>
          </cell>
          <cell r="E98">
            <v>0</v>
          </cell>
          <cell r="F98">
            <v>0</v>
          </cell>
          <cell r="G98">
            <v>6.9999000000000002</v>
          </cell>
          <cell r="H98">
            <v>23.5</v>
          </cell>
          <cell r="I98">
            <v>23.5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</row>
        <row r="99">
          <cell r="A99">
            <v>91</v>
          </cell>
          <cell r="B99">
            <v>0</v>
          </cell>
          <cell r="C99">
            <v>22.5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21.5</v>
          </cell>
          <cell r="I99">
            <v>23.5</v>
          </cell>
          <cell r="J99">
            <v>21.283000000000001</v>
          </cell>
          <cell r="K99">
            <v>0</v>
          </cell>
          <cell r="L99">
            <v>0</v>
          </cell>
          <cell r="M99">
            <v>1.2171000000000001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</row>
        <row r="100">
          <cell r="A100">
            <v>92</v>
          </cell>
          <cell r="B100">
            <v>0</v>
          </cell>
          <cell r="C100">
            <v>34.094999999999999</v>
          </cell>
          <cell r="D100">
            <v>0</v>
          </cell>
          <cell r="E100">
            <v>0</v>
          </cell>
          <cell r="F100">
            <v>0</v>
          </cell>
          <cell r="G100">
            <v>8.9054000000000002</v>
          </cell>
          <cell r="H100">
            <v>23.5</v>
          </cell>
          <cell r="I100">
            <v>23.5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</row>
        <row r="101">
          <cell r="A101">
            <v>93</v>
          </cell>
          <cell r="B101">
            <v>0</v>
          </cell>
          <cell r="C101">
            <v>35.959000000000003</v>
          </cell>
          <cell r="D101">
            <v>0</v>
          </cell>
          <cell r="E101">
            <v>0</v>
          </cell>
          <cell r="F101">
            <v>0</v>
          </cell>
          <cell r="G101">
            <v>22.63</v>
          </cell>
          <cell r="H101">
            <v>7.9111000000000002</v>
          </cell>
          <cell r="I101">
            <v>23.5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</row>
        <row r="102">
          <cell r="A102">
            <v>94</v>
          </cell>
          <cell r="B102">
            <v>0</v>
          </cell>
          <cell r="C102">
            <v>35.959000000000003</v>
          </cell>
          <cell r="D102">
            <v>0</v>
          </cell>
          <cell r="E102">
            <v>0</v>
          </cell>
          <cell r="F102">
            <v>0</v>
          </cell>
          <cell r="G102">
            <v>14.553000000000001</v>
          </cell>
          <cell r="H102">
            <v>23.5</v>
          </cell>
          <cell r="I102">
            <v>15.989000000000001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</row>
        <row r="103">
          <cell r="A103">
            <v>95</v>
          </cell>
          <cell r="B103">
            <v>0</v>
          </cell>
          <cell r="C103">
            <v>22.5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23.5</v>
          </cell>
          <cell r="I103">
            <v>21.5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22.5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</row>
        <row r="104">
          <cell r="A104">
            <v>96</v>
          </cell>
          <cell r="B104">
            <v>0</v>
          </cell>
          <cell r="C104">
            <v>22.5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21.5</v>
          </cell>
          <cell r="I104">
            <v>23.5</v>
          </cell>
          <cell r="J104">
            <v>19.11</v>
          </cell>
          <cell r="K104">
            <v>0</v>
          </cell>
          <cell r="L104">
            <v>0</v>
          </cell>
          <cell r="M104">
            <v>3.3904999999999998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</row>
        <row r="105">
          <cell r="A105">
            <v>97</v>
          </cell>
          <cell r="B105">
            <v>0</v>
          </cell>
          <cell r="C105">
            <v>22.5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19.11</v>
          </cell>
          <cell r="K105">
            <v>0</v>
          </cell>
          <cell r="L105">
            <v>0</v>
          </cell>
          <cell r="M105">
            <v>3.3904999999999998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45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</row>
        <row r="106">
          <cell r="A106">
            <v>98</v>
          </cell>
          <cell r="B106">
            <v>0</v>
          </cell>
          <cell r="C106">
            <v>22.5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19.11</v>
          </cell>
          <cell r="K106">
            <v>0</v>
          </cell>
          <cell r="L106">
            <v>0</v>
          </cell>
          <cell r="M106">
            <v>3.3904999999999998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45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</row>
        <row r="107">
          <cell r="A107">
            <v>99</v>
          </cell>
          <cell r="B107">
            <v>0</v>
          </cell>
          <cell r="C107">
            <v>22.5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19.11</v>
          </cell>
          <cell r="K107">
            <v>0</v>
          </cell>
          <cell r="L107">
            <v>0</v>
          </cell>
          <cell r="M107">
            <v>3.3904999999999998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45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</row>
        <row r="108">
          <cell r="A108">
            <v>100</v>
          </cell>
          <cell r="B108">
            <v>0</v>
          </cell>
          <cell r="C108">
            <v>22.5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67.5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</row>
        <row r="109">
          <cell r="A109">
            <v>101</v>
          </cell>
          <cell r="B109">
            <v>0</v>
          </cell>
          <cell r="C109">
            <v>24.244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65.756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</row>
        <row r="110">
          <cell r="A110">
            <v>102</v>
          </cell>
          <cell r="B110">
            <v>0</v>
          </cell>
          <cell r="C110">
            <v>23.212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66.787999999999997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</row>
        <row r="111">
          <cell r="A111">
            <v>103</v>
          </cell>
          <cell r="B111">
            <v>0</v>
          </cell>
          <cell r="C111">
            <v>22.5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67.5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</row>
        <row r="112">
          <cell r="A112">
            <v>104</v>
          </cell>
          <cell r="B112">
            <v>0</v>
          </cell>
          <cell r="C112">
            <v>22.5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67.5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</row>
        <row r="113">
          <cell r="A113">
            <v>105</v>
          </cell>
          <cell r="B113">
            <v>0</v>
          </cell>
          <cell r="C113">
            <v>24.244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65.756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</row>
        <row r="114">
          <cell r="A114">
            <v>106</v>
          </cell>
          <cell r="B114">
            <v>0</v>
          </cell>
          <cell r="C114">
            <v>22.5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19.11</v>
          </cell>
          <cell r="K114">
            <v>0</v>
          </cell>
          <cell r="L114">
            <v>0</v>
          </cell>
          <cell r="M114">
            <v>3.3904999999999998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45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</row>
        <row r="115">
          <cell r="A115">
            <v>107</v>
          </cell>
          <cell r="B115">
            <v>0</v>
          </cell>
          <cell r="C115">
            <v>22.5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19.11</v>
          </cell>
          <cell r="K115">
            <v>0</v>
          </cell>
          <cell r="L115">
            <v>0</v>
          </cell>
          <cell r="M115">
            <v>3.3904999999999998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45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</row>
        <row r="116">
          <cell r="A116">
            <v>108</v>
          </cell>
          <cell r="B116">
            <v>0</v>
          </cell>
          <cell r="C116">
            <v>22.5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19.11</v>
          </cell>
          <cell r="K116">
            <v>0</v>
          </cell>
          <cell r="L116">
            <v>0</v>
          </cell>
          <cell r="M116">
            <v>3.3904999999999998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45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</row>
        <row r="117">
          <cell r="A117">
            <v>109</v>
          </cell>
          <cell r="B117">
            <v>0</v>
          </cell>
          <cell r="C117">
            <v>22.5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22.63</v>
          </cell>
          <cell r="I117">
            <v>22.37</v>
          </cell>
          <cell r="J117">
            <v>19.11</v>
          </cell>
          <cell r="K117">
            <v>0</v>
          </cell>
          <cell r="L117">
            <v>0</v>
          </cell>
          <cell r="M117">
            <v>3.3904999999999998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</row>
        <row r="118">
          <cell r="A118">
            <v>110</v>
          </cell>
          <cell r="B118">
            <v>0</v>
          </cell>
          <cell r="C118">
            <v>36</v>
          </cell>
          <cell r="D118">
            <v>0</v>
          </cell>
          <cell r="E118">
            <v>0</v>
          </cell>
          <cell r="F118">
            <v>0</v>
          </cell>
          <cell r="G118">
            <v>22.63</v>
          </cell>
          <cell r="H118">
            <v>22.63</v>
          </cell>
          <cell r="I118">
            <v>8.7399000000000004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</row>
        <row r="119">
          <cell r="A119">
            <v>111</v>
          </cell>
          <cell r="B119">
            <v>0</v>
          </cell>
          <cell r="C119">
            <v>29.135999999999999</v>
          </cell>
          <cell r="D119">
            <v>0</v>
          </cell>
          <cell r="E119">
            <v>0</v>
          </cell>
          <cell r="F119">
            <v>0</v>
          </cell>
          <cell r="G119">
            <v>15.603999999999999</v>
          </cell>
          <cell r="H119">
            <v>22.63</v>
          </cell>
          <cell r="I119">
            <v>22.63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</row>
        <row r="120">
          <cell r="A120">
            <v>112</v>
          </cell>
          <cell r="B120">
            <v>0</v>
          </cell>
          <cell r="C120">
            <v>36</v>
          </cell>
          <cell r="D120">
            <v>0</v>
          </cell>
          <cell r="E120">
            <v>0</v>
          </cell>
          <cell r="F120">
            <v>0</v>
          </cell>
          <cell r="G120">
            <v>22.63</v>
          </cell>
          <cell r="H120">
            <v>22.63</v>
          </cell>
          <cell r="I120">
            <v>8.7399000000000004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</row>
        <row r="121">
          <cell r="A121">
            <v>113</v>
          </cell>
          <cell r="B121">
            <v>0</v>
          </cell>
          <cell r="C121">
            <v>36</v>
          </cell>
          <cell r="D121">
            <v>0</v>
          </cell>
          <cell r="E121">
            <v>0</v>
          </cell>
          <cell r="F121">
            <v>0</v>
          </cell>
          <cell r="G121">
            <v>22.63</v>
          </cell>
          <cell r="H121">
            <v>8.7399000000000004</v>
          </cell>
          <cell r="I121">
            <v>22.63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</row>
        <row r="122">
          <cell r="A122">
            <v>114</v>
          </cell>
          <cell r="B122">
            <v>0</v>
          </cell>
          <cell r="C122">
            <v>25.486999999999998</v>
          </cell>
          <cell r="D122">
            <v>0</v>
          </cell>
          <cell r="E122">
            <v>0</v>
          </cell>
          <cell r="F122">
            <v>0</v>
          </cell>
          <cell r="G122">
            <v>19.253</v>
          </cell>
          <cell r="H122">
            <v>22.63</v>
          </cell>
          <cell r="I122">
            <v>22.63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</row>
        <row r="123">
          <cell r="A123">
            <v>115</v>
          </cell>
          <cell r="B123">
            <v>0</v>
          </cell>
          <cell r="C123">
            <v>22.5</v>
          </cell>
          <cell r="D123">
            <v>0</v>
          </cell>
          <cell r="E123">
            <v>0</v>
          </cell>
          <cell r="F123">
            <v>0</v>
          </cell>
          <cell r="G123">
            <v>22.63</v>
          </cell>
          <cell r="H123">
            <v>22.63</v>
          </cell>
          <cell r="I123">
            <v>22.24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</row>
        <row r="124">
          <cell r="A124">
            <v>116</v>
          </cell>
          <cell r="B124">
            <v>0</v>
          </cell>
          <cell r="C124">
            <v>36</v>
          </cell>
          <cell r="D124">
            <v>0</v>
          </cell>
          <cell r="E124">
            <v>0</v>
          </cell>
          <cell r="F124">
            <v>0</v>
          </cell>
          <cell r="G124">
            <v>8.7399000000000004</v>
          </cell>
          <cell r="H124">
            <v>22.63</v>
          </cell>
          <cell r="I124">
            <v>22.63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</row>
        <row r="125">
          <cell r="A125">
            <v>117</v>
          </cell>
          <cell r="B125">
            <v>0</v>
          </cell>
          <cell r="C125">
            <v>28.245000000000001</v>
          </cell>
          <cell r="D125">
            <v>0</v>
          </cell>
          <cell r="E125">
            <v>0</v>
          </cell>
          <cell r="F125">
            <v>0</v>
          </cell>
          <cell r="G125">
            <v>22.63</v>
          </cell>
          <cell r="H125">
            <v>22.63</v>
          </cell>
          <cell r="I125">
            <v>16.494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</row>
        <row r="126">
          <cell r="A126">
            <v>118</v>
          </cell>
          <cell r="B126">
            <v>0</v>
          </cell>
          <cell r="C126">
            <v>33.270000000000003</v>
          </cell>
          <cell r="D126">
            <v>0</v>
          </cell>
          <cell r="E126">
            <v>0</v>
          </cell>
          <cell r="F126">
            <v>0</v>
          </cell>
          <cell r="G126">
            <v>22.63</v>
          </cell>
          <cell r="H126">
            <v>22.63</v>
          </cell>
          <cell r="I126">
            <v>11.47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</row>
        <row r="127">
          <cell r="A127">
            <v>119</v>
          </cell>
          <cell r="B127">
            <v>0</v>
          </cell>
          <cell r="C127">
            <v>22.5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22.5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15.968</v>
          </cell>
          <cell r="AG127">
            <v>15.968</v>
          </cell>
          <cell r="AH127">
            <v>13.064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</row>
        <row r="128">
          <cell r="A128">
            <v>120</v>
          </cell>
          <cell r="B128">
            <v>0</v>
          </cell>
          <cell r="C128">
            <v>22.5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19.11</v>
          </cell>
          <cell r="K128">
            <v>0</v>
          </cell>
          <cell r="L128">
            <v>0</v>
          </cell>
          <cell r="M128">
            <v>3.3904999999999998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15.968</v>
          </cell>
          <cell r="AG128">
            <v>13.064</v>
          </cell>
          <cell r="AH128">
            <v>15.968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</row>
        <row r="129">
          <cell r="A129">
            <v>121</v>
          </cell>
          <cell r="B129">
            <v>0</v>
          </cell>
          <cell r="C129">
            <v>22.5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19.11</v>
          </cell>
          <cell r="K129">
            <v>0</v>
          </cell>
          <cell r="L129">
            <v>0</v>
          </cell>
          <cell r="M129">
            <v>3.3904999999999998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13.064</v>
          </cell>
          <cell r="AG129">
            <v>15.968</v>
          </cell>
          <cell r="AH129">
            <v>15.968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</row>
        <row r="130">
          <cell r="A130">
            <v>122</v>
          </cell>
          <cell r="B130">
            <v>0</v>
          </cell>
          <cell r="C130">
            <v>22.5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22.5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15.968</v>
          </cell>
          <cell r="AG130">
            <v>15.968</v>
          </cell>
          <cell r="AH130">
            <v>13.064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</row>
        <row r="131">
          <cell r="A131">
            <v>123</v>
          </cell>
          <cell r="B131">
            <v>0</v>
          </cell>
          <cell r="C131">
            <v>22.5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19.11</v>
          </cell>
          <cell r="K131">
            <v>0</v>
          </cell>
          <cell r="L131">
            <v>0</v>
          </cell>
          <cell r="M131">
            <v>3.3904999999999998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15.968</v>
          </cell>
          <cell r="AG131">
            <v>13.064</v>
          </cell>
          <cell r="AH131">
            <v>15.968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</row>
        <row r="132">
          <cell r="A132">
            <v>124</v>
          </cell>
          <cell r="B132">
            <v>0</v>
          </cell>
          <cell r="C132">
            <v>22.5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19.11</v>
          </cell>
          <cell r="K132">
            <v>0</v>
          </cell>
          <cell r="L132">
            <v>0</v>
          </cell>
          <cell r="M132">
            <v>3.3904999999999998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15.968</v>
          </cell>
          <cell r="AG132">
            <v>13.064</v>
          </cell>
          <cell r="AH132">
            <v>15.968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</row>
        <row r="133">
          <cell r="A133">
            <v>125</v>
          </cell>
          <cell r="B133">
            <v>0</v>
          </cell>
          <cell r="C133">
            <v>36</v>
          </cell>
          <cell r="D133">
            <v>0</v>
          </cell>
          <cell r="E133">
            <v>0</v>
          </cell>
          <cell r="F133">
            <v>0</v>
          </cell>
          <cell r="G133">
            <v>22.63</v>
          </cell>
          <cell r="H133">
            <v>22.63</v>
          </cell>
          <cell r="I133">
            <v>8.7399000000000004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</row>
        <row r="134">
          <cell r="A134">
            <v>126</v>
          </cell>
          <cell r="B134">
            <v>0</v>
          </cell>
          <cell r="C134">
            <v>36</v>
          </cell>
          <cell r="D134">
            <v>0</v>
          </cell>
          <cell r="E134">
            <v>0</v>
          </cell>
          <cell r="F134">
            <v>0</v>
          </cell>
          <cell r="G134">
            <v>22.63</v>
          </cell>
          <cell r="H134">
            <v>22.63</v>
          </cell>
          <cell r="I134">
            <v>8.7399000000000004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</row>
        <row r="135">
          <cell r="A135">
            <v>127</v>
          </cell>
          <cell r="B135">
            <v>0</v>
          </cell>
          <cell r="C135">
            <v>36</v>
          </cell>
          <cell r="D135">
            <v>0</v>
          </cell>
          <cell r="E135">
            <v>0</v>
          </cell>
          <cell r="F135">
            <v>0</v>
          </cell>
          <cell r="G135">
            <v>22.63</v>
          </cell>
          <cell r="H135">
            <v>22.63</v>
          </cell>
          <cell r="I135">
            <v>8.7399000000000004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</row>
        <row r="136">
          <cell r="A136">
            <v>128</v>
          </cell>
          <cell r="B136">
            <v>0</v>
          </cell>
          <cell r="C136">
            <v>29.193000000000001</v>
          </cell>
          <cell r="D136">
            <v>0</v>
          </cell>
          <cell r="E136">
            <v>0</v>
          </cell>
          <cell r="F136">
            <v>0</v>
          </cell>
          <cell r="G136">
            <v>22.63</v>
          </cell>
          <cell r="H136">
            <v>22.63</v>
          </cell>
          <cell r="I136">
            <v>15.547000000000001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</row>
        <row r="137">
          <cell r="A137">
            <v>129</v>
          </cell>
          <cell r="B137">
            <v>0</v>
          </cell>
          <cell r="C137">
            <v>36</v>
          </cell>
          <cell r="D137">
            <v>0</v>
          </cell>
          <cell r="E137">
            <v>0</v>
          </cell>
          <cell r="F137">
            <v>0</v>
          </cell>
          <cell r="G137">
            <v>22.63</v>
          </cell>
          <cell r="H137">
            <v>8.7399000000000004</v>
          </cell>
          <cell r="I137">
            <v>22.63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</row>
        <row r="138">
          <cell r="A138">
            <v>130</v>
          </cell>
          <cell r="B138">
            <v>0</v>
          </cell>
          <cell r="C138">
            <v>36</v>
          </cell>
          <cell r="D138">
            <v>0</v>
          </cell>
          <cell r="E138">
            <v>0</v>
          </cell>
          <cell r="F138">
            <v>0</v>
          </cell>
          <cell r="G138">
            <v>22.63</v>
          </cell>
          <cell r="H138">
            <v>8.7399000000000004</v>
          </cell>
          <cell r="I138">
            <v>22.63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</row>
        <row r="139">
          <cell r="A139">
            <v>131</v>
          </cell>
          <cell r="B139">
            <v>0</v>
          </cell>
          <cell r="C139">
            <v>36</v>
          </cell>
          <cell r="D139">
            <v>0</v>
          </cell>
          <cell r="E139">
            <v>0</v>
          </cell>
          <cell r="F139">
            <v>0</v>
          </cell>
          <cell r="G139">
            <v>22.63</v>
          </cell>
          <cell r="H139">
            <v>8.7399000000000004</v>
          </cell>
          <cell r="I139">
            <v>22.63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</row>
        <row r="140">
          <cell r="A140">
            <v>132</v>
          </cell>
          <cell r="B140">
            <v>0</v>
          </cell>
          <cell r="C140">
            <v>36</v>
          </cell>
          <cell r="D140">
            <v>0</v>
          </cell>
          <cell r="E140">
            <v>0</v>
          </cell>
          <cell r="F140">
            <v>0</v>
          </cell>
          <cell r="G140">
            <v>22.63</v>
          </cell>
          <cell r="H140">
            <v>22.63</v>
          </cell>
          <cell r="I140">
            <v>8.7399000000000004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</row>
        <row r="141">
          <cell r="A141">
            <v>133</v>
          </cell>
          <cell r="B141">
            <v>0</v>
          </cell>
          <cell r="C141">
            <v>36</v>
          </cell>
          <cell r="D141">
            <v>0</v>
          </cell>
          <cell r="E141">
            <v>0</v>
          </cell>
          <cell r="F141">
            <v>0</v>
          </cell>
          <cell r="G141">
            <v>22.63</v>
          </cell>
          <cell r="H141">
            <v>22.63</v>
          </cell>
          <cell r="I141">
            <v>8.7399000000000004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</row>
        <row r="142">
          <cell r="A142">
            <v>134</v>
          </cell>
          <cell r="B142">
            <v>0</v>
          </cell>
          <cell r="C142">
            <v>36</v>
          </cell>
          <cell r="D142">
            <v>0</v>
          </cell>
          <cell r="E142">
            <v>0</v>
          </cell>
          <cell r="F142">
            <v>0</v>
          </cell>
          <cell r="G142">
            <v>8.7399000000000004</v>
          </cell>
          <cell r="H142">
            <v>22.63</v>
          </cell>
          <cell r="I142">
            <v>22.63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</row>
        <row r="143">
          <cell r="A143">
            <v>135</v>
          </cell>
          <cell r="B143">
            <v>0</v>
          </cell>
          <cell r="C143">
            <v>22.5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22.5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13.064</v>
          </cell>
          <cell r="AG143">
            <v>15.968</v>
          </cell>
          <cell r="AH143">
            <v>15.968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</row>
        <row r="144">
          <cell r="A144">
            <v>136</v>
          </cell>
          <cell r="B144">
            <v>0</v>
          </cell>
          <cell r="C144">
            <v>22.5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22.5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15.968</v>
          </cell>
          <cell r="AG144">
            <v>15.968</v>
          </cell>
          <cell r="AH144">
            <v>13.064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</row>
        <row r="145">
          <cell r="A145">
            <v>137</v>
          </cell>
          <cell r="B145">
            <v>0</v>
          </cell>
          <cell r="C145">
            <v>22.5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22.5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15.968</v>
          </cell>
          <cell r="AG145">
            <v>13.064</v>
          </cell>
          <cell r="AH145">
            <v>15.968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</row>
        <row r="146">
          <cell r="A146">
            <v>138</v>
          </cell>
          <cell r="B146">
            <v>0</v>
          </cell>
          <cell r="C146">
            <v>22.5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22.5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15.968</v>
          </cell>
          <cell r="AG146">
            <v>13.064</v>
          </cell>
          <cell r="AH146">
            <v>15.968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</row>
        <row r="147">
          <cell r="A147">
            <v>139</v>
          </cell>
          <cell r="B147">
            <v>0</v>
          </cell>
          <cell r="C147">
            <v>22.5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22.5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15.968</v>
          </cell>
          <cell r="AG147">
            <v>15.968</v>
          </cell>
          <cell r="AH147">
            <v>13.064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</row>
        <row r="148">
          <cell r="A148">
            <v>140</v>
          </cell>
          <cell r="B148">
            <v>0</v>
          </cell>
          <cell r="C148">
            <v>22.5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22.5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15.968</v>
          </cell>
          <cell r="AG148">
            <v>13.064</v>
          </cell>
          <cell r="AH148">
            <v>15.968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</row>
        <row r="149">
          <cell r="A149">
            <v>141</v>
          </cell>
          <cell r="B149">
            <v>0</v>
          </cell>
          <cell r="C149">
            <v>36</v>
          </cell>
          <cell r="D149">
            <v>0</v>
          </cell>
          <cell r="E149">
            <v>0</v>
          </cell>
          <cell r="F149">
            <v>0</v>
          </cell>
          <cell r="G149">
            <v>8.7399000000000004</v>
          </cell>
          <cell r="H149">
            <v>22.63</v>
          </cell>
          <cell r="I149">
            <v>22.63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</row>
        <row r="150">
          <cell r="A150">
            <v>142</v>
          </cell>
          <cell r="B150">
            <v>0</v>
          </cell>
          <cell r="C150">
            <v>22.5</v>
          </cell>
          <cell r="D150">
            <v>0</v>
          </cell>
          <cell r="E150">
            <v>0</v>
          </cell>
          <cell r="F150">
            <v>0</v>
          </cell>
          <cell r="G150">
            <v>22.37</v>
          </cell>
          <cell r="H150">
            <v>0</v>
          </cell>
          <cell r="I150">
            <v>22.63</v>
          </cell>
          <cell r="J150">
            <v>19.11</v>
          </cell>
          <cell r="K150">
            <v>0</v>
          </cell>
          <cell r="L150">
            <v>0</v>
          </cell>
          <cell r="M150">
            <v>3.3904999999999998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</row>
        <row r="151">
          <cell r="A151">
            <v>143</v>
          </cell>
          <cell r="B151">
            <v>0</v>
          </cell>
          <cell r="C151">
            <v>36</v>
          </cell>
          <cell r="D151">
            <v>0</v>
          </cell>
          <cell r="E151">
            <v>0</v>
          </cell>
          <cell r="F151">
            <v>0</v>
          </cell>
          <cell r="G151">
            <v>22.63</v>
          </cell>
          <cell r="H151">
            <v>8.7399000000000004</v>
          </cell>
          <cell r="I151">
            <v>22.63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</row>
        <row r="152">
          <cell r="A152">
            <v>144</v>
          </cell>
          <cell r="B152">
            <v>0</v>
          </cell>
          <cell r="C152">
            <v>36</v>
          </cell>
          <cell r="D152">
            <v>0</v>
          </cell>
          <cell r="E152">
            <v>0</v>
          </cell>
          <cell r="F152">
            <v>0</v>
          </cell>
          <cell r="G152">
            <v>22.63</v>
          </cell>
          <cell r="H152">
            <v>8.7399000000000004</v>
          </cell>
          <cell r="I152">
            <v>22.63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</row>
        <row r="153">
          <cell r="A153">
            <v>145</v>
          </cell>
          <cell r="B153">
            <v>0</v>
          </cell>
          <cell r="C153">
            <v>22.5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20.122</v>
          </cell>
          <cell r="K153">
            <v>0</v>
          </cell>
          <cell r="L153">
            <v>0</v>
          </cell>
          <cell r="M153">
            <v>2.3776999999999999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45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</row>
        <row r="154">
          <cell r="A154">
            <v>146</v>
          </cell>
          <cell r="B154">
            <v>0</v>
          </cell>
          <cell r="C154">
            <v>36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54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</row>
        <row r="155">
          <cell r="A155">
            <v>147</v>
          </cell>
          <cell r="B155">
            <v>0</v>
          </cell>
          <cell r="C155">
            <v>24.135999999999999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65.864000000000004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</row>
        <row r="156">
          <cell r="A156">
            <v>148</v>
          </cell>
          <cell r="B156">
            <v>0</v>
          </cell>
          <cell r="C156">
            <v>22.5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67.5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</row>
        <row r="157">
          <cell r="A157">
            <v>149</v>
          </cell>
          <cell r="B157">
            <v>0</v>
          </cell>
          <cell r="C157">
            <v>23.247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66.753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</row>
        <row r="158">
          <cell r="A158">
            <v>150</v>
          </cell>
          <cell r="B158">
            <v>0</v>
          </cell>
          <cell r="C158">
            <v>22.5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67.5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</row>
        <row r="159">
          <cell r="A159">
            <v>151</v>
          </cell>
          <cell r="B159">
            <v>0</v>
          </cell>
          <cell r="C159">
            <v>22.5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67.5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</row>
        <row r="160">
          <cell r="A160">
            <v>152</v>
          </cell>
          <cell r="B160">
            <v>0</v>
          </cell>
          <cell r="C160">
            <v>22.5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67.5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</row>
        <row r="161">
          <cell r="A161">
            <v>153</v>
          </cell>
          <cell r="B161">
            <v>0</v>
          </cell>
          <cell r="C161">
            <v>24.244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65.756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</row>
        <row r="162">
          <cell r="A162">
            <v>154</v>
          </cell>
          <cell r="B162">
            <v>0</v>
          </cell>
          <cell r="C162">
            <v>24.244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65.756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</row>
        <row r="163">
          <cell r="A163">
            <v>155</v>
          </cell>
          <cell r="B163">
            <v>0</v>
          </cell>
          <cell r="C163">
            <v>22.5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21.5</v>
          </cell>
          <cell r="I163">
            <v>23.5</v>
          </cell>
          <cell r="J163">
            <v>19.11</v>
          </cell>
          <cell r="K163">
            <v>0</v>
          </cell>
          <cell r="L163">
            <v>0</v>
          </cell>
          <cell r="M163">
            <v>3.3904999999999998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</row>
        <row r="164">
          <cell r="A164">
            <v>156</v>
          </cell>
          <cell r="B164">
            <v>0</v>
          </cell>
          <cell r="C164">
            <v>22.5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23.169</v>
          </cell>
          <cell r="I164">
            <v>21.831</v>
          </cell>
          <cell r="J164">
            <v>19.11</v>
          </cell>
          <cell r="K164">
            <v>0</v>
          </cell>
          <cell r="L164">
            <v>0</v>
          </cell>
          <cell r="M164">
            <v>3.3904999999999998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</row>
        <row r="165">
          <cell r="A165">
            <v>157</v>
          </cell>
          <cell r="B165">
            <v>0</v>
          </cell>
          <cell r="C165">
            <v>22.5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23.5</v>
          </cell>
          <cell r="I165">
            <v>21.5</v>
          </cell>
          <cell r="J165">
            <v>19.11</v>
          </cell>
          <cell r="K165">
            <v>0</v>
          </cell>
          <cell r="L165">
            <v>0</v>
          </cell>
          <cell r="M165">
            <v>3.3904999999999998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</row>
        <row r="166">
          <cell r="A166">
            <v>158</v>
          </cell>
          <cell r="B166">
            <v>0</v>
          </cell>
          <cell r="C166">
            <v>22.5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21.5</v>
          </cell>
          <cell r="I166">
            <v>23.5</v>
          </cell>
          <cell r="J166">
            <v>19.11</v>
          </cell>
          <cell r="K166">
            <v>0</v>
          </cell>
          <cell r="L166">
            <v>0</v>
          </cell>
          <cell r="M166">
            <v>3.3904999999999998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</row>
        <row r="167">
          <cell r="A167">
            <v>159</v>
          </cell>
          <cell r="B167">
            <v>0</v>
          </cell>
          <cell r="C167">
            <v>22.5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21.5</v>
          </cell>
          <cell r="I167">
            <v>23.5</v>
          </cell>
          <cell r="J167">
            <v>19.11</v>
          </cell>
          <cell r="K167">
            <v>0</v>
          </cell>
          <cell r="L167">
            <v>0</v>
          </cell>
          <cell r="M167">
            <v>3.3904999999999998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</row>
        <row r="168">
          <cell r="A168">
            <v>160</v>
          </cell>
          <cell r="B168">
            <v>0</v>
          </cell>
          <cell r="C168">
            <v>22.5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21.5</v>
          </cell>
          <cell r="I168">
            <v>23.5</v>
          </cell>
          <cell r="J168">
            <v>19.11</v>
          </cell>
          <cell r="K168">
            <v>0</v>
          </cell>
          <cell r="L168">
            <v>0</v>
          </cell>
          <cell r="M168">
            <v>3.3904999999999998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</row>
        <row r="169">
          <cell r="A169">
            <v>161</v>
          </cell>
          <cell r="B169">
            <v>0</v>
          </cell>
          <cell r="C169">
            <v>22.5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19.11</v>
          </cell>
          <cell r="K169">
            <v>0</v>
          </cell>
          <cell r="L169">
            <v>0</v>
          </cell>
          <cell r="M169">
            <v>3.3904999999999998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15.968</v>
          </cell>
          <cell r="AG169">
            <v>13.064</v>
          </cell>
          <cell r="AH169">
            <v>15.968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</row>
        <row r="170">
          <cell r="A170">
            <v>162</v>
          </cell>
          <cell r="B170">
            <v>0</v>
          </cell>
          <cell r="C170">
            <v>22.5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19.11</v>
          </cell>
          <cell r="K170">
            <v>0</v>
          </cell>
          <cell r="L170">
            <v>0</v>
          </cell>
          <cell r="M170">
            <v>3.3904999999999998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13.064</v>
          </cell>
          <cell r="AG170">
            <v>15.968</v>
          </cell>
          <cell r="AH170">
            <v>15.968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</row>
        <row r="171">
          <cell r="A171">
            <v>163</v>
          </cell>
          <cell r="B171">
            <v>0</v>
          </cell>
          <cell r="C171">
            <v>22.5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19.11</v>
          </cell>
          <cell r="K171">
            <v>0</v>
          </cell>
          <cell r="L171">
            <v>0</v>
          </cell>
          <cell r="M171">
            <v>3.3904999999999998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15.968</v>
          </cell>
          <cell r="AG171">
            <v>15.968</v>
          </cell>
          <cell r="AH171">
            <v>13.064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</row>
        <row r="172">
          <cell r="A172">
            <v>164</v>
          </cell>
          <cell r="B172">
            <v>0</v>
          </cell>
          <cell r="C172">
            <v>22.5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19.11</v>
          </cell>
          <cell r="K172">
            <v>0</v>
          </cell>
          <cell r="L172">
            <v>0</v>
          </cell>
          <cell r="M172">
            <v>3.3904999999999998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13.064</v>
          </cell>
          <cell r="AG172">
            <v>15.968</v>
          </cell>
          <cell r="AH172">
            <v>15.968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</row>
        <row r="173">
          <cell r="A173">
            <v>165</v>
          </cell>
          <cell r="B173">
            <v>0</v>
          </cell>
          <cell r="C173">
            <v>22.5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19.384</v>
          </cell>
          <cell r="K173">
            <v>0</v>
          </cell>
          <cell r="L173">
            <v>0</v>
          </cell>
          <cell r="M173">
            <v>3.1158000000000001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13.064</v>
          </cell>
          <cell r="AG173">
            <v>15.968</v>
          </cell>
          <cell r="AH173">
            <v>15.968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</row>
        <row r="174">
          <cell r="A174">
            <v>166</v>
          </cell>
          <cell r="B174">
            <v>0</v>
          </cell>
          <cell r="C174">
            <v>22.5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19.11</v>
          </cell>
          <cell r="K174">
            <v>0</v>
          </cell>
          <cell r="L174">
            <v>0</v>
          </cell>
          <cell r="M174">
            <v>3.3904999999999998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15.968</v>
          </cell>
          <cell r="AG174">
            <v>15.968</v>
          </cell>
          <cell r="AH174">
            <v>13.064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</row>
        <row r="175">
          <cell r="A175">
            <v>167</v>
          </cell>
          <cell r="B175">
            <v>0</v>
          </cell>
          <cell r="C175">
            <v>22.5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19.11</v>
          </cell>
          <cell r="K175">
            <v>0</v>
          </cell>
          <cell r="L175">
            <v>0</v>
          </cell>
          <cell r="M175">
            <v>3.3904999999999998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15.968</v>
          </cell>
          <cell r="AG175">
            <v>15.968</v>
          </cell>
          <cell r="AH175">
            <v>13.064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</row>
        <row r="176">
          <cell r="A176">
            <v>168</v>
          </cell>
          <cell r="B176">
            <v>0</v>
          </cell>
          <cell r="C176">
            <v>22.5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19.11</v>
          </cell>
          <cell r="K176">
            <v>0</v>
          </cell>
          <cell r="L176">
            <v>0</v>
          </cell>
          <cell r="M176">
            <v>3.3904999999999998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15.968</v>
          </cell>
          <cell r="AG176">
            <v>15.968</v>
          </cell>
          <cell r="AH176">
            <v>13.064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</row>
        <row r="177">
          <cell r="A177">
            <v>169</v>
          </cell>
          <cell r="B177">
            <v>0</v>
          </cell>
          <cell r="C177">
            <v>22.5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19.11</v>
          </cell>
          <cell r="K177">
            <v>0</v>
          </cell>
          <cell r="L177">
            <v>0</v>
          </cell>
          <cell r="M177">
            <v>3.3904999999999998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15.968</v>
          </cell>
          <cell r="AG177">
            <v>15.968</v>
          </cell>
          <cell r="AH177">
            <v>13.064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</row>
        <row r="178">
          <cell r="A178">
            <v>170</v>
          </cell>
          <cell r="B178">
            <v>0</v>
          </cell>
          <cell r="C178">
            <v>36</v>
          </cell>
          <cell r="D178">
            <v>0</v>
          </cell>
          <cell r="E178">
            <v>0</v>
          </cell>
          <cell r="F178">
            <v>0</v>
          </cell>
          <cell r="G178">
            <v>22.63</v>
          </cell>
          <cell r="H178">
            <v>7.8699000000000003</v>
          </cell>
          <cell r="I178">
            <v>23.5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</row>
        <row r="179">
          <cell r="A179">
            <v>171</v>
          </cell>
          <cell r="B179">
            <v>0</v>
          </cell>
          <cell r="C179">
            <v>36</v>
          </cell>
          <cell r="D179">
            <v>0</v>
          </cell>
          <cell r="E179">
            <v>0</v>
          </cell>
          <cell r="F179">
            <v>0</v>
          </cell>
          <cell r="G179">
            <v>22.63</v>
          </cell>
          <cell r="H179">
            <v>7.8699000000000003</v>
          </cell>
          <cell r="I179">
            <v>23.5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</row>
        <row r="180">
          <cell r="A180">
            <v>172</v>
          </cell>
          <cell r="B180">
            <v>0</v>
          </cell>
          <cell r="C180">
            <v>36</v>
          </cell>
          <cell r="D180">
            <v>0</v>
          </cell>
          <cell r="E180">
            <v>0</v>
          </cell>
          <cell r="F180">
            <v>0</v>
          </cell>
          <cell r="G180">
            <v>22.63</v>
          </cell>
          <cell r="H180">
            <v>7.8699000000000003</v>
          </cell>
          <cell r="I180">
            <v>23.5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</row>
        <row r="181">
          <cell r="A181">
            <v>173</v>
          </cell>
          <cell r="B181">
            <v>0</v>
          </cell>
          <cell r="C181">
            <v>36</v>
          </cell>
          <cell r="D181">
            <v>0</v>
          </cell>
          <cell r="E181">
            <v>0</v>
          </cell>
          <cell r="F181">
            <v>0</v>
          </cell>
          <cell r="G181">
            <v>22.63</v>
          </cell>
          <cell r="H181">
            <v>7.8699000000000003</v>
          </cell>
          <cell r="I181">
            <v>23.5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</row>
        <row r="182">
          <cell r="A182">
            <v>174</v>
          </cell>
          <cell r="B182">
            <v>0</v>
          </cell>
          <cell r="C182">
            <v>36</v>
          </cell>
          <cell r="D182">
            <v>0</v>
          </cell>
          <cell r="E182">
            <v>0</v>
          </cell>
          <cell r="F182">
            <v>0</v>
          </cell>
          <cell r="G182">
            <v>22.63</v>
          </cell>
          <cell r="H182">
            <v>7.8699000000000003</v>
          </cell>
          <cell r="I182">
            <v>23.5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</row>
        <row r="183">
          <cell r="A183">
            <v>175</v>
          </cell>
          <cell r="B183">
            <v>0</v>
          </cell>
          <cell r="C183">
            <v>36</v>
          </cell>
          <cell r="D183">
            <v>0</v>
          </cell>
          <cell r="E183">
            <v>0</v>
          </cell>
          <cell r="F183">
            <v>0</v>
          </cell>
          <cell r="G183">
            <v>22.63</v>
          </cell>
          <cell r="H183">
            <v>7.8699000000000003</v>
          </cell>
          <cell r="I183">
            <v>23.5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</row>
        <row r="184">
          <cell r="A184">
            <v>176</v>
          </cell>
          <cell r="B184">
            <v>0</v>
          </cell>
          <cell r="C184">
            <v>36</v>
          </cell>
          <cell r="D184">
            <v>0</v>
          </cell>
          <cell r="E184">
            <v>0</v>
          </cell>
          <cell r="F184">
            <v>0</v>
          </cell>
          <cell r="G184">
            <v>22.63</v>
          </cell>
          <cell r="H184">
            <v>7.8699000000000003</v>
          </cell>
          <cell r="I184">
            <v>23.5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</row>
        <row r="185">
          <cell r="A185">
            <v>177</v>
          </cell>
          <cell r="B185">
            <v>0</v>
          </cell>
          <cell r="C185">
            <v>36</v>
          </cell>
          <cell r="D185">
            <v>0</v>
          </cell>
          <cell r="E185">
            <v>0</v>
          </cell>
          <cell r="F185">
            <v>0</v>
          </cell>
          <cell r="G185">
            <v>22.63</v>
          </cell>
          <cell r="H185">
            <v>23.5</v>
          </cell>
          <cell r="I185">
            <v>7.8699000000000003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</row>
        <row r="186">
          <cell r="A186">
            <v>178</v>
          </cell>
          <cell r="B186">
            <v>0</v>
          </cell>
          <cell r="C186">
            <v>36</v>
          </cell>
          <cell r="D186">
            <v>0</v>
          </cell>
          <cell r="E186">
            <v>0</v>
          </cell>
          <cell r="F186">
            <v>0</v>
          </cell>
          <cell r="G186">
            <v>22.63</v>
          </cell>
          <cell r="H186">
            <v>7.8699000000000003</v>
          </cell>
          <cell r="I186">
            <v>23.5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</row>
        <row r="187">
          <cell r="A187">
            <v>179</v>
          </cell>
          <cell r="B187">
            <v>0</v>
          </cell>
          <cell r="C187">
            <v>36</v>
          </cell>
          <cell r="D187">
            <v>0</v>
          </cell>
          <cell r="E187">
            <v>0</v>
          </cell>
          <cell r="F187">
            <v>0</v>
          </cell>
          <cell r="G187">
            <v>22.63</v>
          </cell>
          <cell r="H187">
            <v>7.8699000000000003</v>
          </cell>
          <cell r="I187">
            <v>23.5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</row>
        <row r="188">
          <cell r="A188">
            <v>180</v>
          </cell>
          <cell r="B188">
            <v>0</v>
          </cell>
          <cell r="C188">
            <v>22.5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19.11</v>
          </cell>
          <cell r="K188">
            <v>0</v>
          </cell>
          <cell r="L188">
            <v>0</v>
          </cell>
          <cell r="M188">
            <v>3.3904999999999998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15.968</v>
          </cell>
          <cell r="AG188">
            <v>13.064</v>
          </cell>
          <cell r="AH188">
            <v>15.968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</row>
        <row r="189">
          <cell r="A189">
            <v>181</v>
          </cell>
          <cell r="B189">
            <v>0</v>
          </cell>
          <cell r="C189">
            <v>22.5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19.158999999999999</v>
          </cell>
          <cell r="K189">
            <v>0</v>
          </cell>
          <cell r="L189">
            <v>0</v>
          </cell>
          <cell r="M189">
            <v>3.3414999999999999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15.968</v>
          </cell>
          <cell r="AG189">
            <v>15.968</v>
          </cell>
          <cell r="AH189">
            <v>13.064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</row>
        <row r="190">
          <cell r="A190">
            <v>182</v>
          </cell>
          <cell r="B190">
            <v>0</v>
          </cell>
          <cell r="C190">
            <v>22.5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19.384</v>
          </cell>
          <cell r="K190">
            <v>0</v>
          </cell>
          <cell r="L190">
            <v>0</v>
          </cell>
          <cell r="M190">
            <v>3.1158000000000001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13.064</v>
          </cell>
          <cell r="AG190">
            <v>15.968</v>
          </cell>
          <cell r="AH190">
            <v>15.968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</row>
        <row r="191">
          <cell r="A191">
            <v>183</v>
          </cell>
          <cell r="B191">
            <v>0</v>
          </cell>
          <cell r="C191">
            <v>22.5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19.384</v>
          </cell>
          <cell r="K191">
            <v>0</v>
          </cell>
          <cell r="L191">
            <v>0</v>
          </cell>
          <cell r="M191">
            <v>3.1158000000000001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15.968</v>
          </cell>
          <cell r="AG191">
            <v>13.064</v>
          </cell>
          <cell r="AH191">
            <v>15.968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</row>
        <row r="192">
          <cell r="A192">
            <v>184</v>
          </cell>
          <cell r="B192">
            <v>0</v>
          </cell>
          <cell r="C192">
            <v>22.5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19.384</v>
          </cell>
          <cell r="K192">
            <v>0</v>
          </cell>
          <cell r="L192">
            <v>0</v>
          </cell>
          <cell r="M192">
            <v>3.1158000000000001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13.064</v>
          </cell>
          <cell r="AG192">
            <v>15.968</v>
          </cell>
          <cell r="AH192">
            <v>15.968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</row>
        <row r="193">
          <cell r="A193">
            <v>185</v>
          </cell>
          <cell r="B193">
            <v>0</v>
          </cell>
          <cell r="C193">
            <v>22.5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19.11</v>
          </cell>
          <cell r="K193">
            <v>0</v>
          </cell>
          <cell r="L193">
            <v>0</v>
          </cell>
          <cell r="M193">
            <v>3.3904999999999998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15.968</v>
          </cell>
          <cell r="AG193">
            <v>15.968</v>
          </cell>
          <cell r="AH193">
            <v>13.064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</row>
        <row r="194">
          <cell r="A194">
            <v>186</v>
          </cell>
          <cell r="B194">
            <v>0</v>
          </cell>
          <cell r="C194">
            <v>36</v>
          </cell>
          <cell r="D194">
            <v>0</v>
          </cell>
          <cell r="E194">
            <v>0</v>
          </cell>
          <cell r="F194">
            <v>0</v>
          </cell>
          <cell r="G194">
            <v>22.63</v>
          </cell>
          <cell r="H194">
            <v>23.5</v>
          </cell>
          <cell r="I194">
            <v>7.8699000000000003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</row>
        <row r="195">
          <cell r="A195">
            <v>187</v>
          </cell>
          <cell r="B195">
            <v>0</v>
          </cell>
          <cell r="C195">
            <v>36</v>
          </cell>
          <cell r="D195">
            <v>0</v>
          </cell>
          <cell r="E195">
            <v>0</v>
          </cell>
          <cell r="F195">
            <v>0</v>
          </cell>
          <cell r="G195">
            <v>22.63</v>
          </cell>
          <cell r="H195">
            <v>7.8699000000000003</v>
          </cell>
          <cell r="I195">
            <v>23.5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</row>
        <row r="196">
          <cell r="A196">
            <v>188</v>
          </cell>
          <cell r="B196">
            <v>0</v>
          </cell>
          <cell r="C196">
            <v>36</v>
          </cell>
          <cell r="D196">
            <v>0</v>
          </cell>
          <cell r="E196">
            <v>0</v>
          </cell>
          <cell r="F196">
            <v>0</v>
          </cell>
          <cell r="G196">
            <v>22.63</v>
          </cell>
          <cell r="H196">
            <v>7.8699000000000003</v>
          </cell>
          <cell r="I196">
            <v>23.5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</row>
        <row r="197">
          <cell r="A197">
            <v>189</v>
          </cell>
          <cell r="B197">
            <v>0</v>
          </cell>
          <cell r="C197">
            <v>36</v>
          </cell>
          <cell r="D197">
            <v>0</v>
          </cell>
          <cell r="E197">
            <v>0</v>
          </cell>
          <cell r="F197">
            <v>0</v>
          </cell>
          <cell r="G197">
            <v>22.63</v>
          </cell>
          <cell r="H197">
            <v>23.5</v>
          </cell>
          <cell r="I197">
            <v>7.8699000000000003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</row>
        <row r="198">
          <cell r="A198">
            <v>190</v>
          </cell>
          <cell r="B198">
            <v>0</v>
          </cell>
          <cell r="C198">
            <v>36</v>
          </cell>
          <cell r="D198">
            <v>0</v>
          </cell>
          <cell r="E198">
            <v>0</v>
          </cell>
          <cell r="F198">
            <v>0</v>
          </cell>
          <cell r="G198">
            <v>16.079999999999998</v>
          </cell>
          <cell r="H198">
            <v>14.42</v>
          </cell>
          <cell r="I198">
            <v>23.5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</row>
        <row r="199">
          <cell r="A199">
            <v>191</v>
          </cell>
          <cell r="B199">
            <v>0</v>
          </cell>
          <cell r="C199">
            <v>22.5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21.5</v>
          </cell>
          <cell r="I199">
            <v>23.5</v>
          </cell>
          <cell r="J199">
            <v>19.11</v>
          </cell>
          <cell r="K199">
            <v>0</v>
          </cell>
          <cell r="L199">
            <v>0</v>
          </cell>
          <cell r="M199">
            <v>3.3904999999999998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</row>
        <row r="200">
          <cell r="A200">
            <v>192</v>
          </cell>
          <cell r="B200">
            <v>0</v>
          </cell>
          <cell r="C200">
            <v>22.5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19.11</v>
          </cell>
          <cell r="K200">
            <v>0</v>
          </cell>
          <cell r="L200">
            <v>0</v>
          </cell>
          <cell r="M200">
            <v>3.3904999999999998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45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</row>
        <row r="201">
          <cell r="A201">
            <v>193</v>
          </cell>
          <cell r="B201">
            <v>0</v>
          </cell>
          <cell r="C201">
            <v>36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54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</row>
        <row r="202">
          <cell r="A202">
            <v>194</v>
          </cell>
          <cell r="B202">
            <v>0</v>
          </cell>
          <cell r="C202">
            <v>36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54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</row>
        <row r="203">
          <cell r="A203">
            <v>195</v>
          </cell>
          <cell r="B203">
            <v>0</v>
          </cell>
          <cell r="C203">
            <v>36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54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</row>
        <row r="204">
          <cell r="A204">
            <v>196</v>
          </cell>
          <cell r="B204">
            <v>0</v>
          </cell>
          <cell r="C204">
            <v>24.777999999999999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65.221999999999994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</row>
        <row r="205">
          <cell r="A205">
            <v>197</v>
          </cell>
          <cell r="B205">
            <v>0</v>
          </cell>
          <cell r="C205">
            <v>24.777999999999999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65.221999999999994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</row>
        <row r="206">
          <cell r="A206">
            <v>198</v>
          </cell>
          <cell r="B206">
            <v>0</v>
          </cell>
          <cell r="C206">
            <v>24.777999999999999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65.221999999999994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</row>
        <row r="207">
          <cell r="A207">
            <v>199</v>
          </cell>
          <cell r="B207">
            <v>0</v>
          </cell>
          <cell r="C207">
            <v>24.777999999999999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65.221999999999994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</row>
        <row r="208">
          <cell r="A208">
            <v>200</v>
          </cell>
          <cell r="B208">
            <v>0</v>
          </cell>
          <cell r="C208">
            <v>24.777999999999999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65.221999999999994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</row>
        <row r="209">
          <cell r="A209">
            <v>201</v>
          </cell>
          <cell r="B209">
            <v>0</v>
          </cell>
          <cell r="C209">
            <v>24.777999999999999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65.221999999999994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</row>
        <row r="210">
          <cell r="A210">
            <v>202</v>
          </cell>
          <cell r="B210">
            <v>0</v>
          </cell>
          <cell r="C210">
            <v>32.651000000000003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57.348999999999997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</row>
        <row r="211">
          <cell r="A211">
            <v>203</v>
          </cell>
          <cell r="B211">
            <v>0</v>
          </cell>
          <cell r="C211">
            <v>36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54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</row>
        <row r="212">
          <cell r="A212">
            <v>204</v>
          </cell>
          <cell r="B212">
            <v>0</v>
          </cell>
          <cell r="C212">
            <v>36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54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</row>
        <row r="213">
          <cell r="A213">
            <v>205</v>
          </cell>
          <cell r="B213">
            <v>0</v>
          </cell>
          <cell r="C213">
            <v>22.5</v>
          </cell>
          <cell r="D213">
            <v>0</v>
          </cell>
          <cell r="E213">
            <v>0</v>
          </cell>
          <cell r="F213">
            <v>0</v>
          </cell>
          <cell r="G213">
            <v>22.63</v>
          </cell>
          <cell r="H213">
            <v>21.37</v>
          </cell>
          <cell r="I213">
            <v>23.5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</row>
        <row r="214">
          <cell r="A214">
            <v>206</v>
          </cell>
          <cell r="B214">
            <v>0</v>
          </cell>
          <cell r="C214">
            <v>22.5</v>
          </cell>
          <cell r="D214">
            <v>0</v>
          </cell>
          <cell r="E214">
            <v>0</v>
          </cell>
          <cell r="F214">
            <v>0</v>
          </cell>
          <cell r="G214">
            <v>22.63</v>
          </cell>
          <cell r="H214">
            <v>23.5</v>
          </cell>
          <cell r="I214">
            <v>21.37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</row>
        <row r="215">
          <cell r="A215">
            <v>207</v>
          </cell>
          <cell r="B215">
            <v>0</v>
          </cell>
          <cell r="C215">
            <v>24.777999999999999</v>
          </cell>
          <cell r="D215">
            <v>0</v>
          </cell>
          <cell r="E215">
            <v>0</v>
          </cell>
          <cell r="F215">
            <v>0</v>
          </cell>
          <cell r="G215">
            <v>18.222000000000001</v>
          </cell>
          <cell r="H215">
            <v>23.5</v>
          </cell>
          <cell r="I215">
            <v>23.5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</row>
        <row r="216">
          <cell r="A216">
            <v>208</v>
          </cell>
          <cell r="B216">
            <v>0</v>
          </cell>
          <cell r="C216">
            <v>36</v>
          </cell>
          <cell r="D216">
            <v>0</v>
          </cell>
          <cell r="E216">
            <v>0</v>
          </cell>
          <cell r="F216">
            <v>0</v>
          </cell>
          <cell r="G216">
            <v>22.63</v>
          </cell>
          <cell r="H216">
            <v>12.537000000000001</v>
          </cell>
          <cell r="I216">
            <v>18.832999999999998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</row>
        <row r="217">
          <cell r="A217">
            <v>209</v>
          </cell>
          <cell r="B217">
            <v>0</v>
          </cell>
          <cell r="C217">
            <v>36</v>
          </cell>
          <cell r="D217">
            <v>0</v>
          </cell>
          <cell r="E217">
            <v>0</v>
          </cell>
          <cell r="F217">
            <v>0</v>
          </cell>
          <cell r="G217">
            <v>22.63</v>
          </cell>
          <cell r="H217">
            <v>7.8699000000000003</v>
          </cell>
          <cell r="I217">
            <v>23.5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</row>
        <row r="218">
          <cell r="A218">
            <v>210</v>
          </cell>
          <cell r="B218">
            <v>0</v>
          </cell>
          <cell r="C218">
            <v>36</v>
          </cell>
          <cell r="D218">
            <v>0</v>
          </cell>
          <cell r="E218">
            <v>0</v>
          </cell>
          <cell r="F218">
            <v>0</v>
          </cell>
          <cell r="G218">
            <v>22.63</v>
          </cell>
          <cell r="H218">
            <v>7.8699000000000003</v>
          </cell>
          <cell r="I218">
            <v>23.5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</row>
        <row r="219">
          <cell r="A219">
            <v>211</v>
          </cell>
          <cell r="B219">
            <v>0</v>
          </cell>
          <cell r="C219">
            <v>36</v>
          </cell>
          <cell r="D219">
            <v>0</v>
          </cell>
          <cell r="E219">
            <v>0</v>
          </cell>
          <cell r="F219">
            <v>0</v>
          </cell>
          <cell r="G219">
            <v>22.63</v>
          </cell>
          <cell r="H219">
            <v>23.5</v>
          </cell>
          <cell r="I219">
            <v>7.8699000000000003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</row>
        <row r="220">
          <cell r="A220">
            <v>212</v>
          </cell>
          <cell r="B220">
            <v>0</v>
          </cell>
          <cell r="C220">
            <v>36</v>
          </cell>
          <cell r="D220">
            <v>0</v>
          </cell>
          <cell r="E220">
            <v>0</v>
          </cell>
          <cell r="F220">
            <v>0</v>
          </cell>
          <cell r="G220">
            <v>22.63</v>
          </cell>
          <cell r="H220">
            <v>7.8699000000000003</v>
          </cell>
          <cell r="I220">
            <v>23.5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</row>
        <row r="221">
          <cell r="A221">
            <v>213</v>
          </cell>
          <cell r="B221">
            <v>0</v>
          </cell>
          <cell r="C221">
            <v>36</v>
          </cell>
          <cell r="D221">
            <v>0</v>
          </cell>
          <cell r="E221">
            <v>0</v>
          </cell>
          <cell r="F221">
            <v>0</v>
          </cell>
          <cell r="G221">
            <v>22.63</v>
          </cell>
          <cell r="H221">
            <v>23.5</v>
          </cell>
          <cell r="I221">
            <v>7.8699000000000003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</row>
        <row r="222">
          <cell r="A222">
            <v>214</v>
          </cell>
          <cell r="B222">
            <v>0</v>
          </cell>
          <cell r="C222">
            <v>36</v>
          </cell>
          <cell r="D222">
            <v>0</v>
          </cell>
          <cell r="E222">
            <v>0</v>
          </cell>
          <cell r="F222">
            <v>0</v>
          </cell>
          <cell r="G222">
            <v>22.63</v>
          </cell>
          <cell r="H222">
            <v>23.5</v>
          </cell>
          <cell r="I222">
            <v>7.8699000000000003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</row>
        <row r="223">
          <cell r="A223">
            <v>215</v>
          </cell>
          <cell r="B223">
            <v>0</v>
          </cell>
          <cell r="C223">
            <v>36</v>
          </cell>
          <cell r="D223">
            <v>0</v>
          </cell>
          <cell r="E223">
            <v>0</v>
          </cell>
          <cell r="F223">
            <v>0</v>
          </cell>
          <cell r="G223">
            <v>22.63</v>
          </cell>
          <cell r="H223">
            <v>7.8699000000000003</v>
          </cell>
          <cell r="I223">
            <v>23.5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</row>
        <row r="224">
          <cell r="A224">
            <v>216</v>
          </cell>
          <cell r="B224">
            <v>0</v>
          </cell>
          <cell r="C224">
            <v>36</v>
          </cell>
          <cell r="D224">
            <v>0</v>
          </cell>
          <cell r="E224">
            <v>0</v>
          </cell>
          <cell r="F224">
            <v>0</v>
          </cell>
          <cell r="G224">
            <v>22.63</v>
          </cell>
          <cell r="H224">
            <v>7.8699000000000003</v>
          </cell>
          <cell r="I224">
            <v>23.5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</row>
        <row r="225">
          <cell r="A225">
            <v>217</v>
          </cell>
          <cell r="B225">
            <v>0</v>
          </cell>
          <cell r="C225">
            <v>36</v>
          </cell>
          <cell r="D225">
            <v>0</v>
          </cell>
          <cell r="E225">
            <v>0</v>
          </cell>
          <cell r="F225">
            <v>0</v>
          </cell>
          <cell r="G225">
            <v>22.63</v>
          </cell>
          <cell r="H225">
            <v>23.5</v>
          </cell>
          <cell r="I225">
            <v>7.8699000000000003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</row>
        <row r="226">
          <cell r="A226">
            <v>218</v>
          </cell>
          <cell r="B226">
            <v>0</v>
          </cell>
          <cell r="C226">
            <v>36</v>
          </cell>
          <cell r="D226">
            <v>0</v>
          </cell>
          <cell r="E226">
            <v>0</v>
          </cell>
          <cell r="F226">
            <v>0</v>
          </cell>
          <cell r="G226">
            <v>22.63</v>
          </cell>
          <cell r="H226">
            <v>23.5</v>
          </cell>
          <cell r="I226">
            <v>7.8699000000000003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</row>
        <row r="227">
          <cell r="A227">
            <v>219</v>
          </cell>
          <cell r="B227">
            <v>0</v>
          </cell>
          <cell r="C227">
            <v>36</v>
          </cell>
          <cell r="D227">
            <v>0</v>
          </cell>
          <cell r="E227">
            <v>0</v>
          </cell>
          <cell r="F227">
            <v>0</v>
          </cell>
          <cell r="G227">
            <v>22.63</v>
          </cell>
          <cell r="H227">
            <v>23.5</v>
          </cell>
          <cell r="I227">
            <v>7.8699000000000003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</row>
        <row r="228">
          <cell r="A228">
            <v>220</v>
          </cell>
          <cell r="B228">
            <v>0</v>
          </cell>
          <cell r="C228">
            <v>36</v>
          </cell>
          <cell r="D228">
            <v>0</v>
          </cell>
          <cell r="E228">
            <v>0</v>
          </cell>
          <cell r="F228">
            <v>0</v>
          </cell>
          <cell r="G228">
            <v>22.63</v>
          </cell>
          <cell r="H228">
            <v>23.5</v>
          </cell>
          <cell r="I228">
            <v>7.8699000000000003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</row>
        <row r="229">
          <cell r="A229">
            <v>221</v>
          </cell>
          <cell r="B229">
            <v>0</v>
          </cell>
          <cell r="C229">
            <v>36</v>
          </cell>
          <cell r="D229">
            <v>0</v>
          </cell>
          <cell r="E229">
            <v>0</v>
          </cell>
          <cell r="F229">
            <v>0</v>
          </cell>
          <cell r="G229">
            <v>22.63</v>
          </cell>
          <cell r="H229">
            <v>7.8699000000000003</v>
          </cell>
          <cell r="I229">
            <v>23.5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</row>
        <row r="230">
          <cell r="A230">
            <v>222</v>
          </cell>
          <cell r="B230">
            <v>0</v>
          </cell>
          <cell r="C230">
            <v>36</v>
          </cell>
          <cell r="D230">
            <v>0</v>
          </cell>
          <cell r="E230">
            <v>0</v>
          </cell>
          <cell r="F230">
            <v>0</v>
          </cell>
          <cell r="G230">
            <v>22.63</v>
          </cell>
          <cell r="H230">
            <v>7.8699000000000003</v>
          </cell>
          <cell r="I230">
            <v>23.5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</row>
        <row r="231">
          <cell r="A231">
            <v>223</v>
          </cell>
          <cell r="B231">
            <v>0</v>
          </cell>
          <cell r="C231">
            <v>36</v>
          </cell>
          <cell r="D231">
            <v>0</v>
          </cell>
          <cell r="E231">
            <v>0</v>
          </cell>
          <cell r="F231">
            <v>0</v>
          </cell>
          <cell r="G231">
            <v>22.63</v>
          </cell>
          <cell r="H231">
            <v>7.8699000000000003</v>
          </cell>
          <cell r="I231">
            <v>23.5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</row>
        <row r="232">
          <cell r="A232">
            <v>224</v>
          </cell>
          <cell r="B232">
            <v>0</v>
          </cell>
          <cell r="C232">
            <v>36</v>
          </cell>
          <cell r="D232">
            <v>0</v>
          </cell>
          <cell r="E232">
            <v>0</v>
          </cell>
          <cell r="F232">
            <v>0</v>
          </cell>
          <cell r="G232">
            <v>22.63</v>
          </cell>
          <cell r="H232">
            <v>23.5</v>
          </cell>
          <cell r="I232">
            <v>7.8699000000000003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</row>
        <row r="233">
          <cell r="A233">
            <v>225</v>
          </cell>
          <cell r="B233">
            <v>0</v>
          </cell>
          <cell r="C233">
            <v>36</v>
          </cell>
          <cell r="D233">
            <v>0</v>
          </cell>
          <cell r="E233">
            <v>0</v>
          </cell>
          <cell r="F233">
            <v>0</v>
          </cell>
          <cell r="G233">
            <v>22.63</v>
          </cell>
          <cell r="H233">
            <v>23.5</v>
          </cell>
          <cell r="I233">
            <v>7.8699000000000003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</row>
        <row r="234">
          <cell r="A234">
            <v>226</v>
          </cell>
          <cell r="B234">
            <v>0</v>
          </cell>
          <cell r="C234">
            <v>36</v>
          </cell>
          <cell r="D234">
            <v>0</v>
          </cell>
          <cell r="E234">
            <v>0</v>
          </cell>
          <cell r="F234">
            <v>0</v>
          </cell>
          <cell r="G234">
            <v>22.63</v>
          </cell>
          <cell r="H234">
            <v>23.5</v>
          </cell>
          <cell r="I234">
            <v>7.8699000000000003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</row>
        <row r="235">
          <cell r="A235">
            <v>227</v>
          </cell>
          <cell r="B235">
            <v>0</v>
          </cell>
          <cell r="C235">
            <v>36</v>
          </cell>
          <cell r="D235">
            <v>0</v>
          </cell>
          <cell r="E235">
            <v>0</v>
          </cell>
          <cell r="F235">
            <v>0</v>
          </cell>
          <cell r="G235">
            <v>22.63</v>
          </cell>
          <cell r="H235">
            <v>7.8699000000000003</v>
          </cell>
          <cell r="I235">
            <v>23.5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</row>
        <row r="236">
          <cell r="A236">
            <v>228</v>
          </cell>
          <cell r="B236">
            <v>0</v>
          </cell>
          <cell r="C236">
            <v>36</v>
          </cell>
          <cell r="D236">
            <v>0</v>
          </cell>
          <cell r="E236">
            <v>0</v>
          </cell>
          <cell r="F236">
            <v>0</v>
          </cell>
          <cell r="G236">
            <v>22.63</v>
          </cell>
          <cell r="H236">
            <v>7.8699000000000003</v>
          </cell>
          <cell r="I236">
            <v>23.5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</row>
        <row r="237">
          <cell r="A237">
            <v>229</v>
          </cell>
          <cell r="B237">
            <v>0</v>
          </cell>
          <cell r="C237">
            <v>36</v>
          </cell>
          <cell r="D237">
            <v>0</v>
          </cell>
          <cell r="E237">
            <v>0</v>
          </cell>
          <cell r="F237">
            <v>0</v>
          </cell>
          <cell r="G237">
            <v>22.63</v>
          </cell>
          <cell r="H237">
            <v>23.5</v>
          </cell>
          <cell r="I237">
            <v>7.8699000000000003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</row>
        <row r="238">
          <cell r="A238">
            <v>230</v>
          </cell>
          <cell r="B238">
            <v>0</v>
          </cell>
          <cell r="C238">
            <v>36</v>
          </cell>
          <cell r="D238">
            <v>0</v>
          </cell>
          <cell r="E238">
            <v>0</v>
          </cell>
          <cell r="F238">
            <v>0</v>
          </cell>
          <cell r="G238">
            <v>22.63</v>
          </cell>
          <cell r="H238">
            <v>7.8699000000000003</v>
          </cell>
          <cell r="I238">
            <v>23.5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</row>
        <row r="239">
          <cell r="A239">
            <v>231</v>
          </cell>
          <cell r="B239">
            <v>0</v>
          </cell>
          <cell r="C239">
            <v>36</v>
          </cell>
          <cell r="D239">
            <v>0</v>
          </cell>
          <cell r="E239">
            <v>0</v>
          </cell>
          <cell r="F239">
            <v>0</v>
          </cell>
          <cell r="G239">
            <v>22.63</v>
          </cell>
          <cell r="H239">
            <v>7.8699000000000003</v>
          </cell>
          <cell r="I239">
            <v>23.5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</row>
        <row r="240">
          <cell r="A240">
            <v>232</v>
          </cell>
          <cell r="B240">
            <v>0</v>
          </cell>
          <cell r="C240">
            <v>36</v>
          </cell>
          <cell r="D240">
            <v>0</v>
          </cell>
          <cell r="E240">
            <v>0</v>
          </cell>
          <cell r="F240">
            <v>0</v>
          </cell>
          <cell r="G240">
            <v>22.63</v>
          </cell>
          <cell r="H240">
            <v>7.8699000000000003</v>
          </cell>
          <cell r="I240">
            <v>23.5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</row>
        <row r="241">
          <cell r="A241">
            <v>233</v>
          </cell>
          <cell r="B241">
            <v>0</v>
          </cell>
          <cell r="C241">
            <v>36</v>
          </cell>
          <cell r="D241">
            <v>0</v>
          </cell>
          <cell r="E241">
            <v>0</v>
          </cell>
          <cell r="F241">
            <v>0</v>
          </cell>
          <cell r="G241">
            <v>22.63</v>
          </cell>
          <cell r="H241">
            <v>23.5</v>
          </cell>
          <cell r="I241">
            <v>7.8699000000000003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</row>
        <row r="242">
          <cell r="A242">
            <v>234</v>
          </cell>
          <cell r="B242">
            <v>0</v>
          </cell>
          <cell r="C242">
            <v>36</v>
          </cell>
          <cell r="D242">
            <v>0</v>
          </cell>
          <cell r="E242">
            <v>0</v>
          </cell>
          <cell r="F242">
            <v>0</v>
          </cell>
          <cell r="G242">
            <v>22.63</v>
          </cell>
          <cell r="H242">
            <v>7.8699000000000003</v>
          </cell>
          <cell r="I242">
            <v>23.5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</row>
        <row r="243">
          <cell r="A243">
            <v>235</v>
          </cell>
          <cell r="B243">
            <v>0</v>
          </cell>
          <cell r="C243">
            <v>36</v>
          </cell>
          <cell r="D243">
            <v>0</v>
          </cell>
          <cell r="E243">
            <v>0</v>
          </cell>
          <cell r="F243">
            <v>0</v>
          </cell>
          <cell r="G243">
            <v>22.63</v>
          </cell>
          <cell r="H243">
            <v>7.8699000000000003</v>
          </cell>
          <cell r="I243">
            <v>23.5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</row>
        <row r="244">
          <cell r="A244">
            <v>236</v>
          </cell>
          <cell r="B244">
            <v>0</v>
          </cell>
          <cell r="C244">
            <v>36</v>
          </cell>
          <cell r="D244">
            <v>0</v>
          </cell>
          <cell r="E244">
            <v>0</v>
          </cell>
          <cell r="F244">
            <v>0</v>
          </cell>
          <cell r="G244">
            <v>22.63</v>
          </cell>
          <cell r="H244">
            <v>23.5</v>
          </cell>
          <cell r="I244">
            <v>7.8699000000000003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</row>
        <row r="245">
          <cell r="A245">
            <v>237</v>
          </cell>
          <cell r="B245">
            <v>0</v>
          </cell>
          <cell r="C245">
            <v>36</v>
          </cell>
          <cell r="D245">
            <v>0</v>
          </cell>
          <cell r="E245">
            <v>0</v>
          </cell>
          <cell r="F245">
            <v>0</v>
          </cell>
          <cell r="G245">
            <v>22.63</v>
          </cell>
          <cell r="H245">
            <v>7.8699000000000003</v>
          </cell>
          <cell r="I245">
            <v>23.5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</row>
        <row r="246">
          <cell r="A246">
            <v>238</v>
          </cell>
          <cell r="B246">
            <v>0</v>
          </cell>
          <cell r="C246">
            <v>22.5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23.5</v>
          </cell>
          <cell r="I246">
            <v>21.5</v>
          </cell>
          <cell r="J246">
            <v>19.5</v>
          </cell>
          <cell r="K246">
            <v>0</v>
          </cell>
          <cell r="L246">
            <v>0</v>
          </cell>
          <cell r="M246">
            <v>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</row>
        <row r="247">
          <cell r="A247">
            <v>239</v>
          </cell>
          <cell r="B247">
            <v>0</v>
          </cell>
          <cell r="C247">
            <v>36</v>
          </cell>
          <cell r="D247">
            <v>0</v>
          </cell>
          <cell r="E247">
            <v>0</v>
          </cell>
          <cell r="F247">
            <v>0</v>
          </cell>
          <cell r="G247">
            <v>6.9999000000000002</v>
          </cell>
          <cell r="H247">
            <v>23.5</v>
          </cell>
          <cell r="I247">
            <v>23.5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</row>
        <row r="248">
          <cell r="A248">
            <v>240</v>
          </cell>
          <cell r="B248">
            <v>0</v>
          </cell>
          <cell r="C248">
            <v>36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54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</row>
        <row r="249">
          <cell r="A249">
            <v>241</v>
          </cell>
          <cell r="B249">
            <v>0</v>
          </cell>
          <cell r="C249">
            <v>36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54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</row>
        <row r="250">
          <cell r="A250">
            <v>242</v>
          </cell>
          <cell r="B250">
            <v>0</v>
          </cell>
          <cell r="C250">
            <v>36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54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</row>
        <row r="251">
          <cell r="A251">
            <v>243</v>
          </cell>
          <cell r="B251">
            <v>0</v>
          </cell>
          <cell r="C251">
            <v>22.5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67.5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</row>
        <row r="252">
          <cell r="A252">
            <v>244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90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</row>
        <row r="253">
          <cell r="A253">
            <v>245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90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</row>
        <row r="254">
          <cell r="A254">
            <v>246</v>
          </cell>
          <cell r="B254">
            <v>0</v>
          </cell>
          <cell r="C254">
            <v>24.777999999999999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65.221999999999994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</row>
        <row r="255">
          <cell r="A255">
            <v>247</v>
          </cell>
          <cell r="B255">
            <v>0</v>
          </cell>
          <cell r="C255">
            <v>24.777999999999999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65.221999999999994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</row>
        <row r="256">
          <cell r="A256">
            <v>248</v>
          </cell>
          <cell r="B256">
            <v>0</v>
          </cell>
          <cell r="C256">
            <v>24.777999999999999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65.221999999999994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</row>
        <row r="257">
          <cell r="A257">
            <v>249</v>
          </cell>
          <cell r="B257">
            <v>0</v>
          </cell>
          <cell r="C257">
            <v>24.777999999999999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65.221999999999994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</row>
        <row r="258">
          <cell r="A258">
            <v>250</v>
          </cell>
          <cell r="B258">
            <v>0</v>
          </cell>
          <cell r="C258">
            <v>29.951000000000001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60.048999999999999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I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  <cell r="GE258">
            <v>0</v>
          </cell>
        </row>
        <row r="259">
          <cell r="A259">
            <v>251</v>
          </cell>
          <cell r="B259">
            <v>0</v>
          </cell>
          <cell r="C259">
            <v>36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54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</row>
        <row r="260">
          <cell r="A260">
            <v>252</v>
          </cell>
          <cell r="B260">
            <v>0</v>
          </cell>
          <cell r="C260">
            <v>36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54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</row>
        <row r="261">
          <cell r="A261">
            <v>253</v>
          </cell>
          <cell r="B261">
            <v>0</v>
          </cell>
          <cell r="C261">
            <v>22.5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21.5</v>
          </cell>
          <cell r="I261">
            <v>23.5</v>
          </cell>
          <cell r="J261">
            <v>19.5</v>
          </cell>
          <cell r="K261">
            <v>0</v>
          </cell>
          <cell r="L261">
            <v>0</v>
          </cell>
          <cell r="M261">
            <v>3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</row>
        <row r="262">
          <cell r="A262">
            <v>254</v>
          </cell>
          <cell r="B262">
            <v>0</v>
          </cell>
          <cell r="C262">
            <v>22.5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21.5</v>
          </cell>
          <cell r="I262">
            <v>23.5</v>
          </cell>
          <cell r="J262">
            <v>19.5</v>
          </cell>
          <cell r="K262">
            <v>0</v>
          </cell>
          <cell r="L262">
            <v>0</v>
          </cell>
          <cell r="M262">
            <v>3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</row>
        <row r="263">
          <cell r="A263">
            <v>255</v>
          </cell>
          <cell r="B263">
            <v>0</v>
          </cell>
          <cell r="C263">
            <v>22.5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21.5</v>
          </cell>
          <cell r="I263">
            <v>23.5</v>
          </cell>
          <cell r="J263">
            <v>19.5</v>
          </cell>
          <cell r="K263">
            <v>0</v>
          </cell>
          <cell r="L263">
            <v>0</v>
          </cell>
          <cell r="M263">
            <v>3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</row>
        <row r="264">
          <cell r="A264">
            <v>256</v>
          </cell>
          <cell r="B264">
            <v>0</v>
          </cell>
          <cell r="C264">
            <v>22.5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21.5</v>
          </cell>
          <cell r="I264">
            <v>23.5</v>
          </cell>
          <cell r="J264">
            <v>19.5</v>
          </cell>
          <cell r="K264">
            <v>0</v>
          </cell>
          <cell r="L264">
            <v>0</v>
          </cell>
          <cell r="M264">
            <v>3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I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FZ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  <cell r="GE264">
            <v>0</v>
          </cell>
        </row>
        <row r="265">
          <cell r="A265">
            <v>257</v>
          </cell>
          <cell r="B265">
            <v>0</v>
          </cell>
          <cell r="C265">
            <v>22.5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21.5</v>
          </cell>
          <cell r="I265">
            <v>23.5</v>
          </cell>
          <cell r="J265">
            <v>19.5</v>
          </cell>
          <cell r="K265">
            <v>0</v>
          </cell>
          <cell r="L265">
            <v>0</v>
          </cell>
          <cell r="M265">
            <v>3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</row>
        <row r="266">
          <cell r="A266">
            <v>258</v>
          </cell>
          <cell r="B266">
            <v>0</v>
          </cell>
          <cell r="C266">
            <v>22.5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21.5</v>
          </cell>
          <cell r="I266">
            <v>23.5</v>
          </cell>
          <cell r="J266">
            <v>19.5</v>
          </cell>
          <cell r="K266">
            <v>0</v>
          </cell>
          <cell r="L266">
            <v>0</v>
          </cell>
          <cell r="M266">
            <v>3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</row>
        <row r="267">
          <cell r="A267">
            <v>259</v>
          </cell>
          <cell r="B267">
            <v>0</v>
          </cell>
          <cell r="C267">
            <v>22.5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20.382000000000001</v>
          </cell>
          <cell r="K267">
            <v>0</v>
          </cell>
          <cell r="L267">
            <v>0</v>
          </cell>
          <cell r="M267">
            <v>2.1179999999999999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15.968</v>
          </cell>
          <cell r="AG267">
            <v>15.968</v>
          </cell>
          <cell r="AH267">
            <v>13.064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</row>
        <row r="268">
          <cell r="A268">
            <v>260</v>
          </cell>
          <cell r="B268">
            <v>0</v>
          </cell>
          <cell r="C268">
            <v>22.5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22</v>
          </cell>
          <cell r="K268">
            <v>0</v>
          </cell>
          <cell r="L268">
            <v>0</v>
          </cell>
          <cell r="M268">
            <v>0.5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15.968</v>
          </cell>
          <cell r="AG268">
            <v>13.064</v>
          </cell>
          <cell r="AH268">
            <v>15.968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</row>
        <row r="269">
          <cell r="A269">
            <v>261</v>
          </cell>
          <cell r="B269">
            <v>0</v>
          </cell>
          <cell r="C269">
            <v>22.5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19.5</v>
          </cell>
          <cell r="K269">
            <v>0</v>
          </cell>
          <cell r="L269">
            <v>0</v>
          </cell>
          <cell r="M269">
            <v>3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13.064</v>
          </cell>
          <cell r="AG269">
            <v>15.968</v>
          </cell>
          <cell r="AH269">
            <v>15.968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FZ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  <cell r="GE269">
            <v>0</v>
          </cell>
        </row>
        <row r="270">
          <cell r="A270">
            <v>262</v>
          </cell>
          <cell r="B270">
            <v>0</v>
          </cell>
          <cell r="C270">
            <v>22.5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19.5</v>
          </cell>
          <cell r="K270">
            <v>0</v>
          </cell>
          <cell r="L270">
            <v>0</v>
          </cell>
          <cell r="M270">
            <v>3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15.968</v>
          </cell>
          <cell r="AG270">
            <v>13.064</v>
          </cell>
          <cell r="AH270">
            <v>15.968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</row>
        <row r="271">
          <cell r="A271">
            <v>263</v>
          </cell>
          <cell r="B271">
            <v>0</v>
          </cell>
          <cell r="C271">
            <v>22.5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19.5</v>
          </cell>
          <cell r="K271">
            <v>0</v>
          </cell>
          <cell r="L271">
            <v>0</v>
          </cell>
          <cell r="M271">
            <v>3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13.064</v>
          </cell>
          <cell r="AG271">
            <v>15.968</v>
          </cell>
          <cell r="AH271">
            <v>15.968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</row>
        <row r="272">
          <cell r="A272">
            <v>264</v>
          </cell>
          <cell r="B272">
            <v>0</v>
          </cell>
          <cell r="C272">
            <v>22.5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19.59</v>
          </cell>
          <cell r="K272">
            <v>0</v>
          </cell>
          <cell r="L272">
            <v>0</v>
          </cell>
          <cell r="M272">
            <v>2.9098000000000002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15.968</v>
          </cell>
          <cell r="AG272">
            <v>13.064</v>
          </cell>
          <cell r="AH272">
            <v>15.968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</row>
        <row r="273">
          <cell r="A273">
            <v>265</v>
          </cell>
          <cell r="B273">
            <v>0</v>
          </cell>
          <cell r="C273">
            <v>36</v>
          </cell>
          <cell r="D273">
            <v>0</v>
          </cell>
          <cell r="E273">
            <v>0</v>
          </cell>
          <cell r="F273">
            <v>0</v>
          </cell>
          <cell r="G273">
            <v>22.63</v>
          </cell>
          <cell r="H273">
            <v>23.5</v>
          </cell>
          <cell r="I273">
            <v>7.8699000000000003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</row>
        <row r="274">
          <cell r="A274">
            <v>266</v>
          </cell>
          <cell r="B274">
            <v>0</v>
          </cell>
          <cell r="C274">
            <v>36</v>
          </cell>
          <cell r="D274">
            <v>0</v>
          </cell>
          <cell r="E274">
            <v>0</v>
          </cell>
          <cell r="F274">
            <v>0</v>
          </cell>
          <cell r="G274">
            <v>22.63</v>
          </cell>
          <cell r="H274">
            <v>23.5</v>
          </cell>
          <cell r="I274">
            <v>7.8699000000000003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I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O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</row>
        <row r="275">
          <cell r="A275">
            <v>267</v>
          </cell>
          <cell r="B275">
            <v>0</v>
          </cell>
          <cell r="C275">
            <v>36</v>
          </cell>
          <cell r="D275">
            <v>0</v>
          </cell>
          <cell r="E275">
            <v>0</v>
          </cell>
          <cell r="F275">
            <v>0</v>
          </cell>
          <cell r="G275">
            <v>22.63</v>
          </cell>
          <cell r="H275">
            <v>23.5</v>
          </cell>
          <cell r="I275">
            <v>7.8699000000000003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I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</row>
        <row r="276">
          <cell r="A276">
            <v>268</v>
          </cell>
          <cell r="B276">
            <v>0</v>
          </cell>
          <cell r="C276">
            <v>36</v>
          </cell>
          <cell r="D276">
            <v>0</v>
          </cell>
          <cell r="E276">
            <v>0</v>
          </cell>
          <cell r="F276">
            <v>0</v>
          </cell>
          <cell r="G276">
            <v>22.63</v>
          </cell>
          <cell r="H276">
            <v>7.8699000000000003</v>
          </cell>
          <cell r="I276">
            <v>23.5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</row>
        <row r="277">
          <cell r="A277">
            <v>269</v>
          </cell>
          <cell r="B277">
            <v>0</v>
          </cell>
          <cell r="C277">
            <v>36</v>
          </cell>
          <cell r="D277">
            <v>0</v>
          </cell>
          <cell r="E277">
            <v>0</v>
          </cell>
          <cell r="F277">
            <v>0</v>
          </cell>
          <cell r="G277">
            <v>22.63</v>
          </cell>
          <cell r="H277">
            <v>7.8699000000000003</v>
          </cell>
          <cell r="I277">
            <v>23.5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</row>
        <row r="278">
          <cell r="A278">
            <v>270</v>
          </cell>
          <cell r="B278">
            <v>0</v>
          </cell>
          <cell r="C278">
            <v>36</v>
          </cell>
          <cell r="D278">
            <v>0</v>
          </cell>
          <cell r="E278">
            <v>0</v>
          </cell>
          <cell r="F278">
            <v>0</v>
          </cell>
          <cell r="G278">
            <v>22.63</v>
          </cell>
          <cell r="H278">
            <v>7.8699000000000003</v>
          </cell>
          <cell r="I278">
            <v>23.5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</row>
        <row r="279">
          <cell r="A279">
            <v>271</v>
          </cell>
          <cell r="B279">
            <v>0</v>
          </cell>
          <cell r="C279">
            <v>36</v>
          </cell>
          <cell r="D279">
            <v>0</v>
          </cell>
          <cell r="E279">
            <v>0</v>
          </cell>
          <cell r="F279">
            <v>0</v>
          </cell>
          <cell r="G279">
            <v>22.63</v>
          </cell>
          <cell r="H279">
            <v>7.8699000000000003</v>
          </cell>
          <cell r="I279">
            <v>23.5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I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  <cell r="GE279">
            <v>0</v>
          </cell>
        </row>
        <row r="280">
          <cell r="A280">
            <v>272</v>
          </cell>
          <cell r="B280">
            <v>0</v>
          </cell>
          <cell r="C280">
            <v>36</v>
          </cell>
          <cell r="D280">
            <v>0</v>
          </cell>
          <cell r="E280">
            <v>0</v>
          </cell>
          <cell r="F280">
            <v>0</v>
          </cell>
          <cell r="G280">
            <v>22.63</v>
          </cell>
          <cell r="H280">
            <v>7.8699000000000003</v>
          </cell>
          <cell r="I280">
            <v>23.5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FV280">
            <v>0</v>
          </cell>
          <cell r="FW280">
            <v>0</v>
          </cell>
          <cell r="FX280">
            <v>0</v>
          </cell>
          <cell r="FY280">
            <v>0</v>
          </cell>
          <cell r="FZ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  <cell r="GE280">
            <v>0</v>
          </cell>
        </row>
        <row r="281">
          <cell r="A281">
            <v>273</v>
          </cell>
          <cell r="B281">
            <v>0</v>
          </cell>
          <cell r="C281">
            <v>36</v>
          </cell>
          <cell r="D281">
            <v>0</v>
          </cell>
          <cell r="E281">
            <v>0</v>
          </cell>
          <cell r="F281">
            <v>0</v>
          </cell>
          <cell r="G281">
            <v>22.63</v>
          </cell>
          <cell r="H281">
            <v>23.5</v>
          </cell>
          <cell r="I281">
            <v>7.8699000000000003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I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  <cell r="GE281">
            <v>0</v>
          </cell>
        </row>
        <row r="282">
          <cell r="A282">
            <v>274</v>
          </cell>
          <cell r="B282">
            <v>0</v>
          </cell>
          <cell r="C282">
            <v>22.5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19.5</v>
          </cell>
          <cell r="K282">
            <v>0</v>
          </cell>
          <cell r="L282">
            <v>0</v>
          </cell>
          <cell r="M282">
            <v>3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13.064</v>
          </cell>
          <cell r="AG282">
            <v>15.968</v>
          </cell>
          <cell r="AH282">
            <v>15.968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</row>
        <row r="283">
          <cell r="A283">
            <v>275</v>
          </cell>
          <cell r="B283">
            <v>0</v>
          </cell>
          <cell r="C283">
            <v>22.5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19.5</v>
          </cell>
          <cell r="K283">
            <v>0</v>
          </cell>
          <cell r="L283">
            <v>0</v>
          </cell>
          <cell r="M283">
            <v>3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15.968</v>
          </cell>
          <cell r="AG283">
            <v>13.064</v>
          </cell>
          <cell r="AH283">
            <v>15.968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I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</row>
        <row r="284">
          <cell r="A284">
            <v>276</v>
          </cell>
          <cell r="B284">
            <v>0</v>
          </cell>
          <cell r="C284">
            <v>22.5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22</v>
          </cell>
          <cell r="K284">
            <v>0</v>
          </cell>
          <cell r="L284">
            <v>0</v>
          </cell>
          <cell r="M284">
            <v>0.5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13.064</v>
          </cell>
          <cell r="AG284">
            <v>15.968</v>
          </cell>
          <cell r="AH284">
            <v>15.968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</row>
        <row r="285">
          <cell r="A285">
            <v>277</v>
          </cell>
          <cell r="B285">
            <v>0</v>
          </cell>
          <cell r="C285">
            <v>22.5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19.5</v>
          </cell>
          <cell r="K285">
            <v>0</v>
          </cell>
          <cell r="L285">
            <v>0</v>
          </cell>
          <cell r="M285">
            <v>3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15.968</v>
          </cell>
          <cell r="AG285">
            <v>13.064</v>
          </cell>
          <cell r="AH285">
            <v>15.968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H285">
            <v>0</v>
          </cell>
          <cell r="FI285">
            <v>0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  <cell r="FV285">
            <v>0</v>
          </cell>
          <cell r="FW285">
            <v>0</v>
          </cell>
          <cell r="FX285">
            <v>0</v>
          </cell>
          <cell r="FY285">
            <v>0</v>
          </cell>
          <cell r="FZ285">
            <v>0</v>
          </cell>
          <cell r="GA285">
            <v>0</v>
          </cell>
          <cell r="GB285">
            <v>0</v>
          </cell>
          <cell r="GC285">
            <v>0</v>
          </cell>
          <cell r="GD285">
            <v>0</v>
          </cell>
          <cell r="GE285">
            <v>0</v>
          </cell>
        </row>
        <row r="286">
          <cell r="A286">
            <v>278</v>
          </cell>
          <cell r="B286">
            <v>0</v>
          </cell>
          <cell r="C286">
            <v>22.5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22</v>
          </cell>
          <cell r="K286">
            <v>0</v>
          </cell>
          <cell r="L286">
            <v>0</v>
          </cell>
          <cell r="M286">
            <v>0.5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15.968</v>
          </cell>
          <cell r="AG286">
            <v>13.064</v>
          </cell>
          <cell r="AH286">
            <v>15.968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I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  <cell r="FV286">
            <v>0</v>
          </cell>
          <cell r="FW286">
            <v>0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>
            <v>0</v>
          </cell>
          <cell r="GD286">
            <v>0</v>
          </cell>
          <cell r="GE286">
            <v>0</v>
          </cell>
        </row>
        <row r="287">
          <cell r="A287">
            <v>279</v>
          </cell>
          <cell r="B287">
            <v>0</v>
          </cell>
          <cell r="C287">
            <v>22.5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19.5</v>
          </cell>
          <cell r="K287">
            <v>0</v>
          </cell>
          <cell r="L287">
            <v>0</v>
          </cell>
          <cell r="M287">
            <v>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15.968</v>
          </cell>
          <cell r="AG287">
            <v>15.968</v>
          </cell>
          <cell r="AH287">
            <v>13.064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I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  <cell r="FV287">
            <v>0</v>
          </cell>
          <cell r="FW287">
            <v>0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>
            <v>0</v>
          </cell>
          <cell r="GD287">
            <v>0</v>
          </cell>
          <cell r="GE287">
            <v>0</v>
          </cell>
        </row>
        <row r="288">
          <cell r="A288">
            <v>280</v>
          </cell>
          <cell r="B288">
            <v>0</v>
          </cell>
          <cell r="C288">
            <v>36</v>
          </cell>
          <cell r="D288">
            <v>0</v>
          </cell>
          <cell r="E288">
            <v>0</v>
          </cell>
          <cell r="F288">
            <v>0</v>
          </cell>
          <cell r="G288">
            <v>22.63</v>
          </cell>
          <cell r="H288">
            <v>7.8699000000000003</v>
          </cell>
          <cell r="I288">
            <v>23.5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I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</row>
        <row r="289">
          <cell r="A289">
            <v>281</v>
          </cell>
          <cell r="B289">
            <v>0</v>
          </cell>
          <cell r="C289">
            <v>36</v>
          </cell>
          <cell r="D289">
            <v>0</v>
          </cell>
          <cell r="E289">
            <v>0</v>
          </cell>
          <cell r="F289">
            <v>0</v>
          </cell>
          <cell r="G289">
            <v>22.63</v>
          </cell>
          <cell r="H289">
            <v>23.5</v>
          </cell>
          <cell r="I289">
            <v>7.8699000000000003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I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</row>
        <row r="290">
          <cell r="A290">
            <v>282</v>
          </cell>
          <cell r="B290">
            <v>0</v>
          </cell>
          <cell r="C290">
            <v>36</v>
          </cell>
          <cell r="D290">
            <v>0</v>
          </cell>
          <cell r="E290">
            <v>0</v>
          </cell>
          <cell r="F290">
            <v>0</v>
          </cell>
          <cell r="G290">
            <v>22.63</v>
          </cell>
          <cell r="H290">
            <v>23.5</v>
          </cell>
          <cell r="I290">
            <v>7.8699000000000003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I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O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</row>
        <row r="291">
          <cell r="A291">
            <v>283</v>
          </cell>
          <cell r="B291">
            <v>0</v>
          </cell>
          <cell r="C291">
            <v>36</v>
          </cell>
          <cell r="D291">
            <v>0</v>
          </cell>
          <cell r="E291">
            <v>0</v>
          </cell>
          <cell r="F291">
            <v>0</v>
          </cell>
          <cell r="G291">
            <v>22.63</v>
          </cell>
          <cell r="H291">
            <v>23.5</v>
          </cell>
          <cell r="I291">
            <v>7.8699000000000003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  <cell r="EW291">
            <v>0</v>
          </cell>
          <cell r="EX291">
            <v>0</v>
          </cell>
          <cell r="EY291">
            <v>0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0</v>
          </cell>
          <cell r="FM291">
            <v>0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0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>
            <v>0</v>
          </cell>
          <cell r="GD291">
            <v>0</v>
          </cell>
          <cell r="GE291">
            <v>0</v>
          </cell>
        </row>
        <row r="292">
          <cell r="A292">
            <v>284</v>
          </cell>
          <cell r="B292">
            <v>0</v>
          </cell>
          <cell r="C292">
            <v>36</v>
          </cell>
          <cell r="D292">
            <v>0</v>
          </cell>
          <cell r="E292">
            <v>0</v>
          </cell>
          <cell r="F292">
            <v>0</v>
          </cell>
          <cell r="G292">
            <v>22.63</v>
          </cell>
          <cell r="H292">
            <v>23.5</v>
          </cell>
          <cell r="I292">
            <v>7.8699000000000003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  <cell r="EX292">
            <v>0</v>
          </cell>
          <cell r="EY292">
            <v>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  <cell r="FG292">
            <v>0</v>
          </cell>
          <cell r="FH292">
            <v>0</v>
          </cell>
          <cell r="FI292">
            <v>0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0</v>
          </cell>
          <cell r="FT292">
            <v>0</v>
          </cell>
          <cell r="FU292">
            <v>0</v>
          </cell>
          <cell r="FV292">
            <v>0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>
            <v>0</v>
          </cell>
          <cell r="GE292">
            <v>0</v>
          </cell>
        </row>
        <row r="293">
          <cell r="A293">
            <v>285</v>
          </cell>
          <cell r="B293">
            <v>0</v>
          </cell>
          <cell r="C293">
            <v>32.615000000000002</v>
          </cell>
          <cell r="D293">
            <v>0</v>
          </cell>
          <cell r="E293">
            <v>0</v>
          </cell>
          <cell r="F293">
            <v>0</v>
          </cell>
          <cell r="G293">
            <v>10.385</v>
          </cell>
          <cell r="H293">
            <v>23.5</v>
          </cell>
          <cell r="I293">
            <v>23.5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I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O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  <cell r="GE293">
            <v>0</v>
          </cell>
        </row>
        <row r="294">
          <cell r="A294">
            <v>286</v>
          </cell>
          <cell r="B294">
            <v>0</v>
          </cell>
          <cell r="C294">
            <v>22.5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23.5</v>
          </cell>
          <cell r="I294">
            <v>21.5</v>
          </cell>
          <cell r="J294">
            <v>19.5</v>
          </cell>
          <cell r="K294">
            <v>0</v>
          </cell>
          <cell r="L294">
            <v>0</v>
          </cell>
          <cell r="M294">
            <v>3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  <cell r="GE294">
            <v>0</v>
          </cell>
        </row>
        <row r="295">
          <cell r="A295">
            <v>287</v>
          </cell>
          <cell r="B295">
            <v>0</v>
          </cell>
          <cell r="C295">
            <v>22.5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23.5</v>
          </cell>
          <cell r="I295">
            <v>21.5</v>
          </cell>
          <cell r="J295">
            <v>19.5</v>
          </cell>
          <cell r="K295">
            <v>0</v>
          </cell>
          <cell r="L295">
            <v>0</v>
          </cell>
          <cell r="M295">
            <v>3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I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</row>
        <row r="296">
          <cell r="A296">
            <v>288</v>
          </cell>
          <cell r="B296">
            <v>0</v>
          </cell>
          <cell r="C296">
            <v>36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54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  <cell r="GE296">
            <v>0</v>
          </cell>
        </row>
        <row r="297">
          <cell r="A297">
            <v>289</v>
          </cell>
          <cell r="B297">
            <v>0</v>
          </cell>
          <cell r="C297">
            <v>22.5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21.5</v>
          </cell>
          <cell r="I297">
            <v>23.5</v>
          </cell>
          <cell r="J297">
            <v>19.5</v>
          </cell>
          <cell r="K297">
            <v>0</v>
          </cell>
          <cell r="L297">
            <v>0</v>
          </cell>
          <cell r="M297">
            <v>3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</row>
        <row r="298">
          <cell r="A298">
            <v>290</v>
          </cell>
          <cell r="B298">
            <v>0</v>
          </cell>
          <cell r="C298">
            <v>22.5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23.5</v>
          </cell>
          <cell r="I298">
            <v>21.5</v>
          </cell>
          <cell r="J298">
            <v>22</v>
          </cell>
          <cell r="K298">
            <v>0</v>
          </cell>
          <cell r="L298">
            <v>0</v>
          </cell>
          <cell r="M298">
            <v>0.5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</row>
        <row r="299">
          <cell r="A299">
            <v>291</v>
          </cell>
          <cell r="B299">
            <v>0</v>
          </cell>
          <cell r="C299">
            <v>22.5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23.5</v>
          </cell>
          <cell r="I299">
            <v>21.5</v>
          </cell>
          <cell r="J299">
            <v>22</v>
          </cell>
          <cell r="K299">
            <v>0</v>
          </cell>
          <cell r="L299">
            <v>0</v>
          </cell>
          <cell r="M299">
            <v>0.5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</row>
        <row r="300">
          <cell r="A300">
            <v>292</v>
          </cell>
          <cell r="B300">
            <v>0</v>
          </cell>
          <cell r="C300">
            <v>22.5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22</v>
          </cell>
          <cell r="K300">
            <v>0</v>
          </cell>
          <cell r="L300">
            <v>0</v>
          </cell>
          <cell r="M300">
            <v>0.5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45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</row>
        <row r="301">
          <cell r="A301">
            <v>293</v>
          </cell>
          <cell r="B301">
            <v>0</v>
          </cell>
          <cell r="C301">
            <v>22.5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22</v>
          </cell>
          <cell r="K301">
            <v>0</v>
          </cell>
          <cell r="L301">
            <v>0</v>
          </cell>
          <cell r="M301">
            <v>0.5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45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</row>
        <row r="302">
          <cell r="A302">
            <v>294</v>
          </cell>
          <cell r="B302">
            <v>0</v>
          </cell>
          <cell r="C302">
            <v>22.5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22</v>
          </cell>
          <cell r="K302">
            <v>0</v>
          </cell>
          <cell r="L302">
            <v>0</v>
          </cell>
          <cell r="M302">
            <v>0.5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45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</row>
        <row r="303">
          <cell r="A303">
            <v>295</v>
          </cell>
          <cell r="B303">
            <v>0</v>
          </cell>
          <cell r="C303">
            <v>22.5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22</v>
          </cell>
          <cell r="K303">
            <v>0</v>
          </cell>
          <cell r="L303">
            <v>0</v>
          </cell>
          <cell r="M303">
            <v>0.5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45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</row>
        <row r="304">
          <cell r="A304">
            <v>296</v>
          </cell>
          <cell r="B304">
            <v>0</v>
          </cell>
          <cell r="C304">
            <v>22.5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22</v>
          </cell>
          <cell r="K304">
            <v>0</v>
          </cell>
          <cell r="L304">
            <v>0</v>
          </cell>
          <cell r="M304">
            <v>0.5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45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</row>
        <row r="305">
          <cell r="A305">
            <v>297</v>
          </cell>
          <cell r="B305">
            <v>0</v>
          </cell>
          <cell r="C305">
            <v>22.5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22</v>
          </cell>
          <cell r="K305">
            <v>0</v>
          </cell>
          <cell r="L305">
            <v>0</v>
          </cell>
          <cell r="M305">
            <v>0.5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45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</row>
        <row r="306">
          <cell r="A306">
            <v>298</v>
          </cell>
          <cell r="B306">
            <v>0</v>
          </cell>
          <cell r="C306">
            <v>22.5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21.5</v>
          </cell>
          <cell r="I306">
            <v>23.5</v>
          </cell>
          <cell r="J306">
            <v>22</v>
          </cell>
          <cell r="K306">
            <v>0</v>
          </cell>
          <cell r="L306">
            <v>0</v>
          </cell>
          <cell r="M306">
            <v>0.5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</row>
        <row r="307">
          <cell r="A307">
            <v>299</v>
          </cell>
          <cell r="B307">
            <v>0</v>
          </cell>
          <cell r="C307">
            <v>22.5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23.5</v>
          </cell>
          <cell r="I307">
            <v>21.5</v>
          </cell>
          <cell r="J307">
            <v>19.5</v>
          </cell>
          <cell r="K307">
            <v>0</v>
          </cell>
          <cell r="L307">
            <v>0</v>
          </cell>
          <cell r="M307">
            <v>3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</row>
        <row r="308">
          <cell r="A308">
            <v>300</v>
          </cell>
          <cell r="B308">
            <v>0</v>
          </cell>
          <cell r="C308">
            <v>36</v>
          </cell>
          <cell r="D308">
            <v>0</v>
          </cell>
          <cell r="E308">
            <v>0</v>
          </cell>
          <cell r="F308">
            <v>0</v>
          </cell>
          <cell r="G308">
            <v>6.9999000000000002</v>
          </cell>
          <cell r="H308">
            <v>23.5</v>
          </cell>
          <cell r="I308">
            <v>23.5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O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  <cell r="GE308">
            <v>0</v>
          </cell>
        </row>
        <row r="309">
          <cell r="A309">
            <v>301</v>
          </cell>
          <cell r="B309">
            <v>0</v>
          </cell>
          <cell r="C309">
            <v>36</v>
          </cell>
          <cell r="D309">
            <v>0</v>
          </cell>
          <cell r="E309">
            <v>0</v>
          </cell>
          <cell r="F309">
            <v>0</v>
          </cell>
          <cell r="G309">
            <v>6.9999000000000002</v>
          </cell>
          <cell r="H309">
            <v>23.5</v>
          </cell>
          <cell r="I309">
            <v>23.5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O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</row>
        <row r="310">
          <cell r="A310">
            <v>302</v>
          </cell>
          <cell r="B310">
            <v>0</v>
          </cell>
          <cell r="C310">
            <v>36</v>
          </cell>
          <cell r="D310">
            <v>0</v>
          </cell>
          <cell r="E310">
            <v>0</v>
          </cell>
          <cell r="F310">
            <v>0</v>
          </cell>
          <cell r="G310">
            <v>6.9999000000000002</v>
          </cell>
          <cell r="H310">
            <v>23.5</v>
          </cell>
          <cell r="I310">
            <v>23.5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</row>
        <row r="311">
          <cell r="A311">
            <v>303</v>
          </cell>
          <cell r="B311">
            <v>0</v>
          </cell>
          <cell r="C311">
            <v>22.5</v>
          </cell>
          <cell r="D311">
            <v>0</v>
          </cell>
          <cell r="E311">
            <v>0</v>
          </cell>
          <cell r="F311">
            <v>0</v>
          </cell>
          <cell r="G311">
            <v>21.5</v>
          </cell>
          <cell r="H311">
            <v>23.5</v>
          </cell>
          <cell r="I311">
            <v>0</v>
          </cell>
          <cell r="J311">
            <v>19.5</v>
          </cell>
          <cell r="K311">
            <v>0</v>
          </cell>
          <cell r="L311">
            <v>0</v>
          </cell>
          <cell r="M311">
            <v>3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</row>
        <row r="312">
          <cell r="A312">
            <v>304</v>
          </cell>
          <cell r="B312">
            <v>0</v>
          </cell>
          <cell r="C312">
            <v>22.5</v>
          </cell>
          <cell r="D312">
            <v>0</v>
          </cell>
          <cell r="E312">
            <v>0</v>
          </cell>
          <cell r="F312">
            <v>0</v>
          </cell>
          <cell r="G312">
            <v>21.5</v>
          </cell>
          <cell r="H312">
            <v>23.5</v>
          </cell>
          <cell r="I312">
            <v>0</v>
          </cell>
          <cell r="J312">
            <v>19.5</v>
          </cell>
          <cell r="K312">
            <v>0</v>
          </cell>
          <cell r="L312">
            <v>0</v>
          </cell>
          <cell r="M312">
            <v>3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</row>
        <row r="313">
          <cell r="A313">
            <v>305</v>
          </cell>
          <cell r="B313">
            <v>0</v>
          </cell>
          <cell r="C313">
            <v>22.5</v>
          </cell>
          <cell r="D313">
            <v>0</v>
          </cell>
          <cell r="E313">
            <v>0</v>
          </cell>
          <cell r="F313">
            <v>0</v>
          </cell>
          <cell r="G313">
            <v>21.5</v>
          </cell>
          <cell r="H313">
            <v>23.5</v>
          </cell>
          <cell r="I313">
            <v>0</v>
          </cell>
          <cell r="J313">
            <v>19.5</v>
          </cell>
          <cell r="K313">
            <v>0</v>
          </cell>
          <cell r="L313">
            <v>0</v>
          </cell>
          <cell r="M313">
            <v>3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>
            <v>0</v>
          </cell>
          <cell r="GD313">
            <v>0</v>
          </cell>
          <cell r="GE313">
            <v>0</v>
          </cell>
        </row>
        <row r="314">
          <cell r="A314">
            <v>306</v>
          </cell>
          <cell r="B314">
            <v>0</v>
          </cell>
          <cell r="C314">
            <v>36</v>
          </cell>
          <cell r="D314">
            <v>0</v>
          </cell>
          <cell r="E314">
            <v>0</v>
          </cell>
          <cell r="F314">
            <v>0</v>
          </cell>
          <cell r="G314">
            <v>6.9999000000000002</v>
          </cell>
          <cell r="H314">
            <v>23.5</v>
          </cell>
          <cell r="I314">
            <v>23.5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</row>
        <row r="315">
          <cell r="A315">
            <v>307</v>
          </cell>
          <cell r="B315">
            <v>0</v>
          </cell>
          <cell r="C315">
            <v>22.5</v>
          </cell>
          <cell r="D315">
            <v>0</v>
          </cell>
          <cell r="E315">
            <v>0</v>
          </cell>
          <cell r="F315">
            <v>0</v>
          </cell>
          <cell r="G315">
            <v>21.5</v>
          </cell>
          <cell r="H315">
            <v>0</v>
          </cell>
          <cell r="I315">
            <v>23.5</v>
          </cell>
          <cell r="J315">
            <v>20.395</v>
          </cell>
          <cell r="K315">
            <v>0</v>
          </cell>
          <cell r="L315">
            <v>0</v>
          </cell>
          <cell r="M315">
            <v>2.105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</row>
        <row r="316">
          <cell r="A316">
            <v>308</v>
          </cell>
          <cell r="B316">
            <v>0</v>
          </cell>
          <cell r="C316">
            <v>35.271999999999998</v>
          </cell>
          <cell r="D316">
            <v>0</v>
          </cell>
          <cell r="E316">
            <v>0</v>
          </cell>
          <cell r="F316">
            <v>0</v>
          </cell>
          <cell r="G316">
            <v>22.63</v>
          </cell>
          <cell r="H316">
            <v>23.5</v>
          </cell>
          <cell r="I316">
            <v>8.5974000000000004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</row>
        <row r="317">
          <cell r="A317">
            <v>309</v>
          </cell>
          <cell r="B317">
            <v>0</v>
          </cell>
          <cell r="C317">
            <v>36</v>
          </cell>
          <cell r="D317">
            <v>0</v>
          </cell>
          <cell r="E317">
            <v>0</v>
          </cell>
          <cell r="F317">
            <v>0</v>
          </cell>
          <cell r="G317">
            <v>10.565</v>
          </cell>
          <cell r="H317">
            <v>23.5</v>
          </cell>
          <cell r="I317">
            <v>19.934999999999999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</row>
        <row r="318">
          <cell r="A318">
            <v>310</v>
          </cell>
          <cell r="B318">
            <v>0</v>
          </cell>
          <cell r="C318">
            <v>36</v>
          </cell>
          <cell r="D318">
            <v>0</v>
          </cell>
          <cell r="E318">
            <v>0</v>
          </cell>
          <cell r="F318">
            <v>0</v>
          </cell>
          <cell r="G318">
            <v>6.9999000000000002</v>
          </cell>
          <cell r="H318">
            <v>23.5</v>
          </cell>
          <cell r="I318">
            <v>23.5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</row>
        <row r="319">
          <cell r="A319">
            <v>311</v>
          </cell>
          <cell r="B319">
            <v>0</v>
          </cell>
          <cell r="C319">
            <v>36</v>
          </cell>
          <cell r="D319">
            <v>0</v>
          </cell>
          <cell r="E319">
            <v>0</v>
          </cell>
          <cell r="F319">
            <v>0</v>
          </cell>
          <cell r="G319">
            <v>22.63</v>
          </cell>
          <cell r="H319">
            <v>7.8699000000000003</v>
          </cell>
          <cell r="I319">
            <v>23.5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</row>
        <row r="320">
          <cell r="A320">
            <v>312</v>
          </cell>
          <cell r="B320">
            <v>0</v>
          </cell>
          <cell r="C320">
            <v>36</v>
          </cell>
          <cell r="D320">
            <v>0</v>
          </cell>
          <cell r="E320">
            <v>0</v>
          </cell>
          <cell r="F320">
            <v>0</v>
          </cell>
          <cell r="G320">
            <v>22.63</v>
          </cell>
          <cell r="H320">
            <v>7.8699000000000003</v>
          </cell>
          <cell r="I320">
            <v>23.5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</row>
        <row r="321">
          <cell r="A321">
            <v>313</v>
          </cell>
          <cell r="B321">
            <v>0</v>
          </cell>
          <cell r="C321">
            <v>36</v>
          </cell>
          <cell r="D321">
            <v>0</v>
          </cell>
          <cell r="E321">
            <v>0</v>
          </cell>
          <cell r="F321">
            <v>0</v>
          </cell>
          <cell r="G321">
            <v>6.9999000000000002</v>
          </cell>
          <cell r="H321">
            <v>23.5</v>
          </cell>
          <cell r="I321">
            <v>23.5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</row>
        <row r="322">
          <cell r="A322">
            <v>314</v>
          </cell>
          <cell r="B322">
            <v>0</v>
          </cell>
          <cell r="C322">
            <v>22.5</v>
          </cell>
          <cell r="D322">
            <v>0</v>
          </cell>
          <cell r="E322">
            <v>0</v>
          </cell>
          <cell r="F322">
            <v>0</v>
          </cell>
          <cell r="G322">
            <v>22.63</v>
          </cell>
          <cell r="H322">
            <v>0</v>
          </cell>
          <cell r="I322">
            <v>22.37</v>
          </cell>
          <cell r="J322">
            <v>20.664000000000001</v>
          </cell>
          <cell r="K322">
            <v>0</v>
          </cell>
          <cell r="L322">
            <v>0</v>
          </cell>
          <cell r="M322">
            <v>1.8359000000000001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</row>
        <row r="323">
          <cell r="A323">
            <v>315</v>
          </cell>
          <cell r="B323">
            <v>0</v>
          </cell>
          <cell r="C323">
            <v>36</v>
          </cell>
          <cell r="D323">
            <v>0</v>
          </cell>
          <cell r="E323">
            <v>0</v>
          </cell>
          <cell r="F323">
            <v>0</v>
          </cell>
          <cell r="G323">
            <v>6.9999000000000002</v>
          </cell>
          <cell r="H323">
            <v>23.5</v>
          </cell>
          <cell r="I323">
            <v>23.5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</row>
        <row r="324">
          <cell r="A324">
            <v>316</v>
          </cell>
          <cell r="B324">
            <v>0</v>
          </cell>
          <cell r="C324">
            <v>36</v>
          </cell>
          <cell r="D324">
            <v>0</v>
          </cell>
          <cell r="E324">
            <v>0</v>
          </cell>
          <cell r="F324">
            <v>0</v>
          </cell>
          <cell r="G324">
            <v>6.9999000000000002</v>
          </cell>
          <cell r="H324">
            <v>23.5</v>
          </cell>
          <cell r="I324">
            <v>23.5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</row>
        <row r="325">
          <cell r="A325">
            <v>317</v>
          </cell>
          <cell r="B325">
            <v>0</v>
          </cell>
          <cell r="C325">
            <v>36</v>
          </cell>
          <cell r="D325">
            <v>0</v>
          </cell>
          <cell r="E325">
            <v>0</v>
          </cell>
          <cell r="F325">
            <v>0</v>
          </cell>
          <cell r="G325">
            <v>6.9999000000000002</v>
          </cell>
          <cell r="H325">
            <v>23.5</v>
          </cell>
          <cell r="I325">
            <v>23.5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</row>
        <row r="326">
          <cell r="A326">
            <v>318</v>
          </cell>
          <cell r="B326">
            <v>0</v>
          </cell>
          <cell r="C326">
            <v>36</v>
          </cell>
          <cell r="D326">
            <v>0</v>
          </cell>
          <cell r="E326">
            <v>0</v>
          </cell>
          <cell r="F326">
            <v>0</v>
          </cell>
          <cell r="G326">
            <v>6.9999000000000002</v>
          </cell>
          <cell r="H326">
            <v>23.5</v>
          </cell>
          <cell r="I326">
            <v>23.5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</row>
        <row r="327">
          <cell r="A327">
            <v>319</v>
          </cell>
          <cell r="B327">
            <v>0</v>
          </cell>
          <cell r="C327">
            <v>36</v>
          </cell>
          <cell r="D327">
            <v>0</v>
          </cell>
          <cell r="E327">
            <v>0</v>
          </cell>
          <cell r="F327">
            <v>0</v>
          </cell>
          <cell r="G327">
            <v>6.9999000000000002</v>
          </cell>
          <cell r="H327">
            <v>23.5</v>
          </cell>
          <cell r="I327">
            <v>23.5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</row>
        <row r="328">
          <cell r="A328">
            <v>320</v>
          </cell>
          <cell r="B328">
            <v>0</v>
          </cell>
          <cell r="C328">
            <v>36</v>
          </cell>
          <cell r="D328">
            <v>0</v>
          </cell>
          <cell r="E328">
            <v>0</v>
          </cell>
          <cell r="F328">
            <v>0</v>
          </cell>
          <cell r="G328">
            <v>6.9999000000000002</v>
          </cell>
          <cell r="H328">
            <v>23.5</v>
          </cell>
          <cell r="I328">
            <v>23.5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</row>
        <row r="329">
          <cell r="A329">
            <v>321</v>
          </cell>
          <cell r="B329">
            <v>0</v>
          </cell>
          <cell r="C329">
            <v>36</v>
          </cell>
          <cell r="D329">
            <v>0</v>
          </cell>
          <cell r="E329">
            <v>0</v>
          </cell>
          <cell r="F329">
            <v>0</v>
          </cell>
          <cell r="G329">
            <v>6.9999000000000002</v>
          </cell>
          <cell r="H329">
            <v>23.5</v>
          </cell>
          <cell r="I329">
            <v>23.5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</row>
        <row r="330">
          <cell r="A330">
            <v>322</v>
          </cell>
          <cell r="B330">
            <v>0</v>
          </cell>
          <cell r="C330">
            <v>36</v>
          </cell>
          <cell r="D330">
            <v>0</v>
          </cell>
          <cell r="E330">
            <v>0</v>
          </cell>
          <cell r="F330">
            <v>0</v>
          </cell>
          <cell r="G330">
            <v>6.9999000000000002</v>
          </cell>
          <cell r="H330">
            <v>23.5</v>
          </cell>
          <cell r="I330">
            <v>23.5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</row>
        <row r="331">
          <cell r="A331">
            <v>323</v>
          </cell>
          <cell r="B331">
            <v>0</v>
          </cell>
          <cell r="C331">
            <v>36</v>
          </cell>
          <cell r="D331">
            <v>0</v>
          </cell>
          <cell r="E331">
            <v>0</v>
          </cell>
          <cell r="F331">
            <v>0</v>
          </cell>
          <cell r="G331">
            <v>6.9999000000000002</v>
          </cell>
          <cell r="H331">
            <v>23.5</v>
          </cell>
          <cell r="I331">
            <v>23.5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</row>
        <row r="332">
          <cell r="A332">
            <v>324</v>
          </cell>
          <cell r="B332">
            <v>0</v>
          </cell>
          <cell r="C332">
            <v>36</v>
          </cell>
          <cell r="D332">
            <v>0</v>
          </cell>
          <cell r="E332">
            <v>0</v>
          </cell>
          <cell r="F332">
            <v>0</v>
          </cell>
          <cell r="G332">
            <v>6.9999000000000002</v>
          </cell>
          <cell r="H332">
            <v>23.5</v>
          </cell>
          <cell r="I332">
            <v>23.5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</row>
        <row r="333">
          <cell r="A333">
            <v>325</v>
          </cell>
          <cell r="B333">
            <v>0</v>
          </cell>
          <cell r="C333">
            <v>36</v>
          </cell>
          <cell r="D333">
            <v>0</v>
          </cell>
          <cell r="E333">
            <v>0</v>
          </cell>
          <cell r="F333">
            <v>0</v>
          </cell>
          <cell r="G333">
            <v>6.9999000000000002</v>
          </cell>
          <cell r="H333">
            <v>23.5</v>
          </cell>
          <cell r="I333">
            <v>23.5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</row>
        <row r="334">
          <cell r="A334">
            <v>326</v>
          </cell>
          <cell r="B334">
            <v>0</v>
          </cell>
          <cell r="C334">
            <v>36</v>
          </cell>
          <cell r="D334">
            <v>0</v>
          </cell>
          <cell r="E334">
            <v>0</v>
          </cell>
          <cell r="F334">
            <v>0</v>
          </cell>
          <cell r="G334">
            <v>22.63</v>
          </cell>
          <cell r="H334">
            <v>7.8699000000000003</v>
          </cell>
          <cell r="I334">
            <v>23.5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</row>
        <row r="335">
          <cell r="A335">
            <v>327</v>
          </cell>
          <cell r="B335">
            <v>0</v>
          </cell>
          <cell r="C335">
            <v>36</v>
          </cell>
          <cell r="D335">
            <v>0</v>
          </cell>
          <cell r="E335">
            <v>0</v>
          </cell>
          <cell r="F335">
            <v>0</v>
          </cell>
          <cell r="G335">
            <v>22.63</v>
          </cell>
          <cell r="H335">
            <v>7.8699000000000003</v>
          </cell>
          <cell r="I335">
            <v>23.5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</row>
        <row r="336">
          <cell r="A336">
            <v>328</v>
          </cell>
          <cell r="B336">
            <v>0</v>
          </cell>
          <cell r="C336">
            <v>23.47</v>
          </cell>
          <cell r="D336">
            <v>0</v>
          </cell>
          <cell r="E336">
            <v>0</v>
          </cell>
          <cell r="F336">
            <v>0</v>
          </cell>
          <cell r="G336">
            <v>22.63</v>
          </cell>
          <cell r="H336">
            <v>23.5</v>
          </cell>
          <cell r="I336">
            <v>20.399999999999999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</row>
        <row r="337">
          <cell r="A337">
            <v>329</v>
          </cell>
          <cell r="B337">
            <v>0</v>
          </cell>
          <cell r="C337">
            <v>22.5</v>
          </cell>
          <cell r="D337">
            <v>0</v>
          </cell>
          <cell r="E337">
            <v>0</v>
          </cell>
          <cell r="F337">
            <v>0</v>
          </cell>
          <cell r="G337">
            <v>14.750999999999999</v>
          </cell>
          <cell r="H337">
            <v>23.5</v>
          </cell>
          <cell r="I337">
            <v>6.7488000000000001</v>
          </cell>
          <cell r="J337">
            <v>21.282</v>
          </cell>
          <cell r="K337">
            <v>0</v>
          </cell>
          <cell r="L337">
            <v>0</v>
          </cell>
          <cell r="M337">
            <v>1.2181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</row>
        <row r="338">
          <cell r="A338">
            <v>330</v>
          </cell>
          <cell r="B338">
            <v>0</v>
          </cell>
          <cell r="C338">
            <v>22.5</v>
          </cell>
          <cell r="D338">
            <v>0</v>
          </cell>
          <cell r="E338">
            <v>0</v>
          </cell>
          <cell r="F338">
            <v>0</v>
          </cell>
          <cell r="G338">
            <v>20.064</v>
          </cell>
          <cell r="H338">
            <v>1.4358</v>
          </cell>
          <cell r="I338">
            <v>23.5</v>
          </cell>
          <cell r="J338">
            <v>19.5</v>
          </cell>
          <cell r="K338">
            <v>0</v>
          </cell>
          <cell r="L338">
            <v>0</v>
          </cell>
          <cell r="M338">
            <v>3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</row>
        <row r="339">
          <cell r="A339">
            <v>331</v>
          </cell>
          <cell r="B339">
            <v>0</v>
          </cell>
          <cell r="C339">
            <v>22.5</v>
          </cell>
          <cell r="D339">
            <v>0</v>
          </cell>
          <cell r="E339">
            <v>0</v>
          </cell>
          <cell r="F339">
            <v>0</v>
          </cell>
          <cell r="G339">
            <v>22.63</v>
          </cell>
          <cell r="H339">
            <v>0</v>
          </cell>
          <cell r="I339">
            <v>22.37</v>
          </cell>
          <cell r="J339">
            <v>22</v>
          </cell>
          <cell r="K339">
            <v>0</v>
          </cell>
          <cell r="L339">
            <v>0</v>
          </cell>
          <cell r="M339">
            <v>0.5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</row>
        <row r="340">
          <cell r="A340">
            <v>332</v>
          </cell>
          <cell r="B340">
            <v>0</v>
          </cell>
          <cell r="C340">
            <v>36</v>
          </cell>
          <cell r="D340">
            <v>0</v>
          </cell>
          <cell r="E340">
            <v>0</v>
          </cell>
          <cell r="F340">
            <v>0</v>
          </cell>
          <cell r="G340">
            <v>18.372</v>
          </cell>
          <cell r="H340">
            <v>12.128</v>
          </cell>
          <cell r="I340">
            <v>23.5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</row>
        <row r="341">
          <cell r="A341">
            <v>333</v>
          </cell>
          <cell r="B341">
            <v>0</v>
          </cell>
          <cell r="C341">
            <v>36</v>
          </cell>
          <cell r="D341">
            <v>0</v>
          </cell>
          <cell r="E341">
            <v>0</v>
          </cell>
          <cell r="F341">
            <v>0</v>
          </cell>
          <cell r="G341">
            <v>6.9999000000000002</v>
          </cell>
          <cell r="H341">
            <v>23.5</v>
          </cell>
          <cell r="I341">
            <v>23.5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</row>
        <row r="342">
          <cell r="A342">
            <v>334</v>
          </cell>
          <cell r="B342">
            <v>0</v>
          </cell>
          <cell r="C342">
            <v>36</v>
          </cell>
          <cell r="D342">
            <v>0</v>
          </cell>
          <cell r="E342">
            <v>0</v>
          </cell>
          <cell r="F342">
            <v>0</v>
          </cell>
          <cell r="G342">
            <v>6.9999000000000002</v>
          </cell>
          <cell r="H342">
            <v>23.5</v>
          </cell>
          <cell r="I342">
            <v>23.5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</row>
        <row r="343">
          <cell r="A343">
            <v>335</v>
          </cell>
          <cell r="B343">
            <v>0</v>
          </cell>
          <cell r="C343">
            <v>22.5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21.5</v>
          </cell>
          <cell r="I343">
            <v>23.5</v>
          </cell>
          <cell r="J343">
            <v>19.5</v>
          </cell>
          <cell r="K343">
            <v>0</v>
          </cell>
          <cell r="L343">
            <v>0</v>
          </cell>
          <cell r="M343">
            <v>3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</row>
        <row r="344">
          <cell r="A344">
            <v>336</v>
          </cell>
          <cell r="B344">
            <v>0</v>
          </cell>
          <cell r="C344">
            <v>22.5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19.5</v>
          </cell>
          <cell r="K344">
            <v>0</v>
          </cell>
          <cell r="L344">
            <v>0</v>
          </cell>
          <cell r="M344">
            <v>3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45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</row>
      </sheetData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CMgCP"/>
      <sheetName val="DESPACHO_EJECUTADO"/>
      <sheetName val="PROGRAMADO"/>
      <sheetName val="REPROGRAMADO"/>
      <sheetName val="DESVIACION"/>
      <sheetName val="REACTIVA"/>
      <sheetName val="HIDROLOGIA"/>
      <sheetName val="DEMANDA_UL"/>
      <sheetName val="DEMANDA_AREAS"/>
      <sheetName val="FLUJOS"/>
      <sheetName val="INTERCONEXIONES"/>
      <sheetName val="COMB_STOCK"/>
      <sheetName val="CONSUMO_COMB"/>
      <sheetName val="PRESIÓN_GAS"/>
      <sheetName val="TRANSGRESIONES"/>
      <sheetName val="RESTRIC_OPE"/>
    </sheetNames>
    <sheetDataSet>
      <sheetData sheetId="0">
        <row r="6">
          <cell r="D6">
            <v>20426.249280000004</v>
          </cell>
          <cell r="E6">
            <v>20605.505000000001</v>
          </cell>
          <cell r="F6">
            <v>-179.25571999999738</v>
          </cell>
          <cell r="G6">
            <v>0</v>
          </cell>
          <cell r="H6">
            <v>0</v>
          </cell>
          <cell r="I6">
            <v>0</v>
          </cell>
          <cell r="L6">
            <v>0</v>
          </cell>
          <cell r="O6">
            <v>0</v>
          </cell>
          <cell r="P6">
            <v>20426.249280000004</v>
          </cell>
          <cell r="Q6">
            <v>20605.505000000001</v>
          </cell>
          <cell r="R6">
            <v>-179.25571999999738</v>
          </cell>
          <cell r="S6">
            <v>0.16380481942663425</v>
          </cell>
        </row>
        <row r="7">
          <cell r="D7">
            <v>7872.9469449999988</v>
          </cell>
          <cell r="E7">
            <v>7767.0074550000008</v>
          </cell>
          <cell r="F7">
            <v>105.93948999999793</v>
          </cell>
          <cell r="G7">
            <v>11232.890880000008</v>
          </cell>
          <cell r="H7">
            <v>10810.360945</v>
          </cell>
          <cell r="I7">
            <v>422.52993500000775</v>
          </cell>
          <cell r="L7">
            <v>0</v>
          </cell>
          <cell r="O7">
            <v>0</v>
          </cell>
          <cell r="P7">
            <v>19105.837825000006</v>
          </cell>
          <cell r="Q7">
            <v>18577.368400000003</v>
          </cell>
          <cell r="R7">
            <v>528.46942500000296</v>
          </cell>
          <cell r="S7">
            <v>0.14768201391735178</v>
          </cell>
        </row>
        <row r="8">
          <cell r="D8">
            <v>4157.5153699999973</v>
          </cell>
          <cell r="E8">
            <v>3195.4989500000001</v>
          </cell>
          <cell r="F8">
            <v>962.0164199999972</v>
          </cell>
          <cell r="G8">
            <v>13725.290115</v>
          </cell>
          <cell r="H8">
            <v>11904.195749999999</v>
          </cell>
          <cell r="I8">
            <v>1821.0943650000008</v>
          </cell>
          <cell r="L8">
            <v>0</v>
          </cell>
          <cell r="O8">
            <v>0</v>
          </cell>
          <cell r="P8">
            <v>17882.805484999997</v>
          </cell>
          <cell r="Q8">
            <v>15099.694699999998</v>
          </cell>
          <cell r="R8">
            <v>2783.1107849999989</v>
          </cell>
          <cell r="S8">
            <v>0.12003601774044391</v>
          </cell>
        </row>
        <row r="9">
          <cell r="F9">
            <v>0</v>
          </cell>
          <cell r="G9">
            <v>13253.437439999998</v>
          </cell>
          <cell r="H9">
            <v>13264.45</v>
          </cell>
          <cell r="I9">
            <v>-11.01256000000285</v>
          </cell>
          <cell r="L9">
            <v>0</v>
          </cell>
          <cell r="O9">
            <v>0</v>
          </cell>
          <cell r="P9">
            <v>13253.437439999998</v>
          </cell>
          <cell r="Q9">
            <v>13264.45</v>
          </cell>
          <cell r="R9">
            <v>-11.01256000000285</v>
          </cell>
          <cell r="S9">
            <v>0.10544661909735377</v>
          </cell>
        </row>
        <row r="10">
          <cell r="D10">
            <v>6552.8229999999994</v>
          </cell>
          <cell r="E10">
            <v>8666.3599999999988</v>
          </cell>
          <cell r="F10">
            <v>-2113.5369999999994</v>
          </cell>
          <cell r="G10">
            <v>0</v>
          </cell>
          <cell r="H10">
            <v>0</v>
          </cell>
          <cell r="I10">
            <v>0</v>
          </cell>
          <cell r="L10">
            <v>0</v>
          </cell>
          <cell r="O10">
            <v>0</v>
          </cell>
          <cell r="P10">
            <v>6552.8229999999994</v>
          </cell>
          <cell r="Q10">
            <v>8666.3599999999988</v>
          </cell>
          <cell r="R10">
            <v>-2113.5369999999994</v>
          </cell>
          <cell r="S10">
            <v>6.8893799733916045E-2</v>
          </cell>
        </row>
        <row r="11">
          <cell r="D11">
            <v>7606.8153550000043</v>
          </cell>
          <cell r="E11">
            <v>6407.6350000000011</v>
          </cell>
          <cell r="F11">
            <v>1199.1803550000031</v>
          </cell>
          <cell r="I11">
            <v>0</v>
          </cell>
          <cell r="L11">
            <v>0</v>
          </cell>
          <cell r="O11">
            <v>0</v>
          </cell>
          <cell r="P11">
            <v>7606.8153550000043</v>
          </cell>
          <cell r="Q11">
            <v>6407.6350000000011</v>
          </cell>
          <cell r="R11">
            <v>1199.1803550000031</v>
          </cell>
          <cell r="S11">
            <v>5.0937916548358393E-2</v>
          </cell>
        </row>
        <row r="12">
          <cell r="D12">
            <v>6327.4109599999983</v>
          </cell>
          <cell r="E12">
            <v>6292.6697150000009</v>
          </cell>
          <cell r="F12">
            <v>34.741244999997434</v>
          </cell>
          <cell r="I12">
            <v>0</v>
          </cell>
          <cell r="L12">
            <v>0</v>
          </cell>
          <cell r="O12">
            <v>0</v>
          </cell>
          <cell r="P12">
            <v>6327.4109599999983</v>
          </cell>
          <cell r="Q12">
            <v>6292.6697150000009</v>
          </cell>
          <cell r="R12">
            <v>34.741244999997434</v>
          </cell>
          <cell r="S12">
            <v>5.0023992441681243E-2</v>
          </cell>
        </row>
        <row r="13">
          <cell r="D13">
            <v>5186.1681250000001</v>
          </cell>
          <cell r="E13">
            <v>5876.5053150000003</v>
          </cell>
          <cell r="F13">
            <v>-690.33719000000019</v>
          </cell>
          <cell r="I13">
            <v>0</v>
          </cell>
          <cell r="L13">
            <v>0</v>
          </cell>
          <cell r="O13">
            <v>0</v>
          </cell>
          <cell r="P13">
            <v>5186.1681250000001</v>
          </cell>
          <cell r="Q13">
            <v>5876.5053150000003</v>
          </cell>
          <cell r="R13">
            <v>-690.33719000000019</v>
          </cell>
          <cell r="S13">
            <v>4.671566612821338E-2</v>
          </cell>
        </row>
        <row r="14">
          <cell r="F14">
            <v>0</v>
          </cell>
          <cell r="G14">
            <v>4140</v>
          </cell>
          <cell r="H14">
            <v>4131.7525000000014</v>
          </cell>
          <cell r="I14">
            <v>8.2474999999985812</v>
          </cell>
          <cell r="L14">
            <v>0</v>
          </cell>
          <cell r="O14">
            <v>0</v>
          </cell>
          <cell r="P14">
            <v>4140</v>
          </cell>
          <cell r="Q14">
            <v>4131.7525000000014</v>
          </cell>
          <cell r="R14">
            <v>8.2474999999985812</v>
          </cell>
          <cell r="S14">
            <v>3.2845638686265867E-2</v>
          </cell>
        </row>
        <row r="15">
          <cell r="D15">
            <v>2419.6762450000006</v>
          </cell>
          <cell r="E15">
            <v>2543.3220000000001</v>
          </cell>
          <cell r="F15">
            <v>-123.64575499999955</v>
          </cell>
          <cell r="G15">
            <v>0</v>
          </cell>
          <cell r="H15">
            <v>718.20649999999978</v>
          </cell>
          <cell r="I15">
            <v>-718.20649999999978</v>
          </cell>
          <cell r="L15">
            <v>0</v>
          </cell>
          <cell r="O15">
            <v>0</v>
          </cell>
          <cell r="P15">
            <v>2419.6762450000006</v>
          </cell>
          <cell r="Q15">
            <v>3261.5284999999999</v>
          </cell>
          <cell r="R15">
            <v>-841.85225499999933</v>
          </cell>
          <cell r="S15">
            <v>2.5927735670507528E-2</v>
          </cell>
        </row>
        <row r="16">
          <cell r="D16">
            <v>3000.2344799999987</v>
          </cell>
          <cell r="E16">
            <v>2732.7421800000002</v>
          </cell>
          <cell r="F16">
            <v>267.49229999999852</v>
          </cell>
          <cell r="I16">
            <v>0</v>
          </cell>
          <cell r="L16">
            <v>0</v>
          </cell>
          <cell r="O16">
            <v>0</v>
          </cell>
          <cell r="P16">
            <v>3000.2344799999987</v>
          </cell>
          <cell r="Q16">
            <v>2732.7421800000002</v>
          </cell>
          <cell r="R16">
            <v>267.49229999999852</v>
          </cell>
          <cell r="S16">
            <v>2.1724113984803908E-2</v>
          </cell>
        </row>
        <row r="17">
          <cell r="D17">
            <v>2605.4879700000001</v>
          </cell>
          <cell r="E17">
            <v>2289.4299999999998</v>
          </cell>
          <cell r="F17">
            <v>316.0579700000003</v>
          </cell>
          <cell r="I17">
            <v>0</v>
          </cell>
          <cell r="L17">
            <v>0</v>
          </cell>
          <cell r="O17">
            <v>0</v>
          </cell>
          <cell r="P17">
            <v>2605.4879700000001</v>
          </cell>
          <cell r="Q17">
            <v>2289.4299999999998</v>
          </cell>
          <cell r="R17">
            <v>316.0579700000003</v>
          </cell>
          <cell r="S17">
            <v>1.8199974605811371E-2</v>
          </cell>
        </row>
        <row r="18">
          <cell r="D18">
            <v>2773.9913199999996</v>
          </cell>
          <cell r="E18">
            <v>2173.0280250000001</v>
          </cell>
          <cell r="F18">
            <v>600.96329499999956</v>
          </cell>
          <cell r="I18">
            <v>0</v>
          </cell>
          <cell r="L18">
            <v>0</v>
          </cell>
          <cell r="O18">
            <v>0</v>
          </cell>
          <cell r="P18">
            <v>2773.9913199999996</v>
          </cell>
          <cell r="Q18">
            <v>2173.0280250000001</v>
          </cell>
          <cell r="R18">
            <v>600.96329499999956</v>
          </cell>
          <cell r="S18">
            <v>1.7274629437334373E-2</v>
          </cell>
        </row>
        <row r="19">
          <cell r="F19">
            <v>0</v>
          </cell>
          <cell r="G19">
            <v>2160.3048000000026</v>
          </cell>
          <cell r="H19">
            <v>2123.6999999999989</v>
          </cell>
          <cell r="I19">
            <v>36.604800000003706</v>
          </cell>
          <cell r="L19">
            <v>0</v>
          </cell>
          <cell r="O19">
            <v>0</v>
          </cell>
          <cell r="P19">
            <v>2160.3048000000026</v>
          </cell>
          <cell r="Q19">
            <v>2123.6999999999989</v>
          </cell>
          <cell r="R19">
            <v>36.604800000003706</v>
          </cell>
          <cell r="S19">
            <v>1.688249305301389E-2</v>
          </cell>
        </row>
        <row r="20">
          <cell r="F20">
            <v>0</v>
          </cell>
          <cell r="I20">
            <v>0</v>
          </cell>
          <cell r="L20">
            <v>0</v>
          </cell>
          <cell r="M20">
            <v>1948.1049999999993</v>
          </cell>
          <cell r="N20">
            <v>1829.8367000000001</v>
          </cell>
          <cell r="O20">
            <v>118.26829999999927</v>
          </cell>
          <cell r="P20">
            <v>1948.1049999999993</v>
          </cell>
          <cell r="Q20">
            <v>1829.8367000000001</v>
          </cell>
          <cell r="R20">
            <v>118.26829999999927</v>
          </cell>
          <cell r="S20">
            <v>1.4546407390827271E-2</v>
          </cell>
        </row>
        <row r="21">
          <cell r="D21">
            <v>1229.4585750000001</v>
          </cell>
          <cell r="E21">
            <v>1765.0150000000003</v>
          </cell>
          <cell r="F21">
            <v>-535.55642500000022</v>
          </cell>
          <cell r="G21">
            <v>0</v>
          </cell>
          <cell r="H21">
            <v>0</v>
          </cell>
          <cell r="I21">
            <v>0</v>
          </cell>
          <cell r="L21">
            <v>0</v>
          </cell>
          <cell r="O21">
            <v>0</v>
          </cell>
          <cell r="P21">
            <v>1229.4585750000001</v>
          </cell>
          <cell r="Q21">
            <v>1765.0150000000003</v>
          </cell>
          <cell r="R21">
            <v>-535.55642500000022</v>
          </cell>
          <cell r="S21">
            <v>1.4031103016417258E-2</v>
          </cell>
        </row>
        <row r="22">
          <cell r="D22">
            <v>1564.4327900000003</v>
          </cell>
          <cell r="E22">
            <v>1535.5050000000001</v>
          </cell>
          <cell r="F22">
            <v>28.927790000000186</v>
          </cell>
          <cell r="I22">
            <v>0</v>
          </cell>
          <cell r="L22">
            <v>0</v>
          </cell>
          <cell r="O22">
            <v>0</v>
          </cell>
          <cell r="P22">
            <v>1564.4327900000003</v>
          </cell>
          <cell r="Q22">
            <v>1535.5050000000001</v>
          </cell>
          <cell r="R22">
            <v>28.927790000000186</v>
          </cell>
          <cell r="S22">
            <v>1.2206598151983852E-2</v>
          </cell>
        </row>
        <row r="23">
          <cell r="F23">
            <v>0</v>
          </cell>
          <cell r="I23">
            <v>0</v>
          </cell>
          <cell r="L23">
            <v>0</v>
          </cell>
          <cell r="M23">
            <v>1132.5</v>
          </cell>
          <cell r="N23">
            <v>1455.2162349999999</v>
          </cell>
          <cell r="O23">
            <v>-322.71623499999987</v>
          </cell>
          <cell r="P23">
            <v>1132.5</v>
          </cell>
          <cell r="Q23">
            <v>1455.2162349999999</v>
          </cell>
          <cell r="R23">
            <v>-322.71623499999987</v>
          </cell>
          <cell r="S23">
            <v>1.1568337325432282E-2</v>
          </cell>
        </row>
        <row r="24">
          <cell r="D24">
            <v>1670.0522399999982</v>
          </cell>
          <cell r="E24">
            <v>1399.7950000000005</v>
          </cell>
          <cell r="F24">
            <v>270.25723999999764</v>
          </cell>
          <cell r="I24">
            <v>0</v>
          </cell>
          <cell r="L24">
            <v>0</v>
          </cell>
          <cell r="O24">
            <v>0</v>
          </cell>
          <cell r="P24">
            <v>1670.0522399999982</v>
          </cell>
          <cell r="Q24">
            <v>1399.7950000000005</v>
          </cell>
          <cell r="R24">
            <v>270.25723999999764</v>
          </cell>
          <cell r="S24">
            <v>1.1127762566814333E-2</v>
          </cell>
        </row>
        <row r="25">
          <cell r="D25">
            <v>312.58094000000017</v>
          </cell>
          <cell r="E25">
            <v>311.59499999999991</v>
          </cell>
          <cell r="F25">
            <v>0.98594000000025517</v>
          </cell>
          <cell r="G25">
            <v>539.88288000000045</v>
          </cell>
          <cell r="H25">
            <v>520.66999999999996</v>
          </cell>
          <cell r="I25">
            <v>19.212880000000496</v>
          </cell>
          <cell r="L25">
            <v>0</v>
          </cell>
          <cell r="O25">
            <v>0</v>
          </cell>
          <cell r="P25">
            <v>852.46382000000062</v>
          </cell>
          <cell r="Q25">
            <v>832.26499999999987</v>
          </cell>
          <cell r="R25">
            <v>20.198820000000751</v>
          </cell>
          <cell r="S25">
            <v>6.6161454446327676E-3</v>
          </cell>
        </row>
        <row r="26">
          <cell r="F26">
            <v>0</v>
          </cell>
          <cell r="G26">
            <v>705.21600000000024</v>
          </cell>
          <cell r="H26">
            <v>651.98235499999998</v>
          </cell>
          <cell r="I26">
            <v>53.233645000000251</v>
          </cell>
          <cell r="L26">
            <v>0</v>
          </cell>
          <cell r="O26">
            <v>0</v>
          </cell>
          <cell r="P26">
            <v>705.21600000000024</v>
          </cell>
          <cell r="Q26">
            <v>651.98235499999998</v>
          </cell>
          <cell r="R26">
            <v>53.233645000000251</v>
          </cell>
          <cell r="S26">
            <v>5.1829766817230024E-3</v>
          </cell>
        </row>
        <row r="27">
          <cell r="F27">
            <v>0</v>
          </cell>
          <cell r="I27">
            <v>0</v>
          </cell>
          <cell r="L27">
            <v>0</v>
          </cell>
          <cell r="M27">
            <v>649.29999999999973</v>
          </cell>
          <cell r="N27">
            <v>618.56840000000011</v>
          </cell>
          <cell r="O27">
            <v>30.731599999999617</v>
          </cell>
          <cell r="P27">
            <v>649.29999999999973</v>
          </cell>
          <cell r="Q27">
            <v>618.56840000000011</v>
          </cell>
          <cell r="R27">
            <v>30.731599999999617</v>
          </cell>
          <cell r="S27">
            <v>4.9173502452389333E-3</v>
          </cell>
        </row>
        <row r="28">
          <cell r="D28">
            <v>655.92</v>
          </cell>
          <cell r="E28">
            <v>614.65139999999997</v>
          </cell>
          <cell r="F28">
            <v>41.268599999999992</v>
          </cell>
          <cell r="I28">
            <v>0</v>
          </cell>
          <cell r="L28">
            <v>0</v>
          </cell>
          <cell r="O28">
            <v>0</v>
          </cell>
          <cell r="P28">
            <v>655.92</v>
          </cell>
          <cell r="Q28">
            <v>614.65139999999997</v>
          </cell>
          <cell r="R28">
            <v>41.268599999999992</v>
          </cell>
          <cell r="S28">
            <v>4.8862117956986698E-3</v>
          </cell>
        </row>
        <row r="29">
          <cell r="D29">
            <v>454.31999999999954</v>
          </cell>
          <cell r="E29">
            <v>466.31584500000008</v>
          </cell>
          <cell r="F29">
            <v>-11.995845000000543</v>
          </cell>
          <cell r="I29">
            <v>0</v>
          </cell>
          <cell r="L29">
            <v>0</v>
          </cell>
          <cell r="O29">
            <v>0</v>
          </cell>
          <cell r="P29">
            <v>454.31999999999954</v>
          </cell>
          <cell r="Q29">
            <v>466.31584500000008</v>
          </cell>
          <cell r="R29">
            <v>-11.995845000000543</v>
          </cell>
          <cell r="S29">
            <v>3.7070085293227886E-3</v>
          </cell>
        </row>
        <row r="30">
          <cell r="D30">
            <v>398.16000000000008</v>
          </cell>
          <cell r="E30">
            <v>422.41673000000003</v>
          </cell>
          <cell r="F30">
            <v>-24.256729999999948</v>
          </cell>
          <cell r="I30">
            <v>0</v>
          </cell>
          <cell r="L30">
            <v>0</v>
          </cell>
          <cell r="O30">
            <v>0</v>
          </cell>
          <cell r="P30">
            <v>398.16000000000008</v>
          </cell>
          <cell r="Q30">
            <v>422.41673000000003</v>
          </cell>
          <cell r="R30">
            <v>-24.256729999999948</v>
          </cell>
          <cell r="S30">
            <v>3.3580296226876903E-3</v>
          </cell>
        </row>
        <row r="31">
          <cell r="D31">
            <v>439.27728000000019</v>
          </cell>
          <cell r="E31">
            <v>399.16400000000004</v>
          </cell>
          <cell r="F31">
            <v>40.113280000000145</v>
          </cell>
          <cell r="I31">
            <v>0</v>
          </cell>
          <cell r="L31">
            <v>0</v>
          </cell>
          <cell r="O31">
            <v>0</v>
          </cell>
          <cell r="P31">
            <v>439.27728000000019</v>
          </cell>
          <cell r="Q31">
            <v>399.16400000000004</v>
          </cell>
          <cell r="R31">
            <v>40.113280000000145</v>
          </cell>
          <cell r="S31">
            <v>3.1731805137322788E-3</v>
          </cell>
        </row>
        <row r="32">
          <cell r="D32">
            <v>365.7600000000001</v>
          </cell>
          <cell r="E32">
            <v>327.98500000000001</v>
          </cell>
          <cell r="F32">
            <v>37.775000000000091</v>
          </cell>
          <cell r="I32">
            <v>0</v>
          </cell>
          <cell r="L32">
            <v>0</v>
          </cell>
          <cell r="O32">
            <v>0</v>
          </cell>
          <cell r="P32">
            <v>365.7600000000001</v>
          </cell>
          <cell r="Q32">
            <v>327.98500000000001</v>
          </cell>
          <cell r="R32">
            <v>37.775000000000091</v>
          </cell>
          <cell r="S32">
            <v>2.6073383641723237E-3</v>
          </cell>
        </row>
        <row r="33">
          <cell r="D33">
            <v>327.84000000000003</v>
          </cell>
          <cell r="E33">
            <v>266.83499999999998</v>
          </cell>
          <cell r="F33">
            <v>61.005000000000052</v>
          </cell>
          <cell r="I33">
            <v>0</v>
          </cell>
          <cell r="L33">
            <v>0</v>
          </cell>
          <cell r="O33">
            <v>0</v>
          </cell>
          <cell r="P33">
            <v>327.84000000000003</v>
          </cell>
          <cell r="Q33">
            <v>266.83499999999998</v>
          </cell>
          <cell r="R33">
            <v>61.005000000000052</v>
          </cell>
          <cell r="S33">
            <v>2.1212224107929382E-3</v>
          </cell>
        </row>
        <row r="34">
          <cell r="F34">
            <v>0</v>
          </cell>
          <cell r="G34">
            <v>245.90160000000012</v>
          </cell>
          <cell r="H34">
            <v>247.99999999999994</v>
          </cell>
          <cell r="I34">
            <v>-2.0983999999998275</v>
          </cell>
          <cell r="L34">
            <v>0</v>
          </cell>
          <cell r="O34">
            <v>0</v>
          </cell>
          <cell r="P34">
            <v>245.90160000000012</v>
          </cell>
          <cell r="Q34">
            <v>247.99999999999994</v>
          </cell>
          <cell r="R34">
            <v>-2.0983999999998275</v>
          </cell>
          <cell r="S34">
            <v>1.9714923374993857E-3</v>
          </cell>
        </row>
        <row r="35">
          <cell r="F35">
            <v>0</v>
          </cell>
          <cell r="I35">
            <v>0</v>
          </cell>
          <cell r="J35">
            <v>187.755</v>
          </cell>
          <cell r="K35">
            <v>177.92557500000004</v>
          </cell>
          <cell r="L35">
            <v>9.8294249999999579</v>
          </cell>
          <cell r="O35">
            <v>0</v>
          </cell>
          <cell r="P35">
            <v>187.755</v>
          </cell>
          <cell r="Q35">
            <v>177.92557500000004</v>
          </cell>
          <cell r="R35">
            <v>9.8294249999999579</v>
          </cell>
          <cell r="S35">
            <v>1.414431079668034E-3</v>
          </cell>
        </row>
        <row r="36">
          <cell r="F36">
            <v>0</v>
          </cell>
          <cell r="I36">
            <v>0</v>
          </cell>
          <cell r="J36">
            <v>162.80000000000001</v>
          </cell>
          <cell r="K36">
            <v>168.95500000000004</v>
          </cell>
          <cell r="L36">
            <v>-6.1550000000000296</v>
          </cell>
          <cell r="O36">
            <v>0</v>
          </cell>
          <cell r="P36">
            <v>162.80000000000001</v>
          </cell>
          <cell r="Q36">
            <v>168.95500000000004</v>
          </cell>
          <cell r="R36">
            <v>-6.1550000000000296</v>
          </cell>
          <cell r="S36">
            <v>1.3431189027508423E-3</v>
          </cell>
        </row>
        <row r="37">
          <cell r="D37">
            <v>160.79999999999987</v>
          </cell>
          <cell r="E37">
            <v>155.46250000000001</v>
          </cell>
          <cell r="F37">
            <v>5.3374999999998636</v>
          </cell>
          <cell r="I37">
            <v>0</v>
          </cell>
          <cell r="L37">
            <v>0</v>
          </cell>
          <cell r="O37">
            <v>0</v>
          </cell>
          <cell r="P37">
            <v>160.79999999999987</v>
          </cell>
          <cell r="Q37">
            <v>155.46250000000001</v>
          </cell>
          <cell r="R37">
            <v>5.3374999999998636</v>
          </cell>
          <cell r="S37">
            <v>1.2358593851552354E-3</v>
          </cell>
        </row>
        <row r="38">
          <cell r="F38">
            <v>0</v>
          </cell>
          <cell r="I38">
            <v>0</v>
          </cell>
          <cell r="J38">
            <v>156.27500000000003</v>
          </cell>
          <cell r="K38">
            <v>152.745</v>
          </cell>
          <cell r="L38">
            <v>3.5300000000000296</v>
          </cell>
          <cell r="O38">
            <v>0</v>
          </cell>
          <cell r="P38">
            <v>156.27500000000003</v>
          </cell>
          <cell r="Q38">
            <v>152.745</v>
          </cell>
          <cell r="R38">
            <v>3.5300000000000296</v>
          </cell>
          <cell r="S38">
            <v>1.2142564398844506E-3</v>
          </cell>
        </row>
        <row r="39">
          <cell r="F39">
            <v>0</v>
          </cell>
          <cell r="I39">
            <v>0</v>
          </cell>
          <cell r="J39">
            <v>137.28999999999996</v>
          </cell>
          <cell r="K39">
            <v>134.952595</v>
          </cell>
          <cell r="L39">
            <v>2.3374049999999613</v>
          </cell>
          <cell r="O39">
            <v>0</v>
          </cell>
          <cell r="P39">
            <v>137.28999999999996</v>
          </cell>
          <cell r="Q39">
            <v>134.952595</v>
          </cell>
          <cell r="R39">
            <v>2.3374049999999613</v>
          </cell>
          <cell r="S39">
            <v>1.0728145442264435E-3</v>
          </cell>
        </row>
        <row r="40">
          <cell r="F40">
            <v>0</v>
          </cell>
          <cell r="I40">
            <v>0</v>
          </cell>
          <cell r="J40">
            <v>126.40000000000002</v>
          </cell>
          <cell r="K40">
            <v>125.64872499999998</v>
          </cell>
          <cell r="L40">
            <v>0.75127500000003522</v>
          </cell>
          <cell r="O40">
            <v>0</v>
          </cell>
          <cell r="P40">
            <v>126.40000000000002</v>
          </cell>
          <cell r="Q40">
            <v>125.64872499999998</v>
          </cell>
          <cell r="R40">
            <v>0.75127500000003522</v>
          </cell>
          <cell r="S40">
            <v>9.9885281675027239E-4</v>
          </cell>
        </row>
        <row r="41">
          <cell r="D41">
            <v>234.23999999999987</v>
          </cell>
          <cell r="E41">
            <v>83.577244999999991</v>
          </cell>
          <cell r="F41">
            <v>150.66275499999989</v>
          </cell>
          <cell r="I41">
            <v>0</v>
          </cell>
          <cell r="L41">
            <v>0</v>
          </cell>
          <cell r="O41">
            <v>0</v>
          </cell>
          <cell r="P41">
            <v>234.23999999999987</v>
          </cell>
          <cell r="Q41">
            <v>83.577244999999991</v>
          </cell>
          <cell r="R41">
            <v>150.66275499999989</v>
          </cell>
          <cell r="S41">
            <v>6.6440281494680993E-4</v>
          </cell>
        </row>
        <row r="42">
          <cell r="F42">
            <v>0</v>
          </cell>
          <cell r="G42">
            <v>67.199999999999974</v>
          </cell>
          <cell r="H42">
            <v>81.95</v>
          </cell>
          <cell r="I42">
            <v>-14.750000000000028</v>
          </cell>
          <cell r="L42">
            <v>0</v>
          </cell>
          <cell r="O42">
            <v>0</v>
          </cell>
          <cell r="P42">
            <v>67.199999999999974</v>
          </cell>
          <cell r="Q42">
            <v>81.95</v>
          </cell>
          <cell r="R42">
            <v>-14.750000000000028</v>
          </cell>
          <cell r="S42">
            <v>6.5146692362126894E-4</v>
          </cell>
        </row>
        <row r="43">
          <cell r="D43">
            <v>81.600000000000065</v>
          </cell>
          <cell r="E43">
            <v>80.723965000000035</v>
          </cell>
          <cell r="F43">
            <v>0.8760350000000301</v>
          </cell>
          <cell r="I43">
            <v>0</v>
          </cell>
          <cell r="L43">
            <v>0</v>
          </cell>
          <cell r="O43">
            <v>0</v>
          </cell>
          <cell r="P43">
            <v>81.600000000000065</v>
          </cell>
          <cell r="Q43">
            <v>80.723965000000035</v>
          </cell>
          <cell r="R43">
            <v>0.8760350000000301</v>
          </cell>
          <cell r="S43">
            <v>6.4172047762124478E-4</v>
          </cell>
        </row>
        <row r="44">
          <cell r="D44">
            <v>76.799999999999983</v>
          </cell>
          <cell r="E44">
            <v>79.735000000000014</v>
          </cell>
          <cell r="F44">
            <v>-2.9350000000000307</v>
          </cell>
          <cell r="I44">
            <v>0</v>
          </cell>
          <cell r="L44">
            <v>0</v>
          </cell>
          <cell r="O44">
            <v>0</v>
          </cell>
          <cell r="P44">
            <v>76.799999999999983</v>
          </cell>
          <cell r="Q44">
            <v>79.735000000000014</v>
          </cell>
          <cell r="R44">
            <v>-2.9350000000000307</v>
          </cell>
          <cell r="S44">
            <v>6.3385863520368387E-4</v>
          </cell>
        </row>
        <row r="45">
          <cell r="D45">
            <v>62.399999999999942</v>
          </cell>
          <cell r="E45">
            <v>69.294000000000011</v>
          </cell>
          <cell r="F45">
            <v>-6.8940000000000694</v>
          </cell>
          <cell r="I45">
            <v>0</v>
          </cell>
          <cell r="L45">
            <v>0</v>
          </cell>
          <cell r="O45">
            <v>0</v>
          </cell>
          <cell r="P45">
            <v>62.399999999999942</v>
          </cell>
          <cell r="Q45">
            <v>69.294000000000011</v>
          </cell>
          <cell r="R45">
            <v>-6.8940000000000694</v>
          </cell>
          <cell r="S45">
            <v>5.508572178817842E-4</v>
          </cell>
        </row>
        <row r="46">
          <cell r="F46">
            <v>0</v>
          </cell>
          <cell r="G46">
            <v>67.199999999999974</v>
          </cell>
          <cell r="H46">
            <v>66.899999999999991</v>
          </cell>
          <cell r="I46">
            <v>0.29999999999998295</v>
          </cell>
          <cell r="L46">
            <v>0</v>
          </cell>
          <cell r="O46">
            <v>0</v>
          </cell>
          <cell r="P46">
            <v>67.199999999999974</v>
          </cell>
          <cell r="Q46">
            <v>66.899999999999991</v>
          </cell>
          <cell r="R46">
            <v>0.29999999999998295</v>
          </cell>
          <cell r="S46">
            <v>5.3182595717221344E-4</v>
          </cell>
        </row>
        <row r="47">
          <cell r="D47">
            <v>60.479999999999976</v>
          </cell>
          <cell r="E47">
            <v>60.479999999999976</v>
          </cell>
          <cell r="F47">
            <v>0</v>
          </cell>
          <cell r="I47">
            <v>0</v>
          </cell>
          <cell r="L47">
            <v>0</v>
          </cell>
          <cell r="O47">
            <v>0</v>
          </cell>
          <cell r="P47">
            <v>60.479999999999976</v>
          </cell>
          <cell r="Q47">
            <v>60.479999999999976</v>
          </cell>
          <cell r="R47">
            <v>0</v>
          </cell>
          <cell r="S47">
            <v>4.8078974424178563E-4</v>
          </cell>
        </row>
        <row r="48">
          <cell r="D48">
            <v>12</v>
          </cell>
          <cell r="E48">
            <v>18.762054999999997</v>
          </cell>
          <cell r="F48">
            <v>-6.7620549999999966</v>
          </cell>
          <cell r="I48">
            <v>0</v>
          </cell>
          <cell r="L48">
            <v>0</v>
          </cell>
          <cell r="O48">
            <v>0</v>
          </cell>
          <cell r="P48">
            <v>12</v>
          </cell>
          <cell r="Q48">
            <v>18.762054999999997</v>
          </cell>
          <cell r="R48">
            <v>-6.7620549999999966</v>
          </cell>
          <cell r="S48">
            <v>1.4915019221065339E-4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L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L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I51">
            <v>0</v>
          </cell>
          <cell r="L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L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L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L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L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L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F57">
            <v>0</v>
          </cell>
          <cell r="I57">
            <v>0</v>
          </cell>
          <cell r="L57">
            <v>0</v>
          </cell>
          <cell r="O57">
            <v>0</v>
          </cell>
          <cell r="R57">
            <v>0</v>
          </cell>
          <cell r="S57">
            <v>0</v>
          </cell>
        </row>
        <row r="58">
          <cell r="D58">
            <v>77035.440875</v>
          </cell>
          <cell r="E58">
            <v>76607.016380000015</v>
          </cell>
          <cell r="F58">
            <v>428.42449499999498</v>
          </cell>
          <cell r="G58">
            <v>46137.323715000006</v>
          </cell>
          <cell r="H58">
            <v>44522.16805</v>
          </cell>
          <cell r="I58">
            <v>1615.1556650000091</v>
          </cell>
          <cell r="J58">
            <v>770.52</v>
          </cell>
          <cell r="K58">
            <v>760.22689500000013</v>
          </cell>
          <cell r="L58">
            <v>10.293104999999954</v>
          </cell>
          <cell r="M58">
            <v>3729.9049999999993</v>
          </cell>
          <cell r="N58">
            <v>3903.6213349999998</v>
          </cell>
          <cell r="O58">
            <v>-173.71633500000098</v>
          </cell>
          <cell r="P58">
            <v>127673.18958999998</v>
          </cell>
          <cell r="Q58">
            <v>125793.03265999998</v>
          </cell>
          <cell r="R58">
            <v>1880.1569300000015</v>
          </cell>
          <cell r="S58">
            <v>1.0000000000000007</v>
          </cell>
        </row>
        <row r="70">
          <cell r="D70">
            <v>88.199999999999989</v>
          </cell>
          <cell r="E70">
            <v>47.81</v>
          </cell>
          <cell r="F70">
            <v>40.389999999999986</v>
          </cell>
          <cell r="I70">
            <v>0</v>
          </cell>
          <cell r="L70">
            <v>0</v>
          </cell>
          <cell r="O70">
            <v>0</v>
          </cell>
          <cell r="P70">
            <v>88.199999999999989</v>
          </cell>
          <cell r="Q70">
            <v>47.81</v>
          </cell>
          <cell r="R70">
            <v>40.389999999999986</v>
          </cell>
          <cell r="S70">
            <v>4.9622509293322431E-2</v>
          </cell>
        </row>
        <row r="71">
          <cell r="D71">
            <v>512.69999999999993</v>
          </cell>
          <cell r="E71">
            <v>441.68450000000001</v>
          </cell>
          <cell r="F71">
            <v>71.015499999999918</v>
          </cell>
          <cell r="I71">
            <v>0</v>
          </cell>
          <cell r="L71">
            <v>0</v>
          </cell>
          <cell r="O71">
            <v>0</v>
          </cell>
          <cell r="P71">
            <v>512.69999999999993</v>
          </cell>
          <cell r="Q71">
            <v>441.68450000000001</v>
          </cell>
          <cell r="R71">
            <v>71.015499999999918</v>
          </cell>
          <cell r="S71">
            <v>0.45842905680749785</v>
          </cell>
        </row>
        <row r="72">
          <cell r="D72">
            <v>265.03500000000003</v>
          </cell>
          <cell r="E72">
            <v>208.71729999999997</v>
          </cell>
          <cell r="F72">
            <v>56.317700000000059</v>
          </cell>
          <cell r="I72">
            <v>0</v>
          </cell>
          <cell r="L72">
            <v>0</v>
          </cell>
          <cell r="O72">
            <v>0</v>
          </cell>
          <cell r="P72">
            <v>265.03500000000003</v>
          </cell>
          <cell r="Q72">
            <v>208.71729999999997</v>
          </cell>
          <cell r="R72">
            <v>56.317700000000059</v>
          </cell>
          <cell r="S72">
            <v>0.2166299133847974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L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D74">
            <v>252.78499999999991</v>
          </cell>
          <cell r="E74">
            <v>265.26224999999999</v>
          </cell>
          <cell r="F74">
            <v>-12.477250000000083</v>
          </cell>
          <cell r="I74">
            <v>0</v>
          </cell>
          <cell r="L74">
            <v>0</v>
          </cell>
          <cell r="O74">
            <v>0</v>
          </cell>
          <cell r="P74">
            <v>252.78499999999991</v>
          </cell>
          <cell r="Q74">
            <v>265.26224999999999</v>
          </cell>
          <cell r="R74">
            <v>-12.477250000000083</v>
          </cell>
          <cell r="S74">
            <v>0.27531852051438227</v>
          </cell>
        </row>
        <row r="75">
          <cell r="F75">
            <v>0</v>
          </cell>
          <cell r="I75">
            <v>0</v>
          </cell>
          <cell r="L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F76">
            <v>0</v>
          </cell>
          <cell r="I76">
            <v>0</v>
          </cell>
          <cell r="L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F77">
            <v>0</v>
          </cell>
          <cell r="I77">
            <v>0</v>
          </cell>
          <cell r="L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F78">
            <v>0</v>
          </cell>
          <cell r="I78">
            <v>0</v>
          </cell>
          <cell r="L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D79">
            <v>1118.7199999999998</v>
          </cell>
          <cell r="E79">
            <v>963.47405000000003</v>
          </cell>
          <cell r="F79">
            <v>155.24594999999988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1118.7199999999998</v>
          </cell>
          <cell r="Q79">
            <v>963.47405000000003</v>
          </cell>
          <cell r="R79">
            <v>155.24594999999988</v>
          </cell>
          <cell r="S7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DESPACHO_EJECUTADO"/>
      <sheetName val="PROGRAMADO"/>
      <sheetName val="REPROGRAMADO"/>
      <sheetName val="DESVIACION"/>
      <sheetName val="REACTIVA"/>
      <sheetName val="DEMANDA_UL"/>
      <sheetName val="DEMANDA_AREAS"/>
      <sheetName val="FLUJOS"/>
      <sheetName val="INTERCONEXIONES"/>
      <sheetName val="TRANSGRESIONES"/>
      <sheetName val="RESTRIC_OPE"/>
      <sheetName val="STOCK_COMB"/>
      <sheetName val="CONSUMO_COMB"/>
      <sheetName val="PRESIÓN_GAS"/>
      <sheetName val="DISPONIBILIDAD_GAS"/>
    </sheetNames>
    <sheetDataSet>
      <sheetData sheetId="0">
        <row r="6">
          <cell r="D6">
            <v>12916.27872</v>
          </cell>
        </row>
        <row r="59">
          <cell r="Q59">
            <v>136278.93597500003</v>
          </cell>
        </row>
        <row r="80">
          <cell r="Q80">
            <v>1582.7583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0">
          <cell r="C20" t="str">
            <v>BARRICK PIERINA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PACHO_NCP"/>
      <sheetName val="FLUJOS_NCP"/>
      <sheetName val="VOLUMENES_NCP"/>
      <sheetName val="CMG_NCP"/>
      <sheetName val="FORMATO_OASIS"/>
      <sheetName val="VOLUMENES_OASIS"/>
      <sheetName val="RSF"/>
      <sheetName val="ReservaFria"/>
      <sheetName val="COD_CAUD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 t="str">
            <v>Estg</v>
          </cell>
          <cell r="B7" t="str">
            <v>Huanchor</v>
          </cell>
          <cell r="C7" t="str">
            <v>Matucana</v>
          </cell>
          <cell r="D7" t="str">
            <v>Surco Toma</v>
          </cell>
          <cell r="E7" t="str">
            <v>Huanza</v>
          </cell>
          <cell r="F7" t="str">
            <v>Sheque</v>
          </cell>
          <cell r="G7" t="str">
            <v>Huinco1</v>
          </cell>
          <cell r="H7" t="str">
            <v>Huinco2</v>
          </cell>
          <cell r="I7" t="str">
            <v>Huinco4</v>
          </cell>
          <cell r="J7" t="str">
            <v>Huinco3</v>
          </cell>
          <cell r="K7" t="str">
            <v>Huinco Res</v>
          </cell>
          <cell r="L7" t="str">
            <v>Callahuanca1</v>
          </cell>
          <cell r="M7" t="str">
            <v>Callahuanca2</v>
          </cell>
          <cell r="N7" t="str">
            <v>Callahuanc34</v>
          </cell>
          <cell r="O7" t="str">
            <v>Moyopampa</v>
          </cell>
          <cell r="P7" t="str">
            <v>Huampani</v>
          </cell>
          <cell r="Q7" t="str">
            <v>Cahua</v>
          </cell>
          <cell r="R7" t="str">
            <v>Pariac</v>
          </cell>
          <cell r="S7" t="str">
            <v>CañonPato</v>
          </cell>
          <cell r="T7" t="str">
            <v>GCiego</v>
          </cell>
          <cell r="U7" t="str">
            <v>Cirato</v>
          </cell>
          <cell r="V7" t="str">
            <v>Carhuaquero</v>
          </cell>
          <cell r="W7" t="str">
            <v>Carhuaquero4</v>
          </cell>
          <cell r="X7" t="str">
            <v>CBrava</v>
          </cell>
          <cell r="Y7" t="str">
            <v>Chimay</v>
          </cell>
          <cell r="Z7" t="str">
            <v>Yanango</v>
          </cell>
          <cell r="AA7" t="str">
            <v>SanGaban</v>
          </cell>
          <cell r="AB7" t="str">
            <v>AricotaI</v>
          </cell>
          <cell r="AC7" t="str">
            <v>AricotaII</v>
          </cell>
          <cell r="AD7" t="str">
            <v>Aricota Res</v>
          </cell>
          <cell r="AE7" t="str">
            <v>AguadaBlanca</v>
          </cell>
          <cell r="AF7" t="str">
            <v>Charcani5G1</v>
          </cell>
          <cell r="AG7" t="str">
            <v>Charcani5G2</v>
          </cell>
          <cell r="AH7" t="str">
            <v>Charcani5G3</v>
          </cell>
          <cell r="AI7" t="str">
            <v>Charcani4</v>
          </cell>
          <cell r="AJ7" t="str">
            <v>Charcani6</v>
          </cell>
          <cell r="AK7" t="str">
            <v>Campanario R</v>
          </cell>
          <cell r="AL7" t="str">
            <v>Charcani123</v>
          </cell>
          <cell r="AM7" t="str">
            <v>Yuncan</v>
          </cell>
          <cell r="AN7" t="str">
            <v>Yaupi</v>
          </cell>
          <cell r="AO7" t="str">
            <v>Pachachaca</v>
          </cell>
          <cell r="AP7" t="str">
            <v>Junin Lago</v>
          </cell>
          <cell r="AQ7" t="str">
            <v>Malpaso</v>
          </cell>
          <cell r="AR7" t="str">
            <v>Oroya</v>
          </cell>
          <cell r="AS7" t="str">
            <v>Mantaro</v>
          </cell>
          <cell r="AT7" t="str">
            <v>Restitucion</v>
          </cell>
          <cell r="AU7" t="str">
            <v>Arcata</v>
          </cell>
          <cell r="AV7" t="str">
            <v>Machupicchu</v>
          </cell>
          <cell r="AW7" t="str">
            <v>Platanal</v>
          </cell>
          <cell r="AX7" t="str">
            <v>Resrest</v>
          </cell>
          <cell r="AY7" t="str">
            <v>Precomgallit</v>
          </cell>
          <cell r="AZ7" t="str">
            <v>Viconga Em</v>
          </cell>
          <cell r="BA7" t="str">
            <v>Pomacocha Em</v>
          </cell>
          <cell r="BB7" t="str">
            <v>Huachon Em</v>
          </cell>
          <cell r="BC7" t="str">
            <v>LagunasEP Em</v>
          </cell>
          <cell r="BD7" t="str">
            <v>Aguascoch Em</v>
          </cell>
          <cell r="BE7" t="str">
            <v>Rajucolta Em</v>
          </cell>
          <cell r="BF7" t="str">
            <v>Cullicoch Em</v>
          </cell>
          <cell r="BG7" t="str">
            <v>Macusani Em</v>
          </cell>
          <cell r="BH7" t="str">
            <v>Victoria EM</v>
          </cell>
          <cell r="DI7" t="str">
            <v>AGUAY-TG1</v>
          </cell>
          <cell r="DJ7" t="str">
            <v>AGUAY-TG2</v>
          </cell>
          <cell r="DK7" t="str">
            <v>TUMBES</v>
          </cell>
          <cell r="DL7" t="str">
            <v>MALAC-TG4</v>
          </cell>
          <cell r="DM7" t="str">
            <v>TG5</v>
          </cell>
          <cell r="DN7" t="str">
            <v>TABLAZO</v>
          </cell>
          <cell r="DO7" t="str">
            <v>OQUENDO-TG</v>
          </cell>
          <cell r="DP7" t="str">
            <v>OQUENDO-TG-D</v>
          </cell>
          <cell r="DQ7" t="str">
            <v>VENTA-TG3</v>
          </cell>
          <cell r="DR7" t="str">
            <v>VENTA-TG4</v>
          </cell>
          <cell r="DS7" t="str">
            <v>VENTA-CCTG3</v>
          </cell>
          <cell r="DT7" t="str">
            <v>VENTA-CCTG4</v>
          </cell>
          <cell r="DU7" t="str">
            <v>VENTA-CC</v>
          </cell>
          <cell r="DV7" t="str">
            <v>SROSA-TG5</v>
          </cell>
          <cell r="DW7" t="str">
            <v>SROSA-TG6</v>
          </cell>
          <cell r="DX7" t="str">
            <v>SROSA-TG5D</v>
          </cell>
          <cell r="DY7" t="str">
            <v>SROSA-TG6D</v>
          </cell>
          <cell r="DZ7" t="str">
            <v>SROSA-TG7</v>
          </cell>
          <cell r="EA7" t="str">
            <v>SROSA-TG7D</v>
          </cell>
          <cell r="EB7" t="str">
            <v>SROSA-TG8</v>
          </cell>
          <cell r="EC7" t="str">
            <v>CHILCA-TG1</v>
          </cell>
          <cell r="ED7" t="str">
            <v>CHILCA-TG2</v>
          </cell>
          <cell r="EE7" t="str">
            <v>CHILCA-TG3</v>
          </cell>
          <cell r="EF7" t="str">
            <v>CHILCA-CCTG1</v>
          </cell>
          <cell r="EG7" t="str">
            <v>CHILCA-CCTG2</v>
          </cell>
          <cell r="EH7" t="str">
            <v>CHILCA-CCTG3</v>
          </cell>
          <cell r="EI7" t="str">
            <v>CHILCA-CTG12</v>
          </cell>
          <cell r="EJ7" t="str">
            <v>CHILCA-CTG23</v>
          </cell>
          <cell r="EK7" t="str">
            <v>CHILCA-CTG31</v>
          </cell>
          <cell r="EL7" t="str">
            <v>CC-CHILCA</v>
          </cell>
          <cell r="EM7" t="str">
            <v>KALLPA-TG1</v>
          </cell>
          <cell r="EN7" t="str">
            <v>KALLPA-TG2</v>
          </cell>
          <cell r="EO7" t="str">
            <v>KALLPA-TG3</v>
          </cell>
          <cell r="EP7" t="str">
            <v>KALLPA-CCTG1</v>
          </cell>
          <cell r="EQ7" t="str">
            <v>KALLPA-CCTG2</v>
          </cell>
          <cell r="ER7" t="str">
            <v>KALLPA-CCTG3</v>
          </cell>
          <cell r="ES7" t="str">
            <v>KALLPA-CTG12</v>
          </cell>
          <cell r="ET7" t="str">
            <v>KALLPA-CTG23</v>
          </cell>
          <cell r="EU7" t="str">
            <v>KALLPA-CTG31</v>
          </cell>
          <cell r="EV7" t="str">
            <v>CC-KALLPA</v>
          </cell>
          <cell r="EW7" t="str">
            <v>FLORES TG1</v>
          </cell>
          <cell r="EX7" t="str">
            <v>OLLEROS TG1</v>
          </cell>
          <cell r="EY7" t="str">
            <v>FENIX-TG1</v>
          </cell>
          <cell r="EZ7" t="str">
            <v>FENIX-TG2</v>
          </cell>
          <cell r="FA7" t="str">
            <v>CCFENIX-1TV</v>
          </cell>
          <cell r="FB7" t="str">
            <v>CCFENIX-2TV</v>
          </cell>
          <cell r="FC7" t="str">
            <v>CCFENIX-TV</v>
          </cell>
          <cell r="FD7" t="str">
            <v>INDEPENDEN</v>
          </cell>
          <cell r="FE7" t="str">
            <v>SHOUG-TV1</v>
          </cell>
          <cell r="FF7" t="str">
            <v>SHOUG-TV2</v>
          </cell>
          <cell r="FG7" t="str">
            <v>SHOUG-TV3</v>
          </cell>
          <cell r="FH7" t="str">
            <v>SHOUG-D</v>
          </cell>
          <cell r="FI7" t="str">
            <v>PISCO-TG1</v>
          </cell>
          <cell r="FJ7" t="str">
            <v>PISCO-TG2</v>
          </cell>
          <cell r="FK7" t="str">
            <v>CHILI-D</v>
          </cell>
          <cell r="FL7" t="str">
            <v>MOLLE-D</v>
          </cell>
          <cell r="FM7" t="str">
            <v>CHILI-CC</v>
          </cell>
          <cell r="FN7" t="str">
            <v>CHILI-TV2</v>
          </cell>
          <cell r="FO7" t="str">
            <v>CHILI-TV3</v>
          </cell>
          <cell r="FP7" t="str">
            <v>TAPARACHI</v>
          </cell>
          <cell r="FQ7" t="str">
            <v>BELLAVISTA1</v>
          </cell>
          <cell r="FR7" t="str">
            <v>ILO2-TV1</v>
          </cell>
          <cell r="FS7" t="str">
            <v>ILO1-D</v>
          </cell>
          <cell r="FT7" t="str">
            <v>ILO1-TG1</v>
          </cell>
          <cell r="FU7" t="str">
            <v>ILO1-TG2</v>
          </cell>
          <cell r="FV7" t="str">
            <v>ILO1-TV3</v>
          </cell>
          <cell r="FW7" t="str">
            <v>ILO1-TV4</v>
          </cell>
          <cell r="FX7" t="str">
            <v>RESE_ILO_TG1</v>
          </cell>
          <cell r="FY7" t="str">
            <v>RESE_ILO_TG2</v>
          </cell>
          <cell r="FZ7" t="str">
            <v>RESE_ILO_TG3</v>
          </cell>
          <cell r="GA7" t="str">
            <v>ECUADOR</v>
          </cell>
          <cell r="GB7" t="str">
            <v>RESE_ILO_TG2</v>
          </cell>
          <cell r="GC7" t="str">
            <v>RESE_ILO_TG3</v>
          </cell>
          <cell r="GD7" t="str">
            <v>DOLORESPATA</v>
          </cell>
          <cell r="GE7" t="str">
            <v>ECUADOR</v>
          </cell>
        </row>
        <row r="9">
          <cell r="A9">
            <v>1</v>
          </cell>
          <cell r="B9">
            <v>0</v>
          </cell>
          <cell r="C9">
            <v>30</v>
          </cell>
          <cell r="D9">
            <v>0</v>
          </cell>
          <cell r="E9">
            <v>0</v>
          </cell>
          <cell r="F9">
            <v>0</v>
          </cell>
          <cell r="G9">
            <v>22.5</v>
          </cell>
          <cell r="H9">
            <v>22.5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11.5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3.5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</row>
        <row r="10">
          <cell r="A10">
            <v>2</v>
          </cell>
          <cell r="B10">
            <v>0</v>
          </cell>
          <cell r="C10">
            <v>30</v>
          </cell>
          <cell r="D10">
            <v>0</v>
          </cell>
          <cell r="E10">
            <v>0</v>
          </cell>
          <cell r="F10">
            <v>0</v>
          </cell>
          <cell r="G10">
            <v>22.5</v>
          </cell>
          <cell r="H10">
            <v>22.5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11.5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</row>
        <row r="11">
          <cell r="A11">
            <v>3</v>
          </cell>
          <cell r="B11">
            <v>0</v>
          </cell>
          <cell r="C11">
            <v>30</v>
          </cell>
          <cell r="D11">
            <v>0</v>
          </cell>
          <cell r="E11">
            <v>0</v>
          </cell>
          <cell r="F11">
            <v>0</v>
          </cell>
          <cell r="G11">
            <v>22.5</v>
          </cell>
          <cell r="H11">
            <v>22.5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11.5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3.5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</row>
        <row r="12">
          <cell r="A12">
            <v>4</v>
          </cell>
          <cell r="B12">
            <v>0</v>
          </cell>
          <cell r="C12">
            <v>30</v>
          </cell>
          <cell r="D12">
            <v>0</v>
          </cell>
          <cell r="E12">
            <v>0</v>
          </cell>
          <cell r="F12">
            <v>0</v>
          </cell>
          <cell r="G12">
            <v>22.5</v>
          </cell>
          <cell r="H12">
            <v>22.5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11.5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3.5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</row>
        <row r="13">
          <cell r="A13">
            <v>5</v>
          </cell>
          <cell r="B13">
            <v>0</v>
          </cell>
          <cell r="C13">
            <v>30</v>
          </cell>
          <cell r="D13">
            <v>0</v>
          </cell>
          <cell r="E13">
            <v>0</v>
          </cell>
          <cell r="F13">
            <v>0</v>
          </cell>
          <cell r="G13">
            <v>22.5</v>
          </cell>
          <cell r="H13">
            <v>22.5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11.5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3.5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</row>
        <row r="14">
          <cell r="A14">
            <v>6</v>
          </cell>
          <cell r="B14">
            <v>0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22.5</v>
          </cell>
          <cell r="H14">
            <v>22.5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11.5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3.5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</row>
        <row r="15">
          <cell r="A15">
            <v>7</v>
          </cell>
          <cell r="B15">
            <v>0</v>
          </cell>
          <cell r="C15">
            <v>30</v>
          </cell>
          <cell r="D15">
            <v>0</v>
          </cell>
          <cell r="E15">
            <v>0</v>
          </cell>
          <cell r="F15">
            <v>0</v>
          </cell>
          <cell r="G15">
            <v>22.5</v>
          </cell>
          <cell r="H15">
            <v>22.5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11.5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3.5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</row>
        <row r="16">
          <cell r="A16">
            <v>8</v>
          </cell>
          <cell r="B16">
            <v>0</v>
          </cell>
          <cell r="C16">
            <v>30</v>
          </cell>
          <cell r="D16">
            <v>0</v>
          </cell>
          <cell r="E16">
            <v>0</v>
          </cell>
          <cell r="F16">
            <v>0</v>
          </cell>
          <cell r="G16">
            <v>22.5</v>
          </cell>
          <cell r="H16">
            <v>22.5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11.5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3.5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</row>
        <row r="17">
          <cell r="A17">
            <v>9</v>
          </cell>
          <cell r="B17">
            <v>0</v>
          </cell>
          <cell r="C17">
            <v>30</v>
          </cell>
          <cell r="D17">
            <v>0</v>
          </cell>
          <cell r="E17">
            <v>0</v>
          </cell>
          <cell r="F17">
            <v>0</v>
          </cell>
          <cell r="G17">
            <v>22.5</v>
          </cell>
          <cell r="H17">
            <v>22.5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11.5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3.5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</row>
        <row r="18">
          <cell r="A18">
            <v>10</v>
          </cell>
          <cell r="B18">
            <v>0</v>
          </cell>
          <cell r="C18">
            <v>30</v>
          </cell>
          <cell r="D18">
            <v>0</v>
          </cell>
          <cell r="E18">
            <v>0</v>
          </cell>
          <cell r="F18">
            <v>0</v>
          </cell>
          <cell r="G18">
            <v>22.5</v>
          </cell>
          <cell r="H18">
            <v>22.5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11.5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3.5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</row>
        <row r="19">
          <cell r="A19">
            <v>11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22.5</v>
          </cell>
          <cell r="H19">
            <v>22.5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11.5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20.119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13.381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</row>
        <row r="20">
          <cell r="A20">
            <v>12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22.5</v>
          </cell>
          <cell r="H20">
            <v>22.5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11.5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20.119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13.381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</row>
        <row r="21">
          <cell r="A21">
            <v>13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22.5</v>
          </cell>
          <cell r="H21">
            <v>22.5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11.5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20.119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13.381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</row>
        <row r="22">
          <cell r="A22">
            <v>14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22.5</v>
          </cell>
          <cell r="H22">
            <v>22.5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11.5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20.119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13.381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</row>
        <row r="23">
          <cell r="A23">
            <v>15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22.5</v>
          </cell>
          <cell r="H23">
            <v>22.5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11.5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20.119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13.381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</row>
        <row r="24">
          <cell r="A24">
            <v>16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11.5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20.119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13.381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15</v>
          </cell>
          <cell r="EO24">
            <v>30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</row>
        <row r="25">
          <cell r="A25">
            <v>17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11.5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3.5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30</v>
          </cell>
          <cell r="EO25">
            <v>30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</row>
        <row r="26">
          <cell r="A26">
            <v>18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4.6989999999999998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10.301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30</v>
          </cell>
          <cell r="EO26">
            <v>30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</row>
        <row r="27">
          <cell r="A27">
            <v>19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20.033999999999999</v>
          </cell>
          <cell r="K27">
            <v>0</v>
          </cell>
          <cell r="L27">
            <v>0</v>
          </cell>
          <cell r="M27">
            <v>0</v>
          </cell>
          <cell r="N27">
            <v>11.5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3.5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30</v>
          </cell>
          <cell r="EO27">
            <v>24.966000000000001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</row>
        <row r="28">
          <cell r="A28">
            <v>20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22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15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30</v>
          </cell>
          <cell r="EO28">
            <v>23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</row>
        <row r="29">
          <cell r="A29">
            <v>21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22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21.248999999999999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30</v>
          </cell>
          <cell r="EO29">
            <v>16.751000000000001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</row>
        <row r="30">
          <cell r="A30">
            <v>22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22.5</v>
          </cell>
          <cell r="H30">
            <v>0</v>
          </cell>
          <cell r="I30">
            <v>22.5</v>
          </cell>
          <cell r="J30">
            <v>22</v>
          </cell>
          <cell r="K30">
            <v>0</v>
          </cell>
          <cell r="L30">
            <v>0</v>
          </cell>
          <cell r="M30">
            <v>0.5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22.5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</row>
        <row r="31">
          <cell r="A31">
            <v>23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22.5</v>
          </cell>
          <cell r="H31">
            <v>22.5</v>
          </cell>
          <cell r="I31">
            <v>22.5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22.5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</row>
        <row r="32">
          <cell r="A32">
            <v>24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22.5</v>
          </cell>
          <cell r="H32">
            <v>22.5</v>
          </cell>
          <cell r="I32">
            <v>22.5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22.5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</row>
        <row r="33">
          <cell r="A33">
            <v>25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22.5</v>
          </cell>
          <cell r="H33">
            <v>22.5</v>
          </cell>
          <cell r="I33">
            <v>22.5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22.5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</row>
        <row r="34">
          <cell r="A34">
            <v>26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22.5</v>
          </cell>
          <cell r="H34">
            <v>22.5</v>
          </cell>
          <cell r="I34">
            <v>22.5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22.5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</row>
        <row r="35">
          <cell r="A35">
            <v>27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22.5</v>
          </cell>
          <cell r="H35">
            <v>0</v>
          </cell>
          <cell r="I35">
            <v>22.5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22.5</v>
          </cell>
          <cell r="T35">
            <v>0</v>
          </cell>
          <cell r="U35">
            <v>0</v>
          </cell>
          <cell r="V35">
            <v>22.5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</row>
        <row r="36">
          <cell r="A36">
            <v>28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22.5</v>
          </cell>
          <cell r="T36">
            <v>0</v>
          </cell>
          <cell r="U36">
            <v>0</v>
          </cell>
          <cell r="V36">
            <v>7.5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30</v>
          </cell>
          <cell r="EO36">
            <v>30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</row>
        <row r="37">
          <cell r="A37">
            <v>29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22.5</v>
          </cell>
          <cell r="T37">
            <v>0</v>
          </cell>
          <cell r="U37">
            <v>0</v>
          </cell>
          <cell r="V37">
            <v>7.5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30</v>
          </cell>
          <cell r="EO37">
            <v>30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</row>
        <row r="38">
          <cell r="A38">
            <v>30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22.5</v>
          </cell>
          <cell r="T38">
            <v>0</v>
          </cell>
          <cell r="U38">
            <v>0</v>
          </cell>
          <cell r="V38">
            <v>7.5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30</v>
          </cell>
          <cell r="EO38">
            <v>30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</row>
        <row r="39">
          <cell r="A39">
            <v>31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22.5</v>
          </cell>
          <cell r="T39">
            <v>0</v>
          </cell>
          <cell r="U39">
            <v>0</v>
          </cell>
          <cell r="V39">
            <v>7.5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30</v>
          </cell>
          <cell r="EO39">
            <v>30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</row>
        <row r="40">
          <cell r="A40">
            <v>32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22.5</v>
          </cell>
          <cell r="T40">
            <v>0</v>
          </cell>
          <cell r="U40">
            <v>0</v>
          </cell>
          <cell r="V40">
            <v>7.5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30</v>
          </cell>
          <cell r="EO40">
            <v>30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</row>
        <row r="41">
          <cell r="A41">
            <v>33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11.5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15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3.5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30</v>
          </cell>
          <cell r="EO41">
            <v>30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</row>
        <row r="42">
          <cell r="A42">
            <v>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11.5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15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3.5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30</v>
          </cell>
          <cell r="EO42">
            <v>30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</row>
        <row r="43">
          <cell r="A43">
            <v>35</v>
          </cell>
          <cell r="B43">
            <v>0</v>
          </cell>
          <cell r="C43">
            <v>30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30</v>
          </cell>
          <cell r="EO43">
            <v>30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</row>
        <row r="44">
          <cell r="A44">
            <v>36</v>
          </cell>
          <cell r="B44">
            <v>0</v>
          </cell>
          <cell r="C44">
            <v>30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30</v>
          </cell>
          <cell r="EO44">
            <v>30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</row>
        <row r="45">
          <cell r="A45">
            <v>37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15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30</v>
          </cell>
          <cell r="EO45">
            <v>30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</row>
        <row r="46">
          <cell r="A46">
            <v>38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22.5</v>
          </cell>
          <cell r="H46">
            <v>22.5</v>
          </cell>
          <cell r="I46">
            <v>22.5</v>
          </cell>
          <cell r="J46">
            <v>22</v>
          </cell>
          <cell r="K46">
            <v>0</v>
          </cell>
          <cell r="L46">
            <v>0</v>
          </cell>
          <cell r="M46">
            <v>0.5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</row>
        <row r="47">
          <cell r="A47">
            <v>39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22.5</v>
          </cell>
          <cell r="H47">
            <v>22.5</v>
          </cell>
          <cell r="I47">
            <v>22.5</v>
          </cell>
          <cell r="J47">
            <v>22</v>
          </cell>
          <cell r="K47">
            <v>0</v>
          </cell>
          <cell r="L47">
            <v>0</v>
          </cell>
          <cell r="M47">
            <v>0.5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</row>
        <row r="48">
          <cell r="A48">
            <v>40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22.5</v>
          </cell>
          <cell r="H48">
            <v>22.5</v>
          </cell>
          <cell r="I48">
            <v>22.5</v>
          </cell>
          <cell r="J48">
            <v>22</v>
          </cell>
          <cell r="K48">
            <v>0</v>
          </cell>
          <cell r="L48">
            <v>0</v>
          </cell>
          <cell r="M48">
            <v>0.5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</row>
        <row r="49">
          <cell r="A49">
            <v>41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22.5</v>
          </cell>
          <cell r="H49">
            <v>22.5</v>
          </cell>
          <cell r="I49">
            <v>22.5</v>
          </cell>
          <cell r="J49">
            <v>22</v>
          </cell>
          <cell r="K49">
            <v>0</v>
          </cell>
          <cell r="L49">
            <v>0</v>
          </cell>
          <cell r="M49">
            <v>0.5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</row>
        <row r="50">
          <cell r="A50">
            <v>42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22.5</v>
          </cell>
          <cell r="H50">
            <v>22.5</v>
          </cell>
          <cell r="I50">
            <v>22.5</v>
          </cell>
          <cell r="J50">
            <v>22</v>
          </cell>
          <cell r="K50">
            <v>0</v>
          </cell>
          <cell r="L50">
            <v>0</v>
          </cell>
          <cell r="M50">
            <v>0.5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</row>
        <row r="51">
          <cell r="A51">
            <v>43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22.5</v>
          </cell>
          <cell r="H51">
            <v>22.5</v>
          </cell>
          <cell r="I51">
            <v>22.5</v>
          </cell>
          <cell r="J51">
            <v>22</v>
          </cell>
          <cell r="K51">
            <v>0</v>
          </cell>
          <cell r="L51">
            <v>0</v>
          </cell>
          <cell r="M51">
            <v>0.5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</row>
        <row r="52">
          <cell r="A52">
            <v>44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22.5</v>
          </cell>
          <cell r="H52">
            <v>22.5</v>
          </cell>
          <cell r="I52">
            <v>22.5</v>
          </cell>
          <cell r="J52">
            <v>22</v>
          </cell>
          <cell r="K52">
            <v>0</v>
          </cell>
          <cell r="L52">
            <v>0</v>
          </cell>
          <cell r="M52">
            <v>0.5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</row>
        <row r="53">
          <cell r="A53">
            <v>45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22.5</v>
          </cell>
          <cell r="H53">
            <v>22.5</v>
          </cell>
          <cell r="I53">
            <v>22.5</v>
          </cell>
          <cell r="J53">
            <v>22</v>
          </cell>
          <cell r="K53">
            <v>0</v>
          </cell>
          <cell r="L53">
            <v>0</v>
          </cell>
          <cell r="M53">
            <v>0.5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</row>
        <row r="54">
          <cell r="A54">
            <v>46</v>
          </cell>
          <cell r="B54">
            <v>0</v>
          </cell>
          <cell r="C54">
            <v>21.190999999999999</v>
          </cell>
          <cell r="D54">
            <v>0</v>
          </cell>
          <cell r="E54">
            <v>0</v>
          </cell>
          <cell r="F54">
            <v>0</v>
          </cell>
          <cell r="G54">
            <v>22.5</v>
          </cell>
          <cell r="H54">
            <v>22.5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11.5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12.308999999999999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</row>
        <row r="55">
          <cell r="A55">
            <v>47</v>
          </cell>
          <cell r="B55">
            <v>0</v>
          </cell>
          <cell r="C55">
            <v>20.119</v>
          </cell>
          <cell r="D55">
            <v>0</v>
          </cell>
          <cell r="E55">
            <v>0</v>
          </cell>
          <cell r="F55">
            <v>0</v>
          </cell>
          <cell r="G55">
            <v>22.5</v>
          </cell>
          <cell r="H55">
            <v>22.5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11.5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13.381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</row>
        <row r="56">
          <cell r="A56">
            <v>48</v>
          </cell>
          <cell r="B56">
            <v>0</v>
          </cell>
          <cell r="C56">
            <v>21.684999999999999</v>
          </cell>
          <cell r="D56">
            <v>0</v>
          </cell>
          <cell r="E56">
            <v>0</v>
          </cell>
          <cell r="F56">
            <v>0</v>
          </cell>
          <cell r="G56">
            <v>22.5</v>
          </cell>
          <cell r="H56">
            <v>22.5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11.5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11.815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</row>
        <row r="57">
          <cell r="A57">
            <v>49</v>
          </cell>
          <cell r="B57">
            <v>0</v>
          </cell>
          <cell r="C57">
            <v>36</v>
          </cell>
          <cell r="D57">
            <v>0</v>
          </cell>
          <cell r="E57">
            <v>0</v>
          </cell>
          <cell r="F57">
            <v>0</v>
          </cell>
          <cell r="G57">
            <v>22.5</v>
          </cell>
          <cell r="H57">
            <v>9</v>
          </cell>
          <cell r="I57">
            <v>22.5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</row>
        <row r="58">
          <cell r="A58">
            <v>50</v>
          </cell>
          <cell r="B58">
            <v>0</v>
          </cell>
          <cell r="C58">
            <v>36</v>
          </cell>
          <cell r="D58">
            <v>0</v>
          </cell>
          <cell r="E58">
            <v>0</v>
          </cell>
          <cell r="F58">
            <v>0</v>
          </cell>
          <cell r="G58">
            <v>9</v>
          </cell>
          <cell r="H58">
            <v>22.5</v>
          </cell>
          <cell r="I58">
            <v>22.5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</row>
        <row r="59">
          <cell r="A59">
            <v>51</v>
          </cell>
          <cell r="B59">
            <v>0</v>
          </cell>
          <cell r="C59">
            <v>30</v>
          </cell>
          <cell r="D59">
            <v>0</v>
          </cell>
          <cell r="E59">
            <v>0</v>
          </cell>
          <cell r="F59">
            <v>0</v>
          </cell>
          <cell r="G59">
            <v>22.5</v>
          </cell>
          <cell r="H59">
            <v>0</v>
          </cell>
          <cell r="I59">
            <v>22.5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11.5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3.5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</row>
        <row r="60">
          <cell r="A60">
            <v>52</v>
          </cell>
          <cell r="B60">
            <v>0</v>
          </cell>
          <cell r="C60">
            <v>30</v>
          </cell>
          <cell r="D60">
            <v>0</v>
          </cell>
          <cell r="E60">
            <v>0</v>
          </cell>
          <cell r="F60">
            <v>0</v>
          </cell>
          <cell r="G60">
            <v>22.5</v>
          </cell>
          <cell r="H60">
            <v>0</v>
          </cell>
          <cell r="I60">
            <v>22.5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11.5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3.5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</row>
        <row r="61">
          <cell r="A61">
            <v>53</v>
          </cell>
          <cell r="B61">
            <v>0</v>
          </cell>
          <cell r="C61">
            <v>30</v>
          </cell>
          <cell r="D61">
            <v>0</v>
          </cell>
          <cell r="E61">
            <v>0</v>
          </cell>
          <cell r="F61">
            <v>0</v>
          </cell>
          <cell r="G61">
            <v>22.5</v>
          </cell>
          <cell r="H61">
            <v>0</v>
          </cell>
          <cell r="I61">
            <v>22.5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11.5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3.5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</row>
        <row r="62">
          <cell r="A62">
            <v>54</v>
          </cell>
          <cell r="B62">
            <v>0</v>
          </cell>
          <cell r="C62">
            <v>30</v>
          </cell>
          <cell r="D62">
            <v>0</v>
          </cell>
          <cell r="E62">
            <v>0</v>
          </cell>
          <cell r="F62">
            <v>0</v>
          </cell>
          <cell r="G62">
            <v>22.5</v>
          </cell>
          <cell r="H62">
            <v>0</v>
          </cell>
          <cell r="I62">
            <v>22.5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11.5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3.5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</row>
        <row r="63">
          <cell r="A63">
            <v>55</v>
          </cell>
          <cell r="B63">
            <v>0</v>
          </cell>
          <cell r="C63">
            <v>30</v>
          </cell>
          <cell r="D63">
            <v>0</v>
          </cell>
          <cell r="E63">
            <v>0</v>
          </cell>
          <cell r="F63">
            <v>0</v>
          </cell>
          <cell r="G63">
            <v>22.5</v>
          </cell>
          <cell r="H63">
            <v>0</v>
          </cell>
          <cell r="I63">
            <v>22.5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11.5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3.5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</row>
        <row r="64">
          <cell r="A64">
            <v>56</v>
          </cell>
          <cell r="B64">
            <v>0</v>
          </cell>
          <cell r="C64">
            <v>30</v>
          </cell>
          <cell r="D64">
            <v>0</v>
          </cell>
          <cell r="E64">
            <v>0</v>
          </cell>
          <cell r="F64">
            <v>0</v>
          </cell>
          <cell r="G64">
            <v>22.5</v>
          </cell>
          <cell r="H64">
            <v>0</v>
          </cell>
          <cell r="I64">
            <v>22.5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11.5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3.5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</row>
        <row r="65">
          <cell r="A65">
            <v>57</v>
          </cell>
          <cell r="B65">
            <v>0</v>
          </cell>
          <cell r="C65">
            <v>30</v>
          </cell>
          <cell r="D65">
            <v>0</v>
          </cell>
          <cell r="E65">
            <v>0</v>
          </cell>
          <cell r="F65">
            <v>0</v>
          </cell>
          <cell r="G65">
            <v>22.5</v>
          </cell>
          <cell r="H65">
            <v>0</v>
          </cell>
          <cell r="I65">
            <v>22.5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11.5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3.5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</row>
        <row r="66">
          <cell r="A66">
            <v>58</v>
          </cell>
          <cell r="B66">
            <v>0</v>
          </cell>
          <cell r="C66">
            <v>30</v>
          </cell>
          <cell r="D66">
            <v>0</v>
          </cell>
          <cell r="E66">
            <v>0</v>
          </cell>
          <cell r="F66">
            <v>0</v>
          </cell>
          <cell r="G66">
            <v>22.5</v>
          </cell>
          <cell r="H66">
            <v>0</v>
          </cell>
          <cell r="I66">
            <v>22.5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11.5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3.5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</row>
        <row r="67">
          <cell r="A67">
            <v>59</v>
          </cell>
          <cell r="B67">
            <v>0</v>
          </cell>
          <cell r="C67">
            <v>30</v>
          </cell>
          <cell r="D67">
            <v>0</v>
          </cell>
          <cell r="E67">
            <v>0</v>
          </cell>
          <cell r="F67">
            <v>0</v>
          </cell>
          <cell r="G67">
            <v>22.5</v>
          </cell>
          <cell r="H67">
            <v>0</v>
          </cell>
          <cell r="I67">
            <v>22.5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11.5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3.5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</row>
        <row r="68">
          <cell r="A68">
            <v>60</v>
          </cell>
          <cell r="B68">
            <v>0</v>
          </cell>
          <cell r="C68">
            <v>30</v>
          </cell>
          <cell r="D68">
            <v>0</v>
          </cell>
          <cell r="E68">
            <v>0</v>
          </cell>
          <cell r="F68">
            <v>0</v>
          </cell>
          <cell r="G68">
            <v>22.5</v>
          </cell>
          <cell r="H68">
            <v>0</v>
          </cell>
          <cell r="I68">
            <v>22.5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11.5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3.5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</row>
        <row r="69">
          <cell r="A69">
            <v>61</v>
          </cell>
          <cell r="B69">
            <v>0</v>
          </cell>
          <cell r="C69">
            <v>30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11.5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3.5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15</v>
          </cell>
          <cell r="AG69">
            <v>15</v>
          </cell>
          <cell r="AH69">
            <v>15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</row>
        <row r="70">
          <cell r="A70">
            <v>62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11.5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18.658000000000001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14.842000000000001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15</v>
          </cell>
          <cell r="AG70">
            <v>15</v>
          </cell>
          <cell r="AH70">
            <v>15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</row>
        <row r="71">
          <cell r="A71">
            <v>63</v>
          </cell>
          <cell r="B71">
            <v>0</v>
          </cell>
          <cell r="C71">
            <v>30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11.5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3.5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15</v>
          </cell>
          <cell r="AG71">
            <v>15</v>
          </cell>
          <cell r="AH71">
            <v>15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</row>
        <row r="72">
          <cell r="A72">
            <v>64</v>
          </cell>
          <cell r="B72">
            <v>0</v>
          </cell>
          <cell r="C72">
            <v>30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11.5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3.5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15</v>
          </cell>
          <cell r="AG72">
            <v>15</v>
          </cell>
          <cell r="AH72">
            <v>15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</row>
        <row r="73">
          <cell r="A73">
            <v>65</v>
          </cell>
          <cell r="B73">
            <v>0</v>
          </cell>
          <cell r="C73">
            <v>30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11.5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3.5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15</v>
          </cell>
          <cell r="AG73">
            <v>15</v>
          </cell>
          <cell r="AH73">
            <v>15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</row>
        <row r="74">
          <cell r="A74">
            <v>66</v>
          </cell>
          <cell r="B74">
            <v>0</v>
          </cell>
          <cell r="C74">
            <v>30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11.5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3.5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15</v>
          </cell>
          <cell r="AG74">
            <v>15</v>
          </cell>
          <cell r="AH74">
            <v>15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</row>
        <row r="75">
          <cell r="A75">
            <v>67</v>
          </cell>
          <cell r="B75">
            <v>0</v>
          </cell>
          <cell r="C75">
            <v>32.789000000000001</v>
          </cell>
          <cell r="D75">
            <v>0</v>
          </cell>
          <cell r="E75">
            <v>0</v>
          </cell>
          <cell r="F75">
            <v>0</v>
          </cell>
          <cell r="G75">
            <v>12.211</v>
          </cell>
          <cell r="H75">
            <v>22.5</v>
          </cell>
          <cell r="I75">
            <v>22.5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</row>
        <row r="76">
          <cell r="A76">
            <v>68</v>
          </cell>
          <cell r="B76">
            <v>0</v>
          </cell>
          <cell r="C76">
            <v>22.5</v>
          </cell>
          <cell r="D76">
            <v>0</v>
          </cell>
          <cell r="E76">
            <v>0</v>
          </cell>
          <cell r="F76">
            <v>0</v>
          </cell>
          <cell r="G76">
            <v>22.5</v>
          </cell>
          <cell r="H76">
            <v>22.5</v>
          </cell>
          <cell r="I76">
            <v>22.5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</row>
        <row r="77">
          <cell r="A77">
            <v>69</v>
          </cell>
          <cell r="B77">
            <v>0</v>
          </cell>
          <cell r="C77">
            <v>22.5</v>
          </cell>
          <cell r="D77">
            <v>0</v>
          </cell>
          <cell r="E77">
            <v>0</v>
          </cell>
          <cell r="F77">
            <v>0</v>
          </cell>
          <cell r="G77">
            <v>22.5</v>
          </cell>
          <cell r="H77">
            <v>22.5</v>
          </cell>
          <cell r="I77">
            <v>22.5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</row>
        <row r="78">
          <cell r="A78">
            <v>70</v>
          </cell>
          <cell r="B78">
            <v>0</v>
          </cell>
          <cell r="C78">
            <v>22.5</v>
          </cell>
          <cell r="D78">
            <v>0</v>
          </cell>
          <cell r="E78">
            <v>0</v>
          </cell>
          <cell r="F78">
            <v>0</v>
          </cell>
          <cell r="G78">
            <v>22.5</v>
          </cell>
          <cell r="H78">
            <v>22.5</v>
          </cell>
          <cell r="I78">
            <v>22.5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</row>
        <row r="79">
          <cell r="A79">
            <v>71</v>
          </cell>
          <cell r="B79">
            <v>0</v>
          </cell>
          <cell r="C79">
            <v>30</v>
          </cell>
          <cell r="D79">
            <v>0</v>
          </cell>
          <cell r="E79">
            <v>0</v>
          </cell>
          <cell r="F79">
            <v>0</v>
          </cell>
          <cell r="G79">
            <v>22.5</v>
          </cell>
          <cell r="H79">
            <v>0</v>
          </cell>
          <cell r="I79">
            <v>22.5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11.5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3.5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</row>
        <row r="80">
          <cell r="A80">
            <v>72</v>
          </cell>
          <cell r="B80">
            <v>0</v>
          </cell>
          <cell r="C80">
            <v>30</v>
          </cell>
          <cell r="D80">
            <v>0</v>
          </cell>
          <cell r="E80">
            <v>0</v>
          </cell>
          <cell r="F80">
            <v>0</v>
          </cell>
          <cell r="G80">
            <v>22.5</v>
          </cell>
          <cell r="H80">
            <v>0</v>
          </cell>
          <cell r="I80">
            <v>22.5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11.5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3.5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</row>
        <row r="81">
          <cell r="A81">
            <v>73</v>
          </cell>
          <cell r="B81">
            <v>0</v>
          </cell>
          <cell r="C81">
            <v>30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6.4137000000000004</v>
          </cell>
          <cell r="T81">
            <v>0</v>
          </cell>
          <cell r="U81">
            <v>0</v>
          </cell>
          <cell r="V81">
            <v>8.5862999999999996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15</v>
          </cell>
          <cell r="AG81">
            <v>15</v>
          </cell>
          <cell r="AH81">
            <v>15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</row>
        <row r="82">
          <cell r="A82">
            <v>74</v>
          </cell>
          <cell r="B82">
            <v>0</v>
          </cell>
          <cell r="C82">
            <v>30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15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15</v>
          </cell>
          <cell r="AG82">
            <v>15</v>
          </cell>
          <cell r="AH82">
            <v>15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</row>
        <row r="83">
          <cell r="A83">
            <v>75</v>
          </cell>
          <cell r="B83">
            <v>0</v>
          </cell>
          <cell r="C83">
            <v>30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15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15</v>
          </cell>
          <cell r="AG83">
            <v>15</v>
          </cell>
          <cell r="AH83">
            <v>15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</row>
        <row r="84">
          <cell r="A84">
            <v>76</v>
          </cell>
          <cell r="B84">
            <v>0</v>
          </cell>
          <cell r="C84">
            <v>30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15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15</v>
          </cell>
          <cell r="AG84">
            <v>15</v>
          </cell>
          <cell r="AH84">
            <v>15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</row>
        <row r="85">
          <cell r="A85">
            <v>77</v>
          </cell>
          <cell r="B85">
            <v>0</v>
          </cell>
          <cell r="C85">
            <v>30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15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15</v>
          </cell>
          <cell r="AG85">
            <v>15</v>
          </cell>
          <cell r="AH85">
            <v>15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</row>
        <row r="86">
          <cell r="A86">
            <v>78</v>
          </cell>
          <cell r="B86">
            <v>0</v>
          </cell>
          <cell r="C86">
            <v>30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15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15</v>
          </cell>
          <cell r="AG86">
            <v>15</v>
          </cell>
          <cell r="AH86">
            <v>15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</row>
        <row r="87">
          <cell r="A87">
            <v>79</v>
          </cell>
          <cell r="B87">
            <v>0</v>
          </cell>
          <cell r="C87">
            <v>30</v>
          </cell>
          <cell r="D87">
            <v>0</v>
          </cell>
          <cell r="E87">
            <v>0</v>
          </cell>
          <cell r="F87">
            <v>0</v>
          </cell>
          <cell r="G87">
            <v>22.5</v>
          </cell>
          <cell r="H87">
            <v>22.5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15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</row>
        <row r="88">
          <cell r="A88">
            <v>80</v>
          </cell>
          <cell r="B88">
            <v>0</v>
          </cell>
          <cell r="C88">
            <v>30</v>
          </cell>
          <cell r="D88">
            <v>0</v>
          </cell>
          <cell r="E88">
            <v>0</v>
          </cell>
          <cell r="F88">
            <v>0</v>
          </cell>
          <cell r="G88">
            <v>22.5</v>
          </cell>
          <cell r="H88">
            <v>22.5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15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</row>
        <row r="89">
          <cell r="A89">
            <v>81</v>
          </cell>
          <cell r="B89">
            <v>0</v>
          </cell>
          <cell r="C89">
            <v>30</v>
          </cell>
          <cell r="D89">
            <v>0</v>
          </cell>
          <cell r="E89">
            <v>0</v>
          </cell>
          <cell r="F89">
            <v>0</v>
          </cell>
          <cell r="G89">
            <v>22.5</v>
          </cell>
          <cell r="H89">
            <v>22.5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15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</row>
        <row r="90">
          <cell r="A90">
            <v>82</v>
          </cell>
          <cell r="B90">
            <v>0</v>
          </cell>
          <cell r="C90">
            <v>30</v>
          </cell>
          <cell r="D90">
            <v>0</v>
          </cell>
          <cell r="E90">
            <v>0</v>
          </cell>
          <cell r="F90">
            <v>0</v>
          </cell>
          <cell r="G90">
            <v>22.5</v>
          </cell>
          <cell r="H90">
            <v>22.5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</row>
        <row r="91">
          <cell r="A91">
            <v>83</v>
          </cell>
          <cell r="B91">
            <v>0</v>
          </cell>
          <cell r="C91">
            <v>30</v>
          </cell>
          <cell r="D91">
            <v>0</v>
          </cell>
          <cell r="E91">
            <v>0</v>
          </cell>
          <cell r="F91">
            <v>0</v>
          </cell>
          <cell r="G91">
            <v>22.5</v>
          </cell>
          <cell r="H91">
            <v>22.5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11.5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3.5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</row>
        <row r="92">
          <cell r="A92">
            <v>84</v>
          </cell>
          <cell r="B92">
            <v>0</v>
          </cell>
          <cell r="C92">
            <v>30</v>
          </cell>
          <cell r="D92">
            <v>0</v>
          </cell>
          <cell r="E92">
            <v>0</v>
          </cell>
          <cell r="F92">
            <v>0</v>
          </cell>
          <cell r="G92">
            <v>22.5</v>
          </cell>
          <cell r="H92">
            <v>22.5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11.5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3.5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</row>
        <row r="93">
          <cell r="A93">
            <v>85</v>
          </cell>
          <cell r="B93">
            <v>0</v>
          </cell>
          <cell r="C93">
            <v>23.742999999999999</v>
          </cell>
          <cell r="D93">
            <v>0</v>
          </cell>
          <cell r="E93">
            <v>0</v>
          </cell>
          <cell r="F93">
            <v>0</v>
          </cell>
          <cell r="G93">
            <v>21.257000000000001</v>
          </cell>
          <cell r="H93">
            <v>22.5</v>
          </cell>
          <cell r="I93">
            <v>22.5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</row>
        <row r="94">
          <cell r="A94">
            <v>86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22.5</v>
          </cell>
          <cell r="H94">
            <v>22.5</v>
          </cell>
          <cell r="I94">
            <v>22.5</v>
          </cell>
          <cell r="J94">
            <v>22</v>
          </cell>
          <cell r="K94">
            <v>0</v>
          </cell>
          <cell r="L94">
            <v>0</v>
          </cell>
          <cell r="M94">
            <v>0.5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</row>
        <row r="95">
          <cell r="A95">
            <v>87</v>
          </cell>
          <cell r="B95">
            <v>0</v>
          </cell>
          <cell r="C95">
            <v>23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22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15</v>
          </cell>
          <cell r="AG95">
            <v>15</v>
          </cell>
          <cell r="AH95">
            <v>15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</row>
        <row r="96">
          <cell r="A96">
            <v>88</v>
          </cell>
          <cell r="B96">
            <v>0</v>
          </cell>
          <cell r="C96">
            <v>23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15</v>
          </cell>
          <cell r="AG96">
            <v>15</v>
          </cell>
          <cell r="AH96">
            <v>15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</row>
        <row r="97">
          <cell r="A97">
            <v>89</v>
          </cell>
          <cell r="B97">
            <v>0</v>
          </cell>
          <cell r="C97">
            <v>23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22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15</v>
          </cell>
          <cell r="AG97">
            <v>15</v>
          </cell>
          <cell r="AH97">
            <v>15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</row>
        <row r="98">
          <cell r="A98">
            <v>90</v>
          </cell>
          <cell r="B98">
            <v>0</v>
          </cell>
          <cell r="C98">
            <v>23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22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15</v>
          </cell>
          <cell r="AG98">
            <v>15</v>
          </cell>
          <cell r="AH98">
            <v>15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</row>
        <row r="99">
          <cell r="A99">
            <v>91</v>
          </cell>
          <cell r="B99">
            <v>0</v>
          </cell>
          <cell r="C99">
            <v>23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22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15</v>
          </cell>
          <cell r="AG99">
            <v>15</v>
          </cell>
          <cell r="AH99">
            <v>15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</row>
        <row r="100">
          <cell r="A100">
            <v>92</v>
          </cell>
          <cell r="B100">
            <v>0</v>
          </cell>
          <cell r="C100">
            <v>23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15</v>
          </cell>
          <cell r="AG100">
            <v>15</v>
          </cell>
          <cell r="AH100">
            <v>15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</row>
        <row r="101">
          <cell r="A101">
            <v>93</v>
          </cell>
          <cell r="B101">
            <v>0</v>
          </cell>
          <cell r="C101">
            <v>28.257000000000001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16.742999999999999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15</v>
          </cell>
          <cell r="AG101">
            <v>15</v>
          </cell>
          <cell r="AH101">
            <v>15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</row>
        <row r="102">
          <cell r="A102">
            <v>94</v>
          </cell>
          <cell r="B102">
            <v>0</v>
          </cell>
          <cell r="C102">
            <v>30</v>
          </cell>
          <cell r="D102">
            <v>0</v>
          </cell>
          <cell r="E102">
            <v>0</v>
          </cell>
          <cell r="F102">
            <v>0</v>
          </cell>
          <cell r="G102">
            <v>22.5</v>
          </cell>
          <cell r="H102">
            <v>0</v>
          </cell>
          <cell r="I102">
            <v>22.5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11.5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3.5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</row>
        <row r="103">
          <cell r="A103">
            <v>95</v>
          </cell>
          <cell r="B103">
            <v>0</v>
          </cell>
          <cell r="C103">
            <v>30</v>
          </cell>
          <cell r="D103">
            <v>0</v>
          </cell>
          <cell r="E103">
            <v>0</v>
          </cell>
          <cell r="F103">
            <v>0</v>
          </cell>
          <cell r="G103">
            <v>22.5</v>
          </cell>
          <cell r="H103">
            <v>0</v>
          </cell>
          <cell r="I103">
            <v>22.5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11.5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3.5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</row>
        <row r="104">
          <cell r="A104">
            <v>96</v>
          </cell>
          <cell r="B104">
            <v>0</v>
          </cell>
          <cell r="C104">
            <v>30</v>
          </cell>
          <cell r="D104">
            <v>0</v>
          </cell>
          <cell r="E104">
            <v>0</v>
          </cell>
          <cell r="F104">
            <v>0</v>
          </cell>
          <cell r="G104">
            <v>22.5</v>
          </cell>
          <cell r="H104">
            <v>0</v>
          </cell>
          <cell r="I104">
            <v>22.5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7.0121000000000002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7.9878999999999998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</row>
        <row r="105">
          <cell r="A105">
            <v>97</v>
          </cell>
          <cell r="B105">
            <v>0</v>
          </cell>
          <cell r="C105">
            <v>30</v>
          </cell>
          <cell r="D105">
            <v>0</v>
          </cell>
          <cell r="E105">
            <v>0</v>
          </cell>
          <cell r="F105">
            <v>0</v>
          </cell>
          <cell r="G105">
            <v>22.5</v>
          </cell>
          <cell r="H105">
            <v>0</v>
          </cell>
          <cell r="I105">
            <v>22.5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11.5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3.5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</row>
        <row r="106">
          <cell r="A106">
            <v>98</v>
          </cell>
          <cell r="B106">
            <v>0</v>
          </cell>
          <cell r="C106">
            <v>30</v>
          </cell>
          <cell r="D106">
            <v>0</v>
          </cell>
          <cell r="E106">
            <v>0</v>
          </cell>
          <cell r="F106">
            <v>0</v>
          </cell>
          <cell r="G106">
            <v>22.5</v>
          </cell>
          <cell r="H106">
            <v>0</v>
          </cell>
          <cell r="I106">
            <v>22.5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11.5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3.5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</row>
        <row r="107">
          <cell r="A107">
            <v>99</v>
          </cell>
          <cell r="B107">
            <v>0</v>
          </cell>
          <cell r="C107">
            <v>30</v>
          </cell>
          <cell r="D107">
            <v>0</v>
          </cell>
          <cell r="E107">
            <v>0</v>
          </cell>
          <cell r="F107">
            <v>0</v>
          </cell>
          <cell r="G107">
            <v>22.5</v>
          </cell>
          <cell r="H107">
            <v>0</v>
          </cell>
          <cell r="I107">
            <v>22.5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0.98153000000000001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14.018000000000001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</row>
        <row r="108">
          <cell r="A108">
            <v>100</v>
          </cell>
          <cell r="B108">
            <v>0</v>
          </cell>
          <cell r="C108">
            <v>30</v>
          </cell>
          <cell r="D108">
            <v>0</v>
          </cell>
          <cell r="E108">
            <v>0</v>
          </cell>
          <cell r="F108">
            <v>0</v>
          </cell>
          <cell r="G108">
            <v>22.5</v>
          </cell>
          <cell r="H108">
            <v>0</v>
          </cell>
          <cell r="I108">
            <v>22.5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11.5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3.5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</row>
        <row r="109">
          <cell r="A109">
            <v>101</v>
          </cell>
          <cell r="B109">
            <v>0</v>
          </cell>
          <cell r="C109">
            <v>30</v>
          </cell>
          <cell r="D109">
            <v>0</v>
          </cell>
          <cell r="E109">
            <v>0</v>
          </cell>
          <cell r="F109">
            <v>0</v>
          </cell>
          <cell r="G109">
            <v>22.5</v>
          </cell>
          <cell r="H109">
            <v>0</v>
          </cell>
          <cell r="I109">
            <v>22.5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11.5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3.5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</row>
        <row r="110">
          <cell r="A110">
            <v>102</v>
          </cell>
          <cell r="B110">
            <v>0</v>
          </cell>
          <cell r="C110">
            <v>30</v>
          </cell>
          <cell r="D110">
            <v>0</v>
          </cell>
          <cell r="E110">
            <v>0</v>
          </cell>
          <cell r="F110">
            <v>0</v>
          </cell>
          <cell r="G110">
            <v>22.5</v>
          </cell>
          <cell r="H110">
            <v>0</v>
          </cell>
          <cell r="I110">
            <v>22.5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11.5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3.5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</row>
        <row r="111">
          <cell r="A111">
            <v>103</v>
          </cell>
          <cell r="B111">
            <v>0</v>
          </cell>
          <cell r="C111">
            <v>30</v>
          </cell>
          <cell r="D111">
            <v>0</v>
          </cell>
          <cell r="E111">
            <v>0</v>
          </cell>
          <cell r="F111">
            <v>0</v>
          </cell>
          <cell r="G111">
            <v>22.5</v>
          </cell>
          <cell r="H111">
            <v>0</v>
          </cell>
          <cell r="I111">
            <v>22.5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11.5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3.5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</row>
        <row r="112">
          <cell r="A112">
            <v>104</v>
          </cell>
          <cell r="B112">
            <v>0</v>
          </cell>
          <cell r="C112">
            <v>30</v>
          </cell>
          <cell r="D112">
            <v>0</v>
          </cell>
          <cell r="E112">
            <v>0</v>
          </cell>
          <cell r="F112">
            <v>0</v>
          </cell>
          <cell r="G112">
            <v>22.5</v>
          </cell>
          <cell r="H112">
            <v>0</v>
          </cell>
          <cell r="I112">
            <v>22.5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11.5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3.5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</row>
        <row r="113">
          <cell r="A113">
            <v>105</v>
          </cell>
          <cell r="B113">
            <v>0</v>
          </cell>
          <cell r="C113">
            <v>30</v>
          </cell>
          <cell r="D113">
            <v>0</v>
          </cell>
          <cell r="E113">
            <v>0</v>
          </cell>
          <cell r="F113">
            <v>0</v>
          </cell>
          <cell r="G113">
            <v>22.5</v>
          </cell>
          <cell r="H113">
            <v>0</v>
          </cell>
          <cell r="I113">
            <v>22.5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11.5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3.5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</row>
        <row r="114">
          <cell r="A114">
            <v>106</v>
          </cell>
          <cell r="B114">
            <v>0</v>
          </cell>
          <cell r="C114">
            <v>30</v>
          </cell>
          <cell r="D114">
            <v>0</v>
          </cell>
          <cell r="E114">
            <v>0</v>
          </cell>
          <cell r="F114">
            <v>0</v>
          </cell>
          <cell r="G114">
            <v>22.5</v>
          </cell>
          <cell r="H114">
            <v>0</v>
          </cell>
          <cell r="I114">
            <v>22.5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11.5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3.5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</row>
        <row r="115">
          <cell r="A115">
            <v>107</v>
          </cell>
          <cell r="B115">
            <v>0</v>
          </cell>
          <cell r="C115">
            <v>30</v>
          </cell>
          <cell r="D115">
            <v>0</v>
          </cell>
          <cell r="E115">
            <v>0</v>
          </cell>
          <cell r="F115">
            <v>0</v>
          </cell>
          <cell r="G115">
            <v>22.5</v>
          </cell>
          <cell r="H115">
            <v>0</v>
          </cell>
          <cell r="I115">
            <v>22.5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11.5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3.5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</row>
        <row r="116">
          <cell r="A116">
            <v>108</v>
          </cell>
          <cell r="B116">
            <v>0</v>
          </cell>
          <cell r="C116">
            <v>30</v>
          </cell>
          <cell r="D116">
            <v>0</v>
          </cell>
          <cell r="E116">
            <v>0</v>
          </cell>
          <cell r="F116">
            <v>0</v>
          </cell>
          <cell r="G116">
            <v>22.5</v>
          </cell>
          <cell r="H116">
            <v>0</v>
          </cell>
          <cell r="I116">
            <v>22.5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11.5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3.5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</row>
        <row r="117">
          <cell r="A117">
            <v>109</v>
          </cell>
          <cell r="B117">
            <v>0</v>
          </cell>
          <cell r="C117">
            <v>30</v>
          </cell>
          <cell r="D117">
            <v>0</v>
          </cell>
          <cell r="E117">
            <v>0</v>
          </cell>
          <cell r="F117">
            <v>0</v>
          </cell>
          <cell r="G117">
            <v>22.5</v>
          </cell>
          <cell r="H117">
            <v>0</v>
          </cell>
          <cell r="I117">
            <v>22.5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11.5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3.5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</row>
        <row r="118">
          <cell r="A118">
            <v>110</v>
          </cell>
          <cell r="B118">
            <v>0</v>
          </cell>
          <cell r="C118">
            <v>30</v>
          </cell>
          <cell r="D118">
            <v>0</v>
          </cell>
          <cell r="E118">
            <v>0</v>
          </cell>
          <cell r="F118">
            <v>0</v>
          </cell>
          <cell r="G118">
            <v>22.5</v>
          </cell>
          <cell r="H118">
            <v>0</v>
          </cell>
          <cell r="I118">
            <v>22.5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7.9934000000000003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7.0065999999999997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</row>
        <row r="119">
          <cell r="A119">
            <v>111</v>
          </cell>
          <cell r="B119">
            <v>0</v>
          </cell>
          <cell r="C119">
            <v>30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11.5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3.5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15</v>
          </cell>
          <cell r="AG119">
            <v>15</v>
          </cell>
          <cell r="AH119">
            <v>15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</row>
        <row r="120">
          <cell r="A120">
            <v>112</v>
          </cell>
          <cell r="B120">
            <v>0</v>
          </cell>
          <cell r="C120">
            <v>30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15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15</v>
          </cell>
          <cell r="AG120">
            <v>15</v>
          </cell>
          <cell r="AH120">
            <v>15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</row>
        <row r="121">
          <cell r="A121">
            <v>113</v>
          </cell>
          <cell r="B121">
            <v>0</v>
          </cell>
          <cell r="C121">
            <v>23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22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15</v>
          </cell>
          <cell r="AG121">
            <v>15</v>
          </cell>
          <cell r="AH121">
            <v>15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</row>
        <row r="122">
          <cell r="A122">
            <v>114</v>
          </cell>
          <cell r="B122">
            <v>0</v>
          </cell>
          <cell r="C122">
            <v>23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15</v>
          </cell>
          <cell r="AG122">
            <v>15</v>
          </cell>
          <cell r="AH122">
            <v>15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</row>
        <row r="123">
          <cell r="A123">
            <v>115</v>
          </cell>
          <cell r="B123">
            <v>0</v>
          </cell>
          <cell r="C123">
            <v>23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22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15</v>
          </cell>
          <cell r="AG123">
            <v>15</v>
          </cell>
          <cell r="AH123">
            <v>15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</row>
        <row r="124">
          <cell r="A124">
            <v>116</v>
          </cell>
          <cell r="B124">
            <v>0</v>
          </cell>
          <cell r="C124">
            <v>23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22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15</v>
          </cell>
          <cell r="AG124">
            <v>15</v>
          </cell>
          <cell r="AH124">
            <v>15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</row>
        <row r="125">
          <cell r="A125">
            <v>117</v>
          </cell>
          <cell r="B125">
            <v>0</v>
          </cell>
          <cell r="C125">
            <v>36</v>
          </cell>
          <cell r="D125">
            <v>0</v>
          </cell>
          <cell r="E125">
            <v>0</v>
          </cell>
          <cell r="F125">
            <v>0</v>
          </cell>
          <cell r="G125">
            <v>22.5</v>
          </cell>
          <cell r="H125">
            <v>22.5</v>
          </cell>
          <cell r="I125">
            <v>9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</row>
        <row r="126">
          <cell r="A126">
            <v>118</v>
          </cell>
          <cell r="B126">
            <v>0</v>
          </cell>
          <cell r="C126">
            <v>30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22.5</v>
          </cell>
          <cell r="I126">
            <v>22.5</v>
          </cell>
          <cell r="J126">
            <v>15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</row>
        <row r="127">
          <cell r="A127">
            <v>119</v>
          </cell>
          <cell r="B127">
            <v>0</v>
          </cell>
          <cell r="C127">
            <v>30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22.5</v>
          </cell>
          <cell r="I127">
            <v>22.5</v>
          </cell>
          <cell r="J127">
            <v>15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</row>
        <row r="128">
          <cell r="A128">
            <v>120</v>
          </cell>
          <cell r="B128">
            <v>0</v>
          </cell>
          <cell r="C128">
            <v>30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22.5</v>
          </cell>
          <cell r="I128">
            <v>22.5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</row>
        <row r="129">
          <cell r="A129">
            <v>121</v>
          </cell>
          <cell r="B129">
            <v>0</v>
          </cell>
          <cell r="C129">
            <v>30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22.5</v>
          </cell>
          <cell r="I129">
            <v>22.5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15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</row>
        <row r="130">
          <cell r="A130">
            <v>122</v>
          </cell>
          <cell r="B130">
            <v>0</v>
          </cell>
          <cell r="C130">
            <v>30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22.5</v>
          </cell>
          <cell r="I130">
            <v>22.5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15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</row>
        <row r="131">
          <cell r="A131">
            <v>123</v>
          </cell>
          <cell r="B131">
            <v>0</v>
          </cell>
          <cell r="C131">
            <v>30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22.5</v>
          </cell>
          <cell r="I131">
            <v>22.5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15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</row>
        <row r="132">
          <cell r="A132">
            <v>124</v>
          </cell>
          <cell r="B132">
            <v>0</v>
          </cell>
          <cell r="C132">
            <v>23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22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15</v>
          </cell>
          <cell r="AG132">
            <v>15</v>
          </cell>
          <cell r="AH132">
            <v>15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</row>
        <row r="133">
          <cell r="A133">
            <v>125</v>
          </cell>
          <cell r="B133">
            <v>0</v>
          </cell>
          <cell r="C133">
            <v>30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15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15</v>
          </cell>
          <cell r="AG133">
            <v>15</v>
          </cell>
          <cell r="AH133">
            <v>15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</row>
        <row r="134">
          <cell r="A134">
            <v>126</v>
          </cell>
          <cell r="B134">
            <v>0</v>
          </cell>
          <cell r="C134">
            <v>30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15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15</v>
          </cell>
          <cell r="AG134">
            <v>15</v>
          </cell>
          <cell r="AH134">
            <v>15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</row>
        <row r="135">
          <cell r="A135">
            <v>127</v>
          </cell>
          <cell r="B135">
            <v>0</v>
          </cell>
          <cell r="C135">
            <v>30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15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15</v>
          </cell>
          <cell r="AG135">
            <v>15</v>
          </cell>
          <cell r="AH135">
            <v>15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</row>
        <row r="136">
          <cell r="A136">
            <v>128</v>
          </cell>
          <cell r="B136">
            <v>0</v>
          </cell>
          <cell r="C136">
            <v>30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15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15</v>
          </cell>
          <cell r="AG136">
            <v>15</v>
          </cell>
          <cell r="AH136">
            <v>15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</row>
        <row r="137">
          <cell r="A137">
            <v>129</v>
          </cell>
          <cell r="B137">
            <v>0</v>
          </cell>
          <cell r="C137">
            <v>30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15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15</v>
          </cell>
          <cell r="AG137">
            <v>15</v>
          </cell>
          <cell r="AH137">
            <v>15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</row>
        <row r="138">
          <cell r="A138">
            <v>130</v>
          </cell>
          <cell r="B138">
            <v>0</v>
          </cell>
          <cell r="C138">
            <v>30</v>
          </cell>
          <cell r="D138">
            <v>0</v>
          </cell>
          <cell r="E138">
            <v>0</v>
          </cell>
          <cell r="F138">
            <v>0</v>
          </cell>
          <cell r="G138">
            <v>22.5</v>
          </cell>
          <cell r="H138">
            <v>0</v>
          </cell>
          <cell r="I138">
            <v>22.5</v>
          </cell>
          <cell r="J138">
            <v>15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</row>
        <row r="139">
          <cell r="A139">
            <v>131</v>
          </cell>
          <cell r="B139">
            <v>0</v>
          </cell>
          <cell r="C139">
            <v>30</v>
          </cell>
          <cell r="D139">
            <v>0</v>
          </cell>
          <cell r="E139">
            <v>0</v>
          </cell>
          <cell r="F139">
            <v>0</v>
          </cell>
          <cell r="G139">
            <v>22.5</v>
          </cell>
          <cell r="H139">
            <v>0</v>
          </cell>
          <cell r="I139">
            <v>22.5</v>
          </cell>
          <cell r="J139">
            <v>15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</row>
        <row r="140">
          <cell r="A140">
            <v>132</v>
          </cell>
          <cell r="B140">
            <v>0</v>
          </cell>
          <cell r="C140">
            <v>30</v>
          </cell>
          <cell r="D140">
            <v>0</v>
          </cell>
          <cell r="E140">
            <v>0</v>
          </cell>
          <cell r="F140">
            <v>0</v>
          </cell>
          <cell r="G140">
            <v>22.5</v>
          </cell>
          <cell r="H140">
            <v>0</v>
          </cell>
          <cell r="I140">
            <v>22.5</v>
          </cell>
          <cell r="J140">
            <v>15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</row>
        <row r="141">
          <cell r="A141">
            <v>133</v>
          </cell>
          <cell r="B141">
            <v>0</v>
          </cell>
          <cell r="C141">
            <v>30</v>
          </cell>
          <cell r="D141">
            <v>0</v>
          </cell>
          <cell r="E141">
            <v>0</v>
          </cell>
          <cell r="F141">
            <v>0</v>
          </cell>
          <cell r="G141">
            <v>22.5</v>
          </cell>
          <cell r="H141">
            <v>0</v>
          </cell>
          <cell r="I141">
            <v>22.5</v>
          </cell>
          <cell r="J141">
            <v>15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</row>
        <row r="142">
          <cell r="A142">
            <v>134</v>
          </cell>
          <cell r="B142">
            <v>0</v>
          </cell>
          <cell r="C142">
            <v>15</v>
          </cell>
          <cell r="D142">
            <v>0</v>
          </cell>
          <cell r="E142">
            <v>0</v>
          </cell>
          <cell r="F142">
            <v>0</v>
          </cell>
          <cell r="G142">
            <v>15</v>
          </cell>
          <cell r="H142">
            <v>22.5</v>
          </cell>
          <cell r="I142">
            <v>22.5</v>
          </cell>
          <cell r="J142">
            <v>15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</row>
        <row r="143">
          <cell r="A143">
            <v>135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22.5</v>
          </cell>
          <cell r="H143">
            <v>22.5</v>
          </cell>
          <cell r="I143">
            <v>22.5</v>
          </cell>
          <cell r="J143">
            <v>22</v>
          </cell>
          <cell r="K143">
            <v>0</v>
          </cell>
          <cell r="L143">
            <v>0</v>
          </cell>
          <cell r="M143">
            <v>0.5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</row>
        <row r="144">
          <cell r="A144">
            <v>136</v>
          </cell>
          <cell r="B144">
            <v>0</v>
          </cell>
          <cell r="C144">
            <v>15</v>
          </cell>
          <cell r="D144">
            <v>0</v>
          </cell>
          <cell r="E144">
            <v>0</v>
          </cell>
          <cell r="F144">
            <v>0</v>
          </cell>
          <cell r="G144">
            <v>22.5</v>
          </cell>
          <cell r="H144">
            <v>15</v>
          </cell>
          <cell r="I144">
            <v>22.5</v>
          </cell>
          <cell r="J144">
            <v>15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</row>
        <row r="145">
          <cell r="A145">
            <v>137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22.5</v>
          </cell>
          <cell r="H145">
            <v>22.5</v>
          </cell>
          <cell r="I145">
            <v>22.5</v>
          </cell>
          <cell r="J145">
            <v>22</v>
          </cell>
          <cell r="K145">
            <v>0</v>
          </cell>
          <cell r="L145">
            <v>0</v>
          </cell>
          <cell r="M145">
            <v>0.5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</row>
        <row r="146">
          <cell r="A146">
            <v>138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22.5</v>
          </cell>
          <cell r="H146">
            <v>22.5</v>
          </cell>
          <cell r="I146">
            <v>22.5</v>
          </cell>
          <cell r="J146">
            <v>22</v>
          </cell>
          <cell r="K146">
            <v>0</v>
          </cell>
          <cell r="L146">
            <v>0</v>
          </cell>
          <cell r="M146">
            <v>0.5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</row>
        <row r="147">
          <cell r="A147">
            <v>139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22.5</v>
          </cell>
          <cell r="H147">
            <v>22.5</v>
          </cell>
          <cell r="I147">
            <v>22.5</v>
          </cell>
          <cell r="J147">
            <v>22</v>
          </cell>
          <cell r="K147">
            <v>0</v>
          </cell>
          <cell r="L147">
            <v>0</v>
          </cell>
          <cell r="M147">
            <v>0.5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</row>
        <row r="148">
          <cell r="A148">
            <v>140</v>
          </cell>
          <cell r="B148">
            <v>0</v>
          </cell>
          <cell r="C148">
            <v>18.454999999999998</v>
          </cell>
          <cell r="D148">
            <v>0</v>
          </cell>
          <cell r="E148">
            <v>0</v>
          </cell>
          <cell r="F148">
            <v>0</v>
          </cell>
          <cell r="G148">
            <v>4.5453999999999999</v>
          </cell>
          <cell r="H148">
            <v>22.5</v>
          </cell>
          <cell r="I148">
            <v>22.5</v>
          </cell>
          <cell r="J148">
            <v>22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</row>
        <row r="149">
          <cell r="A149">
            <v>141</v>
          </cell>
          <cell r="B149">
            <v>0</v>
          </cell>
          <cell r="C149">
            <v>23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22.5</v>
          </cell>
          <cell r="I149">
            <v>22.5</v>
          </cell>
          <cell r="J149">
            <v>22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</row>
        <row r="150">
          <cell r="A150">
            <v>142</v>
          </cell>
          <cell r="B150">
            <v>0</v>
          </cell>
          <cell r="C150">
            <v>24.734000000000002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22.5</v>
          </cell>
          <cell r="I150">
            <v>22.5</v>
          </cell>
          <cell r="J150">
            <v>20.265999999999998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</row>
        <row r="151">
          <cell r="A151">
            <v>143</v>
          </cell>
          <cell r="B151">
            <v>0</v>
          </cell>
          <cell r="C151">
            <v>30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22.5</v>
          </cell>
          <cell r="I151">
            <v>22.5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11.5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3.5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</row>
        <row r="152">
          <cell r="A152">
            <v>144</v>
          </cell>
          <cell r="B152">
            <v>0</v>
          </cell>
          <cell r="C152">
            <v>30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22.5</v>
          </cell>
          <cell r="I152">
            <v>22.5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10.792999999999999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4.2069000000000001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</row>
        <row r="153">
          <cell r="A153">
            <v>145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22.5</v>
          </cell>
          <cell r="H153">
            <v>0</v>
          </cell>
          <cell r="I153">
            <v>22.5</v>
          </cell>
          <cell r="J153">
            <v>22</v>
          </cell>
          <cell r="K153">
            <v>0</v>
          </cell>
          <cell r="L153">
            <v>0</v>
          </cell>
          <cell r="M153">
            <v>0.5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22.5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</row>
        <row r="154">
          <cell r="A154">
            <v>146</v>
          </cell>
          <cell r="B154">
            <v>0</v>
          </cell>
          <cell r="C154">
            <v>22.5</v>
          </cell>
          <cell r="D154">
            <v>0</v>
          </cell>
          <cell r="E154">
            <v>0</v>
          </cell>
          <cell r="F154">
            <v>0</v>
          </cell>
          <cell r="G154">
            <v>22.5</v>
          </cell>
          <cell r="H154">
            <v>0</v>
          </cell>
          <cell r="I154">
            <v>22.5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22.5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</row>
        <row r="155">
          <cell r="A155">
            <v>147</v>
          </cell>
          <cell r="B155">
            <v>0</v>
          </cell>
          <cell r="C155">
            <v>22.5</v>
          </cell>
          <cell r="D155">
            <v>0</v>
          </cell>
          <cell r="E155">
            <v>0</v>
          </cell>
          <cell r="F155">
            <v>0</v>
          </cell>
          <cell r="G155">
            <v>22.5</v>
          </cell>
          <cell r="H155">
            <v>0</v>
          </cell>
          <cell r="I155">
            <v>22.5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22.5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</row>
        <row r="156">
          <cell r="A156">
            <v>148</v>
          </cell>
          <cell r="B156">
            <v>0</v>
          </cell>
          <cell r="C156">
            <v>22.5</v>
          </cell>
          <cell r="D156">
            <v>0</v>
          </cell>
          <cell r="E156">
            <v>0</v>
          </cell>
          <cell r="F156">
            <v>0</v>
          </cell>
          <cell r="G156">
            <v>22.5</v>
          </cell>
          <cell r="H156">
            <v>0</v>
          </cell>
          <cell r="I156">
            <v>22.5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22.5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</row>
        <row r="157">
          <cell r="A157">
            <v>149</v>
          </cell>
          <cell r="B157">
            <v>0</v>
          </cell>
          <cell r="C157">
            <v>22.5</v>
          </cell>
          <cell r="D157">
            <v>0</v>
          </cell>
          <cell r="E157">
            <v>0</v>
          </cell>
          <cell r="F157">
            <v>0</v>
          </cell>
          <cell r="G157">
            <v>22.5</v>
          </cell>
          <cell r="H157">
            <v>0</v>
          </cell>
          <cell r="I157">
            <v>22.5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22.5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</row>
        <row r="158">
          <cell r="A158">
            <v>150</v>
          </cell>
          <cell r="B158">
            <v>0</v>
          </cell>
          <cell r="C158">
            <v>22.5</v>
          </cell>
          <cell r="D158">
            <v>0</v>
          </cell>
          <cell r="E158">
            <v>0</v>
          </cell>
          <cell r="F158">
            <v>0</v>
          </cell>
          <cell r="G158">
            <v>22.5</v>
          </cell>
          <cell r="H158">
            <v>0</v>
          </cell>
          <cell r="I158">
            <v>22.5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22.5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</row>
        <row r="159">
          <cell r="A159">
            <v>151</v>
          </cell>
          <cell r="B159">
            <v>0</v>
          </cell>
          <cell r="C159">
            <v>22.5</v>
          </cell>
          <cell r="D159">
            <v>0</v>
          </cell>
          <cell r="E159">
            <v>0</v>
          </cell>
          <cell r="F159">
            <v>0</v>
          </cell>
          <cell r="G159">
            <v>22.5</v>
          </cell>
          <cell r="H159">
            <v>0</v>
          </cell>
          <cell r="I159">
            <v>22.5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22.5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</row>
        <row r="160">
          <cell r="A160">
            <v>152</v>
          </cell>
          <cell r="B160">
            <v>0</v>
          </cell>
          <cell r="C160">
            <v>22.5</v>
          </cell>
          <cell r="D160">
            <v>0</v>
          </cell>
          <cell r="E160">
            <v>0</v>
          </cell>
          <cell r="F160">
            <v>0</v>
          </cell>
          <cell r="G160">
            <v>22.5</v>
          </cell>
          <cell r="H160">
            <v>0</v>
          </cell>
          <cell r="I160">
            <v>22.5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22.5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</row>
        <row r="161">
          <cell r="A161">
            <v>153</v>
          </cell>
          <cell r="B161">
            <v>0</v>
          </cell>
          <cell r="C161">
            <v>22.5</v>
          </cell>
          <cell r="D161">
            <v>0</v>
          </cell>
          <cell r="E161">
            <v>0</v>
          </cell>
          <cell r="F161">
            <v>0</v>
          </cell>
          <cell r="G161">
            <v>22.5</v>
          </cell>
          <cell r="H161">
            <v>0</v>
          </cell>
          <cell r="I161">
            <v>22.5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22.5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</row>
        <row r="162">
          <cell r="A162">
            <v>154</v>
          </cell>
          <cell r="B162">
            <v>0</v>
          </cell>
          <cell r="C162">
            <v>22.5</v>
          </cell>
          <cell r="D162">
            <v>0</v>
          </cell>
          <cell r="E162">
            <v>0</v>
          </cell>
          <cell r="F162">
            <v>0</v>
          </cell>
          <cell r="G162">
            <v>22.5</v>
          </cell>
          <cell r="H162">
            <v>0</v>
          </cell>
          <cell r="I162">
            <v>22.5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22.5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</row>
        <row r="163">
          <cell r="A163">
            <v>155</v>
          </cell>
          <cell r="B163">
            <v>0</v>
          </cell>
          <cell r="C163">
            <v>22.5</v>
          </cell>
          <cell r="D163">
            <v>0</v>
          </cell>
          <cell r="E163">
            <v>0</v>
          </cell>
          <cell r="F163">
            <v>0</v>
          </cell>
          <cell r="G163">
            <v>22.5</v>
          </cell>
          <cell r="H163">
            <v>0</v>
          </cell>
          <cell r="I163">
            <v>22.5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22.5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</row>
        <row r="164">
          <cell r="A164">
            <v>156</v>
          </cell>
          <cell r="B164">
            <v>0</v>
          </cell>
          <cell r="C164">
            <v>22.5</v>
          </cell>
          <cell r="D164">
            <v>0</v>
          </cell>
          <cell r="E164">
            <v>0</v>
          </cell>
          <cell r="F164">
            <v>0</v>
          </cell>
          <cell r="G164">
            <v>22.5</v>
          </cell>
          <cell r="H164">
            <v>0</v>
          </cell>
          <cell r="I164">
            <v>22.5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22.5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</row>
        <row r="165">
          <cell r="A165">
            <v>157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22.5</v>
          </cell>
          <cell r="H165">
            <v>0</v>
          </cell>
          <cell r="I165">
            <v>22.5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22.5</v>
          </cell>
          <cell r="T165">
            <v>0</v>
          </cell>
          <cell r="U165">
            <v>0</v>
          </cell>
          <cell r="V165">
            <v>22.5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</row>
        <row r="166">
          <cell r="A166">
            <v>158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22.5</v>
          </cell>
          <cell r="H166">
            <v>0</v>
          </cell>
          <cell r="I166">
            <v>22.5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22.5</v>
          </cell>
          <cell r="T166">
            <v>0</v>
          </cell>
          <cell r="U166">
            <v>0</v>
          </cell>
          <cell r="V166">
            <v>22.5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</row>
        <row r="167">
          <cell r="A167">
            <v>159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22.5</v>
          </cell>
          <cell r="H167">
            <v>0</v>
          </cell>
          <cell r="I167">
            <v>22.5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11.5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17.5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16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</row>
        <row r="168">
          <cell r="A168">
            <v>160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22.5</v>
          </cell>
          <cell r="H168">
            <v>0</v>
          </cell>
          <cell r="I168">
            <v>22.5</v>
          </cell>
          <cell r="J168">
            <v>22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22.5</v>
          </cell>
          <cell r="T168">
            <v>0</v>
          </cell>
          <cell r="U168">
            <v>0</v>
          </cell>
          <cell r="V168">
            <v>0.5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</row>
        <row r="169">
          <cell r="A169">
            <v>161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22.5</v>
          </cell>
          <cell r="H169">
            <v>0</v>
          </cell>
          <cell r="I169">
            <v>22.5</v>
          </cell>
          <cell r="J169">
            <v>22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22.5</v>
          </cell>
          <cell r="T169">
            <v>0</v>
          </cell>
          <cell r="U169">
            <v>0</v>
          </cell>
          <cell r="V169">
            <v>0.5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</row>
        <row r="170">
          <cell r="A170">
            <v>162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22.5</v>
          </cell>
          <cell r="H170">
            <v>0</v>
          </cell>
          <cell r="I170">
            <v>22.5</v>
          </cell>
          <cell r="J170">
            <v>22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22.5</v>
          </cell>
          <cell r="T170">
            <v>0</v>
          </cell>
          <cell r="U170">
            <v>0</v>
          </cell>
          <cell r="V170">
            <v>0.5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</row>
        <row r="171">
          <cell r="A171">
            <v>163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22.5</v>
          </cell>
          <cell r="H171">
            <v>0</v>
          </cell>
          <cell r="I171">
            <v>22.5</v>
          </cell>
          <cell r="J171">
            <v>22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22.5</v>
          </cell>
          <cell r="T171">
            <v>0</v>
          </cell>
          <cell r="U171">
            <v>0</v>
          </cell>
          <cell r="V171">
            <v>0.5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</row>
        <row r="172">
          <cell r="A172">
            <v>164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22.5</v>
          </cell>
          <cell r="H172">
            <v>0</v>
          </cell>
          <cell r="I172">
            <v>22.5</v>
          </cell>
          <cell r="J172">
            <v>22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22.5</v>
          </cell>
          <cell r="T172">
            <v>0</v>
          </cell>
          <cell r="U172">
            <v>0</v>
          </cell>
          <cell r="V172">
            <v>0.5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</row>
        <row r="173">
          <cell r="A173">
            <v>165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22.5</v>
          </cell>
          <cell r="H173">
            <v>22.5</v>
          </cell>
          <cell r="I173">
            <v>15</v>
          </cell>
          <cell r="J173">
            <v>15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15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</row>
        <row r="174">
          <cell r="A174">
            <v>166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15</v>
          </cell>
          <cell r="H174">
            <v>22.5</v>
          </cell>
          <cell r="I174">
            <v>22.5</v>
          </cell>
          <cell r="J174">
            <v>15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15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</row>
        <row r="175">
          <cell r="A175">
            <v>167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22.5</v>
          </cell>
          <cell r="H175">
            <v>15</v>
          </cell>
          <cell r="I175">
            <v>22.5</v>
          </cell>
          <cell r="J175">
            <v>15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15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</row>
        <row r="176">
          <cell r="A176">
            <v>168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15</v>
          </cell>
          <cell r="H176">
            <v>22.5</v>
          </cell>
          <cell r="I176">
            <v>22.5</v>
          </cell>
          <cell r="J176">
            <v>15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15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</row>
        <row r="177">
          <cell r="A177">
            <v>169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15</v>
          </cell>
          <cell r="H177">
            <v>22.5</v>
          </cell>
          <cell r="I177">
            <v>22.5</v>
          </cell>
          <cell r="J177">
            <v>15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15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</row>
        <row r="178">
          <cell r="A178">
            <v>170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15</v>
          </cell>
          <cell r="H178">
            <v>22.5</v>
          </cell>
          <cell r="I178">
            <v>22.5</v>
          </cell>
          <cell r="J178">
            <v>15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15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</row>
        <row r="179">
          <cell r="A179">
            <v>171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22.5</v>
          </cell>
          <cell r="H179">
            <v>22.5</v>
          </cell>
          <cell r="I179">
            <v>8</v>
          </cell>
          <cell r="J179">
            <v>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15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</row>
        <row r="180">
          <cell r="A180">
            <v>172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15</v>
          </cell>
          <cell r="H180">
            <v>22.5</v>
          </cell>
          <cell r="I180">
            <v>22.5</v>
          </cell>
          <cell r="J180">
            <v>15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15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</row>
        <row r="181">
          <cell r="A181">
            <v>173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22.5</v>
          </cell>
          <cell r="H181">
            <v>22.5</v>
          </cell>
          <cell r="I181">
            <v>15</v>
          </cell>
          <cell r="J181">
            <v>15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15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</row>
        <row r="182">
          <cell r="A182">
            <v>174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22.5</v>
          </cell>
          <cell r="H182">
            <v>22.5</v>
          </cell>
          <cell r="I182">
            <v>15</v>
          </cell>
          <cell r="J182">
            <v>15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</row>
        <row r="183">
          <cell r="A183">
            <v>175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15</v>
          </cell>
          <cell r="H183">
            <v>22.5</v>
          </cell>
          <cell r="I183">
            <v>22.5</v>
          </cell>
          <cell r="J183">
            <v>15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15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</row>
        <row r="184">
          <cell r="A184">
            <v>176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20.215</v>
          </cell>
          <cell r="H184">
            <v>22.5</v>
          </cell>
          <cell r="I184">
            <v>17.285</v>
          </cell>
          <cell r="J184">
            <v>15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15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</row>
        <row r="185">
          <cell r="A185">
            <v>177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22.5</v>
          </cell>
          <cell r="H185">
            <v>15</v>
          </cell>
          <cell r="I185">
            <v>22.5</v>
          </cell>
          <cell r="J185">
            <v>15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15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</row>
        <row r="186">
          <cell r="A186">
            <v>178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18.792999999999999</v>
          </cell>
          <cell r="H186">
            <v>18.707000000000001</v>
          </cell>
          <cell r="I186">
            <v>22.5</v>
          </cell>
          <cell r="J186">
            <v>15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15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</row>
        <row r="187">
          <cell r="A187">
            <v>179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22.5</v>
          </cell>
          <cell r="H187">
            <v>22.5</v>
          </cell>
          <cell r="I187">
            <v>8</v>
          </cell>
          <cell r="J187">
            <v>22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15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</row>
        <row r="188">
          <cell r="A188">
            <v>180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22.5</v>
          </cell>
          <cell r="H188">
            <v>8</v>
          </cell>
          <cell r="I188">
            <v>22.5</v>
          </cell>
          <cell r="J188">
            <v>22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15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</row>
        <row r="189">
          <cell r="A189">
            <v>181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22.5</v>
          </cell>
          <cell r="H189">
            <v>22.5</v>
          </cell>
          <cell r="I189">
            <v>22.5</v>
          </cell>
          <cell r="J189">
            <v>22</v>
          </cell>
          <cell r="K189">
            <v>0</v>
          </cell>
          <cell r="L189">
            <v>0</v>
          </cell>
          <cell r="M189">
            <v>0.5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</row>
        <row r="190">
          <cell r="A190">
            <v>182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22.5</v>
          </cell>
          <cell r="H190">
            <v>22.5</v>
          </cell>
          <cell r="I190">
            <v>22.5</v>
          </cell>
          <cell r="J190">
            <v>22</v>
          </cell>
          <cell r="K190">
            <v>0</v>
          </cell>
          <cell r="L190">
            <v>0</v>
          </cell>
          <cell r="M190">
            <v>0.5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</row>
        <row r="191">
          <cell r="A191">
            <v>183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22.5</v>
          </cell>
          <cell r="H191">
            <v>22.5</v>
          </cell>
          <cell r="I191">
            <v>22.5</v>
          </cell>
          <cell r="J191">
            <v>22</v>
          </cell>
          <cell r="K191">
            <v>0</v>
          </cell>
          <cell r="L191">
            <v>0</v>
          </cell>
          <cell r="M191">
            <v>0.5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</row>
        <row r="192">
          <cell r="A192">
            <v>184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22.5</v>
          </cell>
          <cell r="H192">
            <v>22.5</v>
          </cell>
          <cell r="I192">
            <v>22.5</v>
          </cell>
          <cell r="J192">
            <v>22</v>
          </cell>
          <cell r="K192">
            <v>0</v>
          </cell>
          <cell r="L192">
            <v>0</v>
          </cell>
          <cell r="M192">
            <v>0.5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</row>
        <row r="193">
          <cell r="A193">
            <v>185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22.5</v>
          </cell>
          <cell r="H193">
            <v>22.5</v>
          </cell>
          <cell r="I193">
            <v>22.5</v>
          </cell>
          <cell r="J193">
            <v>22</v>
          </cell>
          <cell r="K193">
            <v>0</v>
          </cell>
          <cell r="L193">
            <v>0</v>
          </cell>
          <cell r="M193">
            <v>0.5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</row>
        <row r="194">
          <cell r="A194">
            <v>186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22.5</v>
          </cell>
          <cell r="H194">
            <v>22.5</v>
          </cell>
          <cell r="I194">
            <v>22.5</v>
          </cell>
          <cell r="J194">
            <v>22</v>
          </cell>
          <cell r="K194">
            <v>0</v>
          </cell>
          <cell r="L194">
            <v>0</v>
          </cell>
          <cell r="M194">
            <v>0.5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</row>
        <row r="195">
          <cell r="A195">
            <v>187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22.5</v>
          </cell>
          <cell r="H195">
            <v>22.5</v>
          </cell>
          <cell r="I195">
            <v>22.5</v>
          </cell>
          <cell r="J195">
            <v>22</v>
          </cell>
          <cell r="K195">
            <v>0</v>
          </cell>
          <cell r="L195">
            <v>0</v>
          </cell>
          <cell r="M195">
            <v>0.5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</row>
        <row r="196">
          <cell r="A196">
            <v>188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22.5</v>
          </cell>
          <cell r="H196">
            <v>22.5</v>
          </cell>
          <cell r="I196">
            <v>22.5</v>
          </cell>
          <cell r="J196">
            <v>22</v>
          </cell>
          <cell r="K196">
            <v>0</v>
          </cell>
          <cell r="L196">
            <v>0</v>
          </cell>
          <cell r="M196">
            <v>0.5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</row>
        <row r="197">
          <cell r="A197">
            <v>189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22.5</v>
          </cell>
          <cell r="H197">
            <v>22.5</v>
          </cell>
          <cell r="I197">
            <v>22.5</v>
          </cell>
          <cell r="J197">
            <v>22</v>
          </cell>
          <cell r="K197">
            <v>0</v>
          </cell>
          <cell r="L197">
            <v>0</v>
          </cell>
          <cell r="M197">
            <v>0.5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</row>
        <row r="198">
          <cell r="A198">
            <v>190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22.5</v>
          </cell>
          <cell r="H198">
            <v>22.5</v>
          </cell>
          <cell r="I198">
            <v>22.5</v>
          </cell>
          <cell r="J198">
            <v>22</v>
          </cell>
          <cell r="K198">
            <v>0</v>
          </cell>
          <cell r="L198">
            <v>0</v>
          </cell>
          <cell r="M198">
            <v>0.5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</row>
        <row r="199">
          <cell r="A199">
            <v>191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22.5</v>
          </cell>
          <cell r="H199">
            <v>22.5</v>
          </cell>
          <cell r="I199">
            <v>22.5</v>
          </cell>
          <cell r="J199">
            <v>22</v>
          </cell>
          <cell r="K199">
            <v>0</v>
          </cell>
          <cell r="L199">
            <v>0</v>
          </cell>
          <cell r="M199">
            <v>0.5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</row>
        <row r="200">
          <cell r="A200">
            <v>192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22.5</v>
          </cell>
          <cell r="H200">
            <v>22.5</v>
          </cell>
          <cell r="I200">
            <v>22.5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22.5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</row>
        <row r="201">
          <cell r="A201">
            <v>193</v>
          </cell>
          <cell r="B201">
            <v>0</v>
          </cell>
          <cell r="C201">
            <v>30</v>
          </cell>
          <cell r="D201">
            <v>0</v>
          </cell>
          <cell r="E201">
            <v>0</v>
          </cell>
          <cell r="F201">
            <v>0</v>
          </cell>
          <cell r="G201">
            <v>22.5</v>
          </cell>
          <cell r="H201">
            <v>0</v>
          </cell>
          <cell r="I201">
            <v>22.5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11.5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3.5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</row>
        <row r="202">
          <cell r="A202">
            <v>194</v>
          </cell>
          <cell r="B202">
            <v>0</v>
          </cell>
          <cell r="C202">
            <v>30</v>
          </cell>
          <cell r="D202">
            <v>0</v>
          </cell>
          <cell r="E202">
            <v>0</v>
          </cell>
          <cell r="F202">
            <v>0</v>
          </cell>
          <cell r="G202">
            <v>22.5</v>
          </cell>
          <cell r="H202">
            <v>0</v>
          </cell>
          <cell r="I202">
            <v>22.5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15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</row>
        <row r="203">
          <cell r="A203">
            <v>195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22.5</v>
          </cell>
          <cell r="H203">
            <v>0</v>
          </cell>
          <cell r="I203">
            <v>22.5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11.5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17.5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</row>
        <row r="204">
          <cell r="A204">
            <v>196</v>
          </cell>
          <cell r="B204">
            <v>0</v>
          </cell>
          <cell r="C204">
            <v>15</v>
          </cell>
          <cell r="D204">
            <v>0</v>
          </cell>
          <cell r="E204">
            <v>0</v>
          </cell>
          <cell r="F204">
            <v>0</v>
          </cell>
          <cell r="G204">
            <v>22.5</v>
          </cell>
          <cell r="H204">
            <v>0</v>
          </cell>
          <cell r="I204">
            <v>22.5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11.5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15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3.5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</row>
        <row r="205">
          <cell r="A205">
            <v>197</v>
          </cell>
          <cell r="B205">
            <v>0</v>
          </cell>
          <cell r="C205">
            <v>23.43</v>
          </cell>
          <cell r="D205">
            <v>0</v>
          </cell>
          <cell r="E205">
            <v>0</v>
          </cell>
          <cell r="F205">
            <v>0</v>
          </cell>
          <cell r="G205">
            <v>22.5</v>
          </cell>
          <cell r="H205">
            <v>0</v>
          </cell>
          <cell r="I205">
            <v>22.5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11.5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10.07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</row>
        <row r="206">
          <cell r="A206">
            <v>198</v>
          </cell>
          <cell r="B206">
            <v>0</v>
          </cell>
          <cell r="C206">
            <v>30</v>
          </cell>
          <cell r="D206">
            <v>0</v>
          </cell>
          <cell r="E206">
            <v>0</v>
          </cell>
          <cell r="F206">
            <v>0</v>
          </cell>
          <cell r="G206">
            <v>22.5</v>
          </cell>
          <cell r="H206">
            <v>0</v>
          </cell>
          <cell r="I206">
            <v>22.5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15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</row>
        <row r="207">
          <cell r="A207">
            <v>199</v>
          </cell>
          <cell r="B207">
            <v>0</v>
          </cell>
          <cell r="C207">
            <v>30</v>
          </cell>
          <cell r="D207">
            <v>0</v>
          </cell>
          <cell r="E207">
            <v>0</v>
          </cell>
          <cell r="F207">
            <v>0</v>
          </cell>
          <cell r="G207">
            <v>22.5</v>
          </cell>
          <cell r="H207">
            <v>0</v>
          </cell>
          <cell r="I207">
            <v>22.5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11.5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3.5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</row>
        <row r="208">
          <cell r="A208">
            <v>200</v>
          </cell>
          <cell r="B208">
            <v>0</v>
          </cell>
          <cell r="C208">
            <v>30</v>
          </cell>
          <cell r="D208">
            <v>0</v>
          </cell>
          <cell r="E208">
            <v>0</v>
          </cell>
          <cell r="F208">
            <v>0</v>
          </cell>
          <cell r="G208">
            <v>22.5</v>
          </cell>
          <cell r="H208">
            <v>0</v>
          </cell>
          <cell r="I208">
            <v>22.5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15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</row>
        <row r="209">
          <cell r="A209">
            <v>201</v>
          </cell>
          <cell r="B209">
            <v>0</v>
          </cell>
          <cell r="C209">
            <v>30</v>
          </cell>
          <cell r="D209">
            <v>0</v>
          </cell>
          <cell r="E209">
            <v>0</v>
          </cell>
          <cell r="F209">
            <v>0</v>
          </cell>
          <cell r="G209">
            <v>22.5</v>
          </cell>
          <cell r="H209">
            <v>0</v>
          </cell>
          <cell r="I209">
            <v>22.5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15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</row>
        <row r="210">
          <cell r="A210">
            <v>202</v>
          </cell>
          <cell r="B210">
            <v>0</v>
          </cell>
          <cell r="C210">
            <v>30</v>
          </cell>
          <cell r="D210">
            <v>0</v>
          </cell>
          <cell r="E210">
            <v>0</v>
          </cell>
          <cell r="F210">
            <v>0</v>
          </cell>
          <cell r="G210">
            <v>22.5</v>
          </cell>
          <cell r="H210">
            <v>0</v>
          </cell>
          <cell r="I210">
            <v>22.5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15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</row>
        <row r="211">
          <cell r="A211">
            <v>203</v>
          </cell>
          <cell r="B211">
            <v>0</v>
          </cell>
          <cell r="C211">
            <v>30</v>
          </cell>
          <cell r="D211">
            <v>0</v>
          </cell>
          <cell r="E211">
            <v>0</v>
          </cell>
          <cell r="F211">
            <v>0</v>
          </cell>
          <cell r="G211">
            <v>22.5</v>
          </cell>
          <cell r="H211">
            <v>0</v>
          </cell>
          <cell r="I211">
            <v>22.5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11.5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3.5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</row>
        <row r="212">
          <cell r="A212">
            <v>204</v>
          </cell>
          <cell r="B212">
            <v>0</v>
          </cell>
          <cell r="C212">
            <v>30</v>
          </cell>
          <cell r="D212">
            <v>0</v>
          </cell>
          <cell r="E212">
            <v>0</v>
          </cell>
          <cell r="F212">
            <v>0</v>
          </cell>
          <cell r="G212">
            <v>22.5</v>
          </cell>
          <cell r="H212">
            <v>0</v>
          </cell>
          <cell r="I212">
            <v>22.5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11.5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3.5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</row>
        <row r="213">
          <cell r="A213">
            <v>205</v>
          </cell>
          <cell r="B213">
            <v>0</v>
          </cell>
          <cell r="C213">
            <v>30</v>
          </cell>
          <cell r="D213">
            <v>0</v>
          </cell>
          <cell r="E213">
            <v>0</v>
          </cell>
          <cell r="F213">
            <v>0</v>
          </cell>
          <cell r="G213">
            <v>22.5</v>
          </cell>
          <cell r="H213">
            <v>0</v>
          </cell>
          <cell r="I213">
            <v>22.5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5.8414000000000001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9.1585999999999999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</row>
        <row r="214">
          <cell r="A214">
            <v>206</v>
          </cell>
          <cell r="B214">
            <v>0</v>
          </cell>
          <cell r="C214">
            <v>30</v>
          </cell>
          <cell r="D214">
            <v>0</v>
          </cell>
          <cell r="E214">
            <v>0</v>
          </cell>
          <cell r="F214">
            <v>0</v>
          </cell>
          <cell r="G214">
            <v>22.5</v>
          </cell>
          <cell r="H214">
            <v>0</v>
          </cell>
          <cell r="I214">
            <v>22.5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11.5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3.5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</row>
        <row r="215">
          <cell r="A215">
            <v>207</v>
          </cell>
          <cell r="B215">
            <v>0</v>
          </cell>
          <cell r="C215">
            <v>30</v>
          </cell>
          <cell r="D215">
            <v>0</v>
          </cell>
          <cell r="E215">
            <v>0</v>
          </cell>
          <cell r="F215">
            <v>0</v>
          </cell>
          <cell r="G215">
            <v>22.5</v>
          </cell>
          <cell r="H215">
            <v>0</v>
          </cell>
          <cell r="I215">
            <v>22.5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15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</row>
        <row r="216">
          <cell r="A216">
            <v>208</v>
          </cell>
          <cell r="B216">
            <v>0</v>
          </cell>
          <cell r="C216">
            <v>30</v>
          </cell>
          <cell r="D216">
            <v>0</v>
          </cell>
          <cell r="E216">
            <v>0</v>
          </cell>
          <cell r="F216">
            <v>0</v>
          </cell>
          <cell r="G216">
            <v>22.5</v>
          </cell>
          <cell r="H216">
            <v>0</v>
          </cell>
          <cell r="I216">
            <v>22.5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11.5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3.5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</row>
        <row r="217">
          <cell r="A217">
            <v>209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22.5</v>
          </cell>
          <cell r="H217">
            <v>22.5</v>
          </cell>
          <cell r="I217">
            <v>22.5</v>
          </cell>
          <cell r="J217">
            <v>22</v>
          </cell>
          <cell r="K217">
            <v>0</v>
          </cell>
          <cell r="L217">
            <v>0</v>
          </cell>
          <cell r="M217">
            <v>0.5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</row>
        <row r="218">
          <cell r="A218">
            <v>210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22.5</v>
          </cell>
          <cell r="H218">
            <v>22.5</v>
          </cell>
          <cell r="I218">
            <v>22.5</v>
          </cell>
          <cell r="J218">
            <v>22</v>
          </cell>
          <cell r="K218">
            <v>0</v>
          </cell>
          <cell r="L218">
            <v>0</v>
          </cell>
          <cell r="M218">
            <v>0.5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</row>
        <row r="219">
          <cell r="A219">
            <v>211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22.5</v>
          </cell>
          <cell r="H219">
            <v>22.5</v>
          </cell>
          <cell r="I219">
            <v>22.5</v>
          </cell>
          <cell r="J219">
            <v>22</v>
          </cell>
          <cell r="K219">
            <v>0</v>
          </cell>
          <cell r="L219">
            <v>0</v>
          </cell>
          <cell r="M219">
            <v>0.5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</row>
        <row r="220">
          <cell r="A220">
            <v>212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22.5</v>
          </cell>
          <cell r="H220">
            <v>22.5</v>
          </cell>
          <cell r="I220">
            <v>22.5</v>
          </cell>
          <cell r="J220">
            <v>22</v>
          </cell>
          <cell r="K220">
            <v>0</v>
          </cell>
          <cell r="L220">
            <v>0</v>
          </cell>
          <cell r="M220">
            <v>0.5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</row>
        <row r="221">
          <cell r="A221">
            <v>213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22.5</v>
          </cell>
          <cell r="H221">
            <v>22.5</v>
          </cell>
          <cell r="I221">
            <v>22.5</v>
          </cell>
          <cell r="J221">
            <v>22</v>
          </cell>
          <cell r="K221">
            <v>0</v>
          </cell>
          <cell r="L221">
            <v>0</v>
          </cell>
          <cell r="M221">
            <v>0.5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</row>
        <row r="222">
          <cell r="A222">
            <v>214</v>
          </cell>
          <cell r="B222">
            <v>0</v>
          </cell>
          <cell r="C222">
            <v>23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22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15</v>
          </cell>
          <cell r="AG222">
            <v>15</v>
          </cell>
          <cell r="AH222">
            <v>15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</row>
        <row r="223">
          <cell r="A223">
            <v>215</v>
          </cell>
          <cell r="B223">
            <v>0</v>
          </cell>
          <cell r="C223">
            <v>23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22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15</v>
          </cell>
          <cell r="AG223">
            <v>15</v>
          </cell>
          <cell r="AH223">
            <v>15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</row>
        <row r="224">
          <cell r="A224">
            <v>216</v>
          </cell>
          <cell r="B224">
            <v>0</v>
          </cell>
          <cell r="C224">
            <v>23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22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15</v>
          </cell>
          <cell r="AG224">
            <v>15</v>
          </cell>
          <cell r="AH224">
            <v>15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</row>
        <row r="225">
          <cell r="A225">
            <v>217</v>
          </cell>
          <cell r="B225">
            <v>0</v>
          </cell>
          <cell r="C225">
            <v>23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15</v>
          </cell>
          <cell r="AG225">
            <v>15</v>
          </cell>
          <cell r="AH225">
            <v>15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</row>
        <row r="226">
          <cell r="A226">
            <v>218</v>
          </cell>
          <cell r="B226">
            <v>0</v>
          </cell>
          <cell r="C226">
            <v>23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22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15</v>
          </cell>
          <cell r="AG226">
            <v>15</v>
          </cell>
          <cell r="AH226">
            <v>15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</row>
        <row r="227">
          <cell r="A227">
            <v>219</v>
          </cell>
          <cell r="B227">
            <v>0</v>
          </cell>
          <cell r="C227">
            <v>25.882000000000001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19.117999999999999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15</v>
          </cell>
          <cell r="AG227">
            <v>15</v>
          </cell>
          <cell r="AH227">
            <v>15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</row>
        <row r="228">
          <cell r="A228">
            <v>220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22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30</v>
          </cell>
          <cell r="EN228">
            <v>30</v>
          </cell>
          <cell r="EO228">
            <v>8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</row>
        <row r="229">
          <cell r="A229">
            <v>221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22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30</v>
          </cell>
          <cell r="EN229">
            <v>30</v>
          </cell>
          <cell r="EO229">
            <v>8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</row>
        <row r="230">
          <cell r="A230">
            <v>222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22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30</v>
          </cell>
          <cell r="EN230">
            <v>30</v>
          </cell>
          <cell r="EO230">
            <v>8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</row>
        <row r="231">
          <cell r="A231">
            <v>223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22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30</v>
          </cell>
          <cell r="EN231">
            <v>30</v>
          </cell>
          <cell r="EO231">
            <v>8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</row>
        <row r="232">
          <cell r="A232">
            <v>224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22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30</v>
          </cell>
          <cell r="EN232">
            <v>30</v>
          </cell>
          <cell r="EO232">
            <v>8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</row>
        <row r="233">
          <cell r="A233">
            <v>225</v>
          </cell>
          <cell r="B233">
            <v>0</v>
          </cell>
          <cell r="C233">
            <v>23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22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30</v>
          </cell>
          <cell r="EN233">
            <v>15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</row>
        <row r="234">
          <cell r="A234">
            <v>226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22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30</v>
          </cell>
          <cell r="EN234">
            <v>30</v>
          </cell>
          <cell r="EO234">
            <v>8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</row>
        <row r="235">
          <cell r="A235">
            <v>227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22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30</v>
          </cell>
          <cell r="EN235">
            <v>30</v>
          </cell>
          <cell r="EO235">
            <v>8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</row>
        <row r="236">
          <cell r="A236">
            <v>228</v>
          </cell>
          <cell r="B236">
            <v>0</v>
          </cell>
          <cell r="C236">
            <v>36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24</v>
          </cell>
          <cell r="EO236">
            <v>30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</row>
        <row r="237">
          <cell r="A237">
            <v>229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22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19.135000000000002</v>
          </cell>
          <cell r="EN237">
            <v>30</v>
          </cell>
          <cell r="EO237">
            <v>18.864999999999998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</row>
        <row r="238">
          <cell r="A238">
            <v>230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22.5</v>
          </cell>
          <cell r="H238">
            <v>22.5</v>
          </cell>
          <cell r="I238">
            <v>22.5</v>
          </cell>
          <cell r="J238">
            <v>22</v>
          </cell>
          <cell r="K238">
            <v>0</v>
          </cell>
          <cell r="L238">
            <v>0</v>
          </cell>
          <cell r="M238">
            <v>0.5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</row>
        <row r="239">
          <cell r="A239">
            <v>231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22.5</v>
          </cell>
          <cell r="H239">
            <v>22.5</v>
          </cell>
          <cell r="I239">
            <v>22.5</v>
          </cell>
          <cell r="J239">
            <v>22</v>
          </cell>
          <cell r="K239">
            <v>0</v>
          </cell>
          <cell r="L239">
            <v>0</v>
          </cell>
          <cell r="M239">
            <v>0.5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</row>
        <row r="240">
          <cell r="A240">
            <v>232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22.5</v>
          </cell>
          <cell r="H240">
            <v>22.5</v>
          </cell>
          <cell r="I240">
            <v>22.5</v>
          </cell>
          <cell r="J240">
            <v>22</v>
          </cell>
          <cell r="K240">
            <v>0</v>
          </cell>
          <cell r="L240">
            <v>0</v>
          </cell>
          <cell r="M240">
            <v>0.5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</row>
        <row r="241">
          <cell r="A241">
            <v>233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22.5</v>
          </cell>
          <cell r="H241">
            <v>22.5</v>
          </cell>
          <cell r="I241">
            <v>22.5</v>
          </cell>
          <cell r="J241">
            <v>22</v>
          </cell>
          <cell r="K241">
            <v>0</v>
          </cell>
          <cell r="L241">
            <v>0</v>
          </cell>
          <cell r="M241">
            <v>0.5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</row>
        <row r="242">
          <cell r="A242">
            <v>234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22.5</v>
          </cell>
          <cell r="H242">
            <v>22.5</v>
          </cell>
          <cell r="I242">
            <v>22.5</v>
          </cell>
          <cell r="J242">
            <v>22</v>
          </cell>
          <cell r="K242">
            <v>0</v>
          </cell>
          <cell r="L242">
            <v>0</v>
          </cell>
          <cell r="M242">
            <v>0.5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</row>
        <row r="243">
          <cell r="A243">
            <v>235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22.5</v>
          </cell>
          <cell r="H243">
            <v>22.5</v>
          </cell>
          <cell r="I243">
            <v>22.5</v>
          </cell>
          <cell r="J243">
            <v>22</v>
          </cell>
          <cell r="K243">
            <v>0</v>
          </cell>
          <cell r="L243">
            <v>0</v>
          </cell>
          <cell r="M243">
            <v>0.5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</row>
        <row r="244">
          <cell r="A244">
            <v>236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22.5</v>
          </cell>
          <cell r="H244">
            <v>22.5</v>
          </cell>
          <cell r="I244">
            <v>22.5</v>
          </cell>
          <cell r="J244">
            <v>22</v>
          </cell>
          <cell r="K244">
            <v>0</v>
          </cell>
          <cell r="L244">
            <v>0</v>
          </cell>
          <cell r="M244">
            <v>0.5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</row>
        <row r="245">
          <cell r="A245">
            <v>237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22.5</v>
          </cell>
          <cell r="H245">
            <v>22.5</v>
          </cell>
          <cell r="I245">
            <v>22.5</v>
          </cell>
          <cell r="J245">
            <v>22</v>
          </cell>
          <cell r="K245">
            <v>0</v>
          </cell>
          <cell r="L245">
            <v>0</v>
          </cell>
          <cell r="M245">
            <v>0.5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</row>
        <row r="246">
          <cell r="A246">
            <v>238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22.5</v>
          </cell>
          <cell r="H246">
            <v>22.5</v>
          </cell>
          <cell r="I246">
            <v>22.5</v>
          </cell>
          <cell r="J246">
            <v>22</v>
          </cell>
          <cell r="K246">
            <v>0</v>
          </cell>
          <cell r="L246">
            <v>0</v>
          </cell>
          <cell r="M246">
            <v>0.5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</row>
        <row r="247">
          <cell r="A247">
            <v>239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22.5</v>
          </cell>
          <cell r="H247">
            <v>22.5</v>
          </cell>
          <cell r="I247">
            <v>22.5</v>
          </cell>
          <cell r="J247">
            <v>22</v>
          </cell>
          <cell r="K247">
            <v>0</v>
          </cell>
          <cell r="L247">
            <v>0</v>
          </cell>
          <cell r="M247">
            <v>0.5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</row>
        <row r="248">
          <cell r="A248">
            <v>240</v>
          </cell>
          <cell r="B248">
            <v>0</v>
          </cell>
          <cell r="C248">
            <v>30</v>
          </cell>
          <cell r="D248">
            <v>0</v>
          </cell>
          <cell r="E248">
            <v>0</v>
          </cell>
          <cell r="F248">
            <v>0</v>
          </cell>
          <cell r="G248">
            <v>22.5</v>
          </cell>
          <cell r="H248">
            <v>0</v>
          </cell>
          <cell r="I248">
            <v>22.5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15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</row>
        <row r="249">
          <cell r="A249">
            <v>241</v>
          </cell>
          <cell r="B249">
            <v>0</v>
          </cell>
          <cell r="C249">
            <v>30</v>
          </cell>
          <cell r="D249">
            <v>0</v>
          </cell>
          <cell r="E249">
            <v>0</v>
          </cell>
          <cell r="F249">
            <v>0</v>
          </cell>
          <cell r="G249">
            <v>22.5</v>
          </cell>
          <cell r="H249">
            <v>0</v>
          </cell>
          <cell r="I249">
            <v>22.5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11.5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3.5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</row>
        <row r="250">
          <cell r="A250">
            <v>242</v>
          </cell>
          <cell r="B250">
            <v>0</v>
          </cell>
          <cell r="C250">
            <v>30</v>
          </cell>
          <cell r="D250">
            <v>0</v>
          </cell>
          <cell r="E250">
            <v>0</v>
          </cell>
          <cell r="F250">
            <v>0</v>
          </cell>
          <cell r="G250">
            <v>22.5</v>
          </cell>
          <cell r="H250">
            <v>0</v>
          </cell>
          <cell r="I250">
            <v>22.5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15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</row>
        <row r="251">
          <cell r="A251">
            <v>243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22.5</v>
          </cell>
          <cell r="H251">
            <v>0</v>
          </cell>
          <cell r="I251">
            <v>22.5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11.5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17.5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</row>
        <row r="252">
          <cell r="A252">
            <v>244</v>
          </cell>
          <cell r="B252">
            <v>0</v>
          </cell>
          <cell r="C252">
            <v>15</v>
          </cell>
          <cell r="D252">
            <v>0</v>
          </cell>
          <cell r="E252">
            <v>0</v>
          </cell>
          <cell r="F252">
            <v>0</v>
          </cell>
          <cell r="G252">
            <v>22.5</v>
          </cell>
          <cell r="H252">
            <v>0</v>
          </cell>
          <cell r="I252">
            <v>22.5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11.5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15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3.5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</row>
        <row r="253">
          <cell r="A253">
            <v>245</v>
          </cell>
          <cell r="B253">
            <v>0</v>
          </cell>
          <cell r="C253">
            <v>23.43</v>
          </cell>
          <cell r="D253">
            <v>0</v>
          </cell>
          <cell r="E253">
            <v>0</v>
          </cell>
          <cell r="F253">
            <v>0</v>
          </cell>
          <cell r="G253">
            <v>22.5</v>
          </cell>
          <cell r="H253">
            <v>0</v>
          </cell>
          <cell r="I253">
            <v>22.5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11.5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10.07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</row>
        <row r="254">
          <cell r="A254">
            <v>246</v>
          </cell>
          <cell r="B254">
            <v>0</v>
          </cell>
          <cell r="C254">
            <v>30</v>
          </cell>
          <cell r="D254">
            <v>0</v>
          </cell>
          <cell r="E254">
            <v>0</v>
          </cell>
          <cell r="F254">
            <v>0</v>
          </cell>
          <cell r="G254">
            <v>22.5</v>
          </cell>
          <cell r="H254">
            <v>0</v>
          </cell>
          <cell r="I254">
            <v>22.5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15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</row>
        <row r="255">
          <cell r="A255">
            <v>247</v>
          </cell>
          <cell r="B255">
            <v>0</v>
          </cell>
          <cell r="C255">
            <v>30</v>
          </cell>
          <cell r="D255">
            <v>0</v>
          </cell>
          <cell r="E255">
            <v>0</v>
          </cell>
          <cell r="F255">
            <v>0</v>
          </cell>
          <cell r="G255">
            <v>22.5</v>
          </cell>
          <cell r="H255">
            <v>0</v>
          </cell>
          <cell r="I255">
            <v>22.5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11.5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3.5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</row>
        <row r="256">
          <cell r="A256">
            <v>248</v>
          </cell>
          <cell r="B256">
            <v>0</v>
          </cell>
          <cell r="C256">
            <v>30</v>
          </cell>
          <cell r="D256">
            <v>0</v>
          </cell>
          <cell r="E256">
            <v>0</v>
          </cell>
          <cell r="F256">
            <v>0</v>
          </cell>
          <cell r="G256">
            <v>22.5</v>
          </cell>
          <cell r="H256">
            <v>0</v>
          </cell>
          <cell r="I256">
            <v>22.5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15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</row>
        <row r="257">
          <cell r="A257">
            <v>249</v>
          </cell>
          <cell r="B257">
            <v>0</v>
          </cell>
          <cell r="C257">
            <v>30</v>
          </cell>
          <cell r="D257">
            <v>0</v>
          </cell>
          <cell r="E257">
            <v>0</v>
          </cell>
          <cell r="F257">
            <v>0</v>
          </cell>
          <cell r="G257">
            <v>22.5</v>
          </cell>
          <cell r="H257">
            <v>0</v>
          </cell>
          <cell r="I257">
            <v>22.5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15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</row>
        <row r="258">
          <cell r="A258">
            <v>250</v>
          </cell>
          <cell r="B258">
            <v>0</v>
          </cell>
          <cell r="C258">
            <v>30</v>
          </cell>
          <cell r="D258">
            <v>0</v>
          </cell>
          <cell r="E258">
            <v>0</v>
          </cell>
          <cell r="F258">
            <v>0</v>
          </cell>
          <cell r="G258">
            <v>22.5</v>
          </cell>
          <cell r="H258">
            <v>0</v>
          </cell>
          <cell r="I258">
            <v>22.5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I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  <cell r="GE258">
            <v>0</v>
          </cell>
        </row>
        <row r="259">
          <cell r="A259">
            <v>251</v>
          </cell>
          <cell r="B259">
            <v>0</v>
          </cell>
          <cell r="C259">
            <v>30</v>
          </cell>
          <cell r="D259">
            <v>0</v>
          </cell>
          <cell r="E259">
            <v>0</v>
          </cell>
          <cell r="F259">
            <v>0</v>
          </cell>
          <cell r="G259">
            <v>22.5</v>
          </cell>
          <cell r="H259">
            <v>0</v>
          </cell>
          <cell r="I259">
            <v>22.5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11.5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3.5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</row>
        <row r="260">
          <cell r="A260">
            <v>252</v>
          </cell>
          <cell r="B260">
            <v>0</v>
          </cell>
          <cell r="C260">
            <v>30</v>
          </cell>
          <cell r="D260">
            <v>0</v>
          </cell>
          <cell r="E260">
            <v>0</v>
          </cell>
          <cell r="F260">
            <v>0</v>
          </cell>
          <cell r="G260">
            <v>22.5</v>
          </cell>
          <cell r="H260">
            <v>0</v>
          </cell>
          <cell r="I260">
            <v>22.5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11.5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3.5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</row>
        <row r="261">
          <cell r="A261">
            <v>253</v>
          </cell>
          <cell r="B261">
            <v>0</v>
          </cell>
          <cell r="C261">
            <v>30</v>
          </cell>
          <cell r="D261">
            <v>0</v>
          </cell>
          <cell r="E261">
            <v>0</v>
          </cell>
          <cell r="F261">
            <v>0</v>
          </cell>
          <cell r="G261">
            <v>22.5</v>
          </cell>
          <cell r="H261">
            <v>0</v>
          </cell>
          <cell r="I261">
            <v>22.5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5.8414000000000001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9.1585999999999999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</row>
        <row r="262">
          <cell r="A262">
            <v>254</v>
          </cell>
          <cell r="B262">
            <v>0</v>
          </cell>
          <cell r="C262">
            <v>30</v>
          </cell>
          <cell r="D262">
            <v>0</v>
          </cell>
          <cell r="E262">
            <v>0</v>
          </cell>
          <cell r="F262">
            <v>0</v>
          </cell>
          <cell r="G262">
            <v>22.5</v>
          </cell>
          <cell r="H262">
            <v>0</v>
          </cell>
          <cell r="I262">
            <v>22.5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11.5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3.5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</row>
        <row r="263">
          <cell r="A263">
            <v>255</v>
          </cell>
          <cell r="B263">
            <v>0</v>
          </cell>
          <cell r="C263">
            <v>30</v>
          </cell>
          <cell r="D263">
            <v>0</v>
          </cell>
          <cell r="E263">
            <v>0</v>
          </cell>
          <cell r="F263">
            <v>0</v>
          </cell>
          <cell r="G263">
            <v>22.5</v>
          </cell>
          <cell r="H263">
            <v>0</v>
          </cell>
          <cell r="I263">
            <v>22.5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15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</row>
        <row r="264">
          <cell r="A264">
            <v>256</v>
          </cell>
          <cell r="B264">
            <v>0</v>
          </cell>
          <cell r="C264">
            <v>30</v>
          </cell>
          <cell r="D264">
            <v>0</v>
          </cell>
          <cell r="E264">
            <v>0</v>
          </cell>
          <cell r="F264">
            <v>0</v>
          </cell>
          <cell r="G264">
            <v>22.5</v>
          </cell>
          <cell r="H264">
            <v>0</v>
          </cell>
          <cell r="I264">
            <v>22.5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11.5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3.5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I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FZ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  <cell r="GE264">
            <v>0</v>
          </cell>
        </row>
        <row r="265">
          <cell r="A265">
            <v>257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22.5</v>
          </cell>
          <cell r="H265">
            <v>22.5</v>
          </cell>
          <cell r="I265">
            <v>22.5</v>
          </cell>
          <cell r="J265">
            <v>22</v>
          </cell>
          <cell r="K265">
            <v>0</v>
          </cell>
          <cell r="L265">
            <v>0</v>
          </cell>
          <cell r="M265">
            <v>0.5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</row>
        <row r="266">
          <cell r="A266">
            <v>258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22.5</v>
          </cell>
          <cell r="H266">
            <v>22.5</v>
          </cell>
          <cell r="I266">
            <v>22.5</v>
          </cell>
          <cell r="J266">
            <v>22</v>
          </cell>
          <cell r="K266">
            <v>0</v>
          </cell>
          <cell r="L266">
            <v>0</v>
          </cell>
          <cell r="M266">
            <v>0.5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</row>
        <row r="267">
          <cell r="A267">
            <v>259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22.5</v>
          </cell>
          <cell r="H267">
            <v>22.5</v>
          </cell>
          <cell r="I267">
            <v>22.5</v>
          </cell>
          <cell r="J267">
            <v>22</v>
          </cell>
          <cell r="K267">
            <v>0</v>
          </cell>
          <cell r="L267">
            <v>0</v>
          </cell>
          <cell r="M267">
            <v>0.5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</row>
        <row r="268">
          <cell r="A268">
            <v>260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22.5</v>
          </cell>
          <cell r="H268">
            <v>22.5</v>
          </cell>
          <cell r="I268">
            <v>22.5</v>
          </cell>
          <cell r="J268">
            <v>22</v>
          </cell>
          <cell r="K268">
            <v>0</v>
          </cell>
          <cell r="L268">
            <v>0</v>
          </cell>
          <cell r="M268">
            <v>0.5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</row>
        <row r="269">
          <cell r="A269">
            <v>261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22.5</v>
          </cell>
          <cell r="H269">
            <v>22.5</v>
          </cell>
          <cell r="I269">
            <v>22.5</v>
          </cell>
          <cell r="J269">
            <v>22</v>
          </cell>
          <cell r="K269">
            <v>0</v>
          </cell>
          <cell r="L269">
            <v>0</v>
          </cell>
          <cell r="M269">
            <v>0.5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FZ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  <cell r="GE269">
            <v>0</v>
          </cell>
        </row>
        <row r="270">
          <cell r="A270">
            <v>262</v>
          </cell>
          <cell r="B270">
            <v>0</v>
          </cell>
          <cell r="C270">
            <v>23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22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15</v>
          </cell>
          <cell r="AG270">
            <v>15</v>
          </cell>
          <cell r="AH270">
            <v>15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</row>
        <row r="271">
          <cell r="A271">
            <v>263</v>
          </cell>
          <cell r="B271">
            <v>0</v>
          </cell>
          <cell r="C271">
            <v>23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22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15</v>
          </cell>
          <cell r="AG271">
            <v>15</v>
          </cell>
          <cell r="AH271">
            <v>15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</row>
        <row r="272">
          <cell r="A272">
            <v>264</v>
          </cell>
          <cell r="B272">
            <v>0</v>
          </cell>
          <cell r="C272">
            <v>23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15</v>
          </cell>
          <cell r="AG272">
            <v>15</v>
          </cell>
          <cell r="AH272">
            <v>15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</row>
        <row r="273">
          <cell r="A273">
            <v>265</v>
          </cell>
          <cell r="B273">
            <v>0</v>
          </cell>
          <cell r="C273">
            <v>23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22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15</v>
          </cell>
          <cell r="AG273">
            <v>15</v>
          </cell>
          <cell r="AH273">
            <v>15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</row>
        <row r="274">
          <cell r="A274">
            <v>266</v>
          </cell>
          <cell r="B274">
            <v>0</v>
          </cell>
          <cell r="C274">
            <v>23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15</v>
          </cell>
          <cell r="AG274">
            <v>15</v>
          </cell>
          <cell r="AH274">
            <v>15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I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O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</row>
        <row r="275">
          <cell r="A275">
            <v>267</v>
          </cell>
          <cell r="B275">
            <v>0</v>
          </cell>
          <cell r="C275">
            <v>25.882000000000001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19.117999999999999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15</v>
          </cell>
          <cell r="AG275">
            <v>15</v>
          </cell>
          <cell r="AH275">
            <v>15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I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</row>
        <row r="276">
          <cell r="A276">
            <v>268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22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30</v>
          </cell>
          <cell r="EN276">
            <v>30</v>
          </cell>
          <cell r="EO276">
            <v>8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</row>
        <row r="277">
          <cell r="A277">
            <v>269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22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30</v>
          </cell>
          <cell r="EN277">
            <v>30</v>
          </cell>
          <cell r="EO277">
            <v>8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</row>
        <row r="278">
          <cell r="A278">
            <v>270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22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30</v>
          </cell>
          <cell r="EN278">
            <v>30</v>
          </cell>
          <cell r="EO278">
            <v>8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</row>
        <row r="279">
          <cell r="A279">
            <v>271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30</v>
          </cell>
          <cell r="EN279">
            <v>30</v>
          </cell>
          <cell r="EO279">
            <v>8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I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  <cell r="GE279">
            <v>0</v>
          </cell>
        </row>
        <row r="280">
          <cell r="A280">
            <v>272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22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30</v>
          </cell>
          <cell r="EN280">
            <v>30</v>
          </cell>
          <cell r="EO280">
            <v>8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FV280">
            <v>0</v>
          </cell>
          <cell r="FW280">
            <v>0</v>
          </cell>
          <cell r="FX280">
            <v>0</v>
          </cell>
          <cell r="FY280">
            <v>0</v>
          </cell>
          <cell r="FZ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  <cell r="GE280">
            <v>0</v>
          </cell>
        </row>
        <row r="281">
          <cell r="A281">
            <v>273</v>
          </cell>
          <cell r="B281">
            <v>0</v>
          </cell>
          <cell r="C281">
            <v>23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22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30</v>
          </cell>
          <cell r="EN281">
            <v>15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I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  <cell r="GE281">
            <v>0</v>
          </cell>
        </row>
        <row r="282">
          <cell r="A282">
            <v>274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22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30</v>
          </cell>
          <cell r="EN282">
            <v>30</v>
          </cell>
          <cell r="EO282">
            <v>8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</row>
        <row r="283">
          <cell r="A283">
            <v>275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22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30</v>
          </cell>
          <cell r="EN283">
            <v>30</v>
          </cell>
          <cell r="EO283">
            <v>8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I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</row>
        <row r="284">
          <cell r="A284">
            <v>276</v>
          </cell>
          <cell r="B284">
            <v>0</v>
          </cell>
          <cell r="C284">
            <v>36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24</v>
          </cell>
          <cell r="EO284">
            <v>30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</row>
        <row r="285">
          <cell r="A285">
            <v>277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22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19.135000000000002</v>
          </cell>
          <cell r="EN285">
            <v>30</v>
          </cell>
          <cell r="EO285">
            <v>18.864999999999998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H285">
            <v>0</v>
          </cell>
          <cell r="FI285">
            <v>0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  <cell r="FV285">
            <v>0</v>
          </cell>
          <cell r="FW285">
            <v>0</v>
          </cell>
          <cell r="FX285">
            <v>0</v>
          </cell>
          <cell r="FY285">
            <v>0</v>
          </cell>
          <cell r="FZ285">
            <v>0</v>
          </cell>
          <cell r="GA285">
            <v>0</v>
          </cell>
          <cell r="GB285">
            <v>0</v>
          </cell>
          <cell r="GC285">
            <v>0</v>
          </cell>
          <cell r="GD285">
            <v>0</v>
          </cell>
          <cell r="GE285">
            <v>0</v>
          </cell>
        </row>
        <row r="286">
          <cell r="A286">
            <v>278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22.5</v>
          </cell>
          <cell r="H286">
            <v>22.5</v>
          </cell>
          <cell r="I286">
            <v>22.5</v>
          </cell>
          <cell r="J286">
            <v>22</v>
          </cell>
          <cell r="K286">
            <v>0</v>
          </cell>
          <cell r="L286">
            <v>0</v>
          </cell>
          <cell r="M286">
            <v>0.5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I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  <cell r="FV286">
            <v>0</v>
          </cell>
          <cell r="FW286">
            <v>0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>
            <v>0</v>
          </cell>
          <cell r="GD286">
            <v>0</v>
          </cell>
          <cell r="GE286">
            <v>0</v>
          </cell>
        </row>
        <row r="287">
          <cell r="A287">
            <v>279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22.5</v>
          </cell>
          <cell r="H287">
            <v>22.5</v>
          </cell>
          <cell r="I287">
            <v>22.5</v>
          </cell>
          <cell r="J287">
            <v>22</v>
          </cell>
          <cell r="K287">
            <v>0</v>
          </cell>
          <cell r="L287">
            <v>0</v>
          </cell>
          <cell r="M287">
            <v>0.5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I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  <cell r="FV287">
            <v>0</v>
          </cell>
          <cell r="FW287">
            <v>0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>
            <v>0</v>
          </cell>
          <cell r="GD287">
            <v>0</v>
          </cell>
          <cell r="GE287">
            <v>0</v>
          </cell>
        </row>
        <row r="288">
          <cell r="A288">
            <v>280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22.5</v>
          </cell>
          <cell r="H288">
            <v>22.5</v>
          </cell>
          <cell r="I288">
            <v>22.5</v>
          </cell>
          <cell r="J288">
            <v>22</v>
          </cell>
          <cell r="K288">
            <v>0</v>
          </cell>
          <cell r="L288">
            <v>0</v>
          </cell>
          <cell r="M288">
            <v>0.5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I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</row>
        <row r="289">
          <cell r="A289">
            <v>281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22.5</v>
          </cell>
          <cell r="H289">
            <v>22.5</v>
          </cell>
          <cell r="I289">
            <v>22.5</v>
          </cell>
          <cell r="J289">
            <v>22</v>
          </cell>
          <cell r="K289">
            <v>0</v>
          </cell>
          <cell r="L289">
            <v>0</v>
          </cell>
          <cell r="M289">
            <v>0.5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I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</row>
        <row r="290">
          <cell r="A290">
            <v>282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22.5</v>
          </cell>
          <cell r="H290">
            <v>22.5</v>
          </cell>
          <cell r="I290">
            <v>22.5</v>
          </cell>
          <cell r="J290">
            <v>22</v>
          </cell>
          <cell r="K290">
            <v>0</v>
          </cell>
          <cell r="L290">
            <v>0</v>
          </cell>
          <cell r="M290">
            <v>0.5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I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O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</row>
        <row r="291">
          <cell r="A291">
            <v>283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22.5</v>
          </cell>
          <cell r="H291">
            <v>22.5</v>
          </cell>
          <cell r="I291">
            <v>22.5</v>
          </cell>
          <cell r="J291">
            <v>22</v>
          </cell>
          <cell r="K291">
            <v>0</v>
          </cell>
          <cell r="L291">
            <v>0</v>
          </cell>
          <cell r="M291">
            <v>0.5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  <cell r="EW291">
            <v>0</v>
          </cell>
          <cell r="EX291">
            <v>0</v>
          </cell>
          <cell r="EY291">
            <v>0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0</v>
          </cell>
          <cell r="FM291">
            <v>0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0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>
            <v>0</v>
          </cell>
          <cell r="GD291">
            <v>0</v>
          </cell>
          <cell r="GE291">
            <v>0</v>
          </cell>
        </row>
        <row r="292">
          <cell r="A292">
            <v>284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22.5</v>
          </cell>
          <cell r="H292">
            <v>22.5</v>
          </cell>
          <cell r="I292">
            <v>22.5</v>
          </cell>
          <cell r="J292">
            <v>22</v>
          </cell>
          <cell r="K292">
            <v>0</v>
          </cell>
          <cell r="L292">
            <v>0</v>
          </cell>
          <cell r="M292">
            <v>0.5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  <cell r="EX292">
            <v>0</v>
          </cell>
          <cell r="EY292">
            <v>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  <cell r="FG292">
            <v>0</v>
          </cell>
          <cell r="FH292">
            <v>0</v>
          </cell>
          <cell r="FI292">
            <v>0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0</v>
          </cell>
          <cell r="FT292">
            <v>0</v>
          </cell>
          <cell r="FU292">
            <v>0</v>
          </cell>
          <cell r="FV292">
            <v>0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>
            <v>0</v>
          </cell>
          <cell r="GE292">
            <v>0</v>
          </cell>
        </row>
        <row r="293">
          <cell r="A293">
            <v>285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22.5</v>
          </cell>
          <cell r="H293">
            <v>22.5</v>
          </cell>
          <cell r="I293">
            <v>22.5</v>
          </cell>
          <cell r="J293">
            <v>22</v>
          </cell>
          <cell r="K293">
            <v>0</v>
          </cell>
          <cell r="L293">
            <v>0</v>
          </cell>
          <cell r="M293">
            <v>0.5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I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O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  <cell r="GE293">
            <v>0</v>
          </cell>
        </row>
        <row r="294">
          <cell r="A294">
            <v>286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22.5</v>
          </cell>
          <cell r="H294">
            <v>22.5</v>
          </cell>
          <cell r="I294">
            <v>22.5</v>
          </cell>
          <cell r="J294">
            <v>22</v>
          </cell>
          <cell r="K294">
            <v>0</v>
          </cell>
          <cell r="L294">
            <v>0</v>
          </cell>
          <cell r="M294">
            <v>0.5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  <cell r="GE294">
            <v>0</v>
          </cell>
        </row>
        <row r="295">
          <cell r="A295">
            <v>287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22.5</v>
          </cell>
          <cell r="H295">
            <v>22.5</v>
          </cell>
          <cell r="I295">
            <v>22.5</v>
          </cell>
          <cell r="J295">
            <v>22</v>
          </cell>
          <cell r="K295">
            <v>0</v>
          </cell>
          <cell r="L295">
            <v>0</v>
          </cell>
          <cell r="M295">
            <v>0.5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I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</row>
        <row r="296">
          <cell r="A296">
            <v>288</v>
          </cell>
          <cell r="B296">
            <v>0</v>
          </cell>
          <cell r="C296">
            <v>30</v>
          </cell>
          <cell r="D296">
            <v>0</v>
          </cell>
          <cell r="E296">
            <v>0</v>
          </cell>
          <cell r="F296">
            <v>0</v>
          </cell>
          <cell r="G296">
            <v>22.5</v>
          </cell>
          <cell r="H296">
            <v>0</v>
          </cell>
          <cell r="I296">
            <v>22.5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15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  <cell r="GE296">
            <v>0</v>
          </cell>
        </row>
        <row r="297">
          <cell r="A297">
            <v>289</v>
          </cell>
          <cell r="B297">
            <v>0</v>
          </cell>
          <cell r="C297">
            <v>30</v>
          </cell>
          <cell r="D297">
            <v>0</v>
          </cell>
          <cell r="E297">
            <v>0</v>
          </cell>
          <cell r="F297">
            <v>0</v>
          </cell>
          <cell r="G297">
            <v>22.5</v>
          </cell>
          <cell r="H297">
            <v>22.5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11.5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3.5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</row>
        <row r="298">
          <cell r="A298">
            <v>290</v>
          </cell>
          <cell r="B298">
            <v>0</v>
          </cell>
          <cell r="C298">
            <v>30</v>
          </cell>
          <cell r="D298">
            <v>0</v>
          </cell>
          <cell r="E298">
            <v>0</v>
          </cell>
          <cell r="F298">
            <v>0</v>
          </cell>
          <cell r="G298">
            <v>22.5</v>
          </cell>
          <cell r="H298">
            <v>22.5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11.5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3.5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</row>
        <row r="299">
          <cell r="A299">
            <v>291</v>
          </cell>
          <cell r="B299">
            <v>0</v>
          </cell>
          <cell r="C299">
            <v>30</v>
          </cell>
          <cell r="D299">
            <v>0</v>
          </cell>
          <cell r="E299">
            <v>0</v>
          </cell>
          <cell r="F299">
            <v>0</v>
          </cell>
          <cell r="G299">
            <v>22.5</v>
          </cell>
          <cell r="H299">
            <v>22.5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11.5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3.5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</row>
        <row r="300">
          <cell r="A300">
            <v>292</v>
          </cell>
          <cell r="B300">
            <v>0</v>
          </cell>
          <cell r="C300">
            <v>30</v>
          </cell>
          <cell r="D300">
            <v>0</v>
          </cell>
          <cell r="E300">
            <v>0</v>
          </cell>
          <cell r="F300">
            <v>0</v>
          </cell>
          <cell r="G300">
            <v>22.5</v>
          </cell>
          <cell r="H300">
            <v>22.5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11.5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3.5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</row>
        <row r="301">
          <cell r="A301">
            <v>293</v>
          </cell>
          <cell r="B301">
            <v>0</v>
          </cell>
          <cell r="C301">
            <v>30</v>
          </cell>
          <cell r="D301">
            <v>0</v>
          </cell>
          <cell r="E301">
            <v>0</v>
          </cell>
          <cell r="F301">
            <v>0</v>
          </cell>
          <cell r="G301">
            <v>22.5</v>
          </cell>
          <cell r="H301">
            <v>22.5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11.5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3.5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</row>
        <row r="302">
          <cell r="A302">
            <v>294</v>
          </cell>
          <cell r="B302">
            <v>0</v>
          </cell>
          <cell r="C302">
            <v>30</v>
          </cell>
          <cell r="D302">
            <v>0</v>
          </cell>
          <cell r="E302">
            <v>0</v>
          </cell>
          <cell r="F302">
            <v>0</v>
          </cell>
          <cell r="G302">
            <v>22.5</v>
          </cell>
          <cell r="H302">
            <v>22.5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11.5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3.5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</row>
        <row r="303">
          <cell r="A303">
            <v>295</v>
          </cell>
          <cell r="B303">
            <v>0</v>
          </cell>
          <cell r="C303">
            <v>30</v>
          </cell>
          <cell r="D303">
            <v>0</v>
          </cell>
          <cell r="E303">
            <v>0</v>
          </cell>
          <cell r="F303">
            <v>0</v>
          </cell>
          <cell r="G303">
            <v>22.5</v>
          </cell>
          <cell r="H303">
            <v>22.5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11.5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3.5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</row>
        <row r="304">
          <cell r="A304">
            <v>296</v>
          </cell>
          <cell r="B304">
            <v>0</v>
          </cell>
          <cell r="C304">
            <v>30</v>
          </cell>
          <cell r="D304">
            <v>0</v>
          </cell>
          <cell r="E304">
            <v>0</v>
          </cell>
          <cell r="F304">
            <v>0</v>
          </cell>
          <cell r="G304">
            <v>22.5</v>
          </cell>
          <cell r="H304">
            <v>22.5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11.5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3.5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</row>
        <row r="305">
          <cell r="A305">
            <v>297</v>
          </cell>
          <cell r="B305">
            <v>0</v>
          </cell>
          <cell r="C305">
            <v>30</v>
          </cell>
          <cell r="D305">
            <v>0</v>
          </cell>
          <cell r="E305">
            <v>0</v>
          </cell>
          <cell r="F305">
            <v>0</v>
          </cell>
          <cell r="G305">
            <v>22.5</v>
          </cell>
          <cell r="H305">
            <v>22.5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11.5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3.5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</row>
        <row r="306">
          <cell r="A306">
            <v>298</v>
          </cell>
          <cell r="B306">
            <v>0</v>
          </cell>
          <cell r="C306">
            <v>30</v>
          </cell>
          <cell r="D306">
            <v>0</v>
          </cell>
          <cell r="E306">
            <v>0</v>
          </cell>
          <cell r="F306">
            <v>0</v>
          </cell>
          <cell r="G306">
            <v>22.5</v>
          </cell>
          <cell r="H306">
            <v>22.5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11.5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3.5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</row>
        <row r="307">
          <cell r="A307">
            <v>299</v>
          </cell>
          <cell r="B307">
            <v>0</v>
          </cell>
          <cell r="C307">
            <v>30</v>
          </cell>
          <cell r="D307">
            <v>0</v>
          </cell>
          <cell r="E307">
            <v>0</v>
          </cell>
          <cell r="F307">
            <v>0</v>
          </cell>
          <cell r="G307">
            <v>22.5</v>
          </cell>
          <cell r="H307">
            <v>0</v>
          </cell>
          <cell r="I307">
            <v>22.5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10.962999999999999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4.0370999999999997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</row>
        <row r="308">
          <cell r="A308">
            <v>300</v>
          </cell>
          <cell r="B308">
            <v>0</v>
          </cell>
          <cell r="C308">
            <v>30</v>
          </cell>
          <cell r="D308">
            <v>0</v>
          </cell>
          <cell r="E308">
            <v>0</v>
          </cell>
          <cell r="F308">
            <v>0</v>
          </cell>
          <cell r="G308">
            <v>22.5</v>
          </cell>
          <cell r="H308">
            <v>0</v>
          </cell>
          <cell r="I308">
            <v>22.5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6.5907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8.4093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O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  <cell r="GE308">
            <v>0</v>
          </cell>
        </row>
        <row r="309">
          <cell r="A309">
            <v>301</v>
          </cell>
          <cell r="B309">
            <v>0</v>
          </cell>
          <cell r="C309">
            <v>21.684999999999999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7.3147000000000002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15</v>
          </cell>
          <cell r="AG309">
            <v>15</v>
          </cell>
          <cell r="AH309">
            <v>15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O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</row>
        <row r="310">
          <cell r="A310">
            <v>302</v>
          </cell>
          <cell r="B310">
            <v>0</v>
          </cell>
          <cell r="C310">
            <v>21.684999999999999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8.5494000000000003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14.765000000000001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15</v>
          </cell>
          <cell r="AG310">
            <v>15</v>
          </cell>
          <cell r="AH310">
            <v>15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</row>
        <row r="311">
          <cell r="A311">
            <v>303</v>
          </cell>
          <cell r="B311">
            <v>0</v>
          </cell>
          <cell r="C311">
            <v>21.684999999999999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11.5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11.815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15</v>
          </cell>
          <cell r="AG311">
            <v>15</v>
          </cell>
          <cell r="AH311">
            <v>15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</row>
        <row r="312">
          <cell r="A312">
            <v>304</v>
          </cell>
          <cell r="B312">
            <v>0</v>
          </cell>
          <cell r="C312">
            <v>21.684999999999999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11.5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11.815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15</v>
          </cell>
          <cell r="AG312">
            <v>15</v>
          </cell>
          <cell r="AH312">
            <v>15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</row>
        <row r="313">
          <cell r="A313">
            <v>305</v>
          </cell>
          <cell r="B313">
            <v>0</v>
          </cell>
          <cell r="C313">
            <v>20.370999999999999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22</v>
          </cell>
          <cell r="K313">
            <v>0</v>
          </cell>
          <cell r="L313">
            <v>0</v>
          </cell>
          <cell r="M313">
            <v>2.6293000000000002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15</v>
          </cell>
          <cell r="AG313">
            <v>15</v>
          </cell>
          <cell r="AH313">
            <v>15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>
            <v>0</v>
          </cell>
          <cell r="GD313">
            <v>0</v>
          </cell>
          <cell r="GE313">
            <v>0</v>
          </cell>
        </row>
        <row r="314">
          <cell r="A314">
            <v>306</v>
          </cell>
          <cell r="B314">
            <v>0</v>
          </cell>
          <cell r="C314">
            <v>23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22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15</v>
          </cell>
          <cell r="AG314">
            <v>15</v>
          </cell>
          <cell r="AH314">
            <v>15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</row>
        <row r="315">
          <cell r="A315">
            <v>307</v>
          </cell>
          <cell r="B315">
            <v>0</v>
          </cell>
          <cell r="C315">
            <v>20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22</v>
          </cell>
          <cell r="K315">
            <v>0</v>
          </cell>
          <cell r="L315">
            <v>0</v>
          </cell>
          <cell r="M315">
            <v>3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15</v>
          </cell>
          <cell r="AG315">
            <v>15</v>
          </cell>
          <cell r="AH315">
            <v>15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</row>
        <row r="316">
          <cell r="A316">
            <v>308</v>
          </cell>
          <cell r="B316">
            <v>0</v>
          </cell>
          <cell r="C316">
            <v>23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22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15</v>
          </cell>
          <cell r="AG316">
            <v>15</v>
          </cell>
          <cell r="AH316">
            <v>15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</row>
        <row r="317">
          <cell r="A317">
            <v>309</v>
          </cell>
          <cell r="B317">
            <v>0</v>
          </cell>
          <cell r="C317">
            <v>20.741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22</v>
          </cell>
          <cell r="K317">
            <v>0</v>
          </cell>
          <cell r="L317">
            <v>0</v>
          </cell>
          <cell r="M317">
            <v>2.2585999999999999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15</v>
          </cell>
          <cell r="AG317">
            <v>15</v>
          </cell>
          <cell r="AH317">
            <v>15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</row>
        <row r="318">
          <cell r="A318">
            <v>310</v>
          </cell>
          <cell r="B318">
            <v>0</v>
          </cell>
          <cell r="C318">
            <v>23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22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15</v>
          </cell>
          <cell r="AG318">
            <v>15</v>
          </cell>
          <cell r="AH318">
            <v>15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</row>
        <row r="319">
          <cell r="A319">
            <v>311</v>
          </cell>
          <cell r="B319">
            <v>0</v>
          </cell>
          <cell r="C319">
            <v>18.623000000000001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22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30</v>
          </cell>
          <cell r="EN319">
            <v>19.376999999999999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</row>
        <row r="320">
          <cell r="A320">
            <v>312</v>
          </cell>
          <cell r="B320">
            <v>0</v>
          </cell>
          <cell r="C320">
            <v>23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22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30</v>
          </cell>
          <cell r="EN320">
            <v>15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</row>
        <row r="321">
          <cell r="A321">
            <v>313</v>
          </cell>
          <cell r="B321">
            <v>0</v>
          </cell>
          <cell r="C321">
            <v>23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22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30</v>
          </cell>
          <cell r="EN321">
            <v>15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</row>
        <row r="322">
          <cell r="A322">
            <v>314</v>
          </cell>
          <cell r="B322">
            <v>0</v>
          </cell>
          <cell r="C322">
            <v>15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22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30</v>
          </cell>
          <cell r="EN322">
            <v>23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</row>
        <row r="323">
          <cell r="A323">
            <v>315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22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30</v>
          </cell>
          <cell r="EN323">
            <v>30</v>
          </cell>
          <cell r="EO323">
            <v>8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</row>
        <row r="324">
          <cell r="A324">
            <v>316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22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30</v>
          </cell>
          <cell r="EN324">
            <v>30</v>
          </cell>
          <cell r="EO324">
            <v>8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</row>
        <row r="325">
          <cell r="A325">
            <v>317</v>
          </cell>
          <cell r="B325">
            <v>0</v>
          </cell>
          <cell r="C325">
            <v>23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22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15</v>
          </cell>
          <cell r="AG325">
            <v>15</v>
          </cell>
          <cell r="AH325">
            <v>15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</row>
        <row r="326">
          <cell r="A326">
            <v>318</v>
          </cell>
          <cell r="B326">
            <v>0</v>
          </cell>
          <cell r="C326">
            <v>23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22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15</v>
          </cell>
          <cell r="AG326">
            <v>15</v>
          </cell>
          <cell r="AH326">
            <v>15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</row>
        <row r="327">
          <cell r="A327">
            <v>319</v>
          </cell>
          <cell r="B327">
            <v>0</v>
          </cell>
          <cell r="C327">
            <v>23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22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15</v>
          </cell>
          <cell r="AG327">
            <v>15</v>
          </cell>
          <cell r="AH327">
            <v>15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</row>
        <row r="328">
          <cell r="A328">
            <v>320</v>
          </cell>
          <cell r="B328">
            <v>0</v>
          </cell>
          <cell r="C328">
            <v>23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22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15</v>
          </cell>
          <cell r="AG328">
            <v>15</v>
          </cell>
          <cell r="AH328">
            <v>15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</row>
        <row r="329">
          <cell r="A329">
            <v>321</v>
          </cell>
          <cell r="B329">
            <v>0</v>
          </cell>
          <cell r="C329">
            <v>23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22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15</v>
          </cell>
          <cell r="AG329">
            <v>15</v>
          </cell>
          <cell r="AH329">
            <v>15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</row>
        <row r="330">
          <cell r="A330">
            <v>322</v>
          </cell>
          <cell r="B330">
            <v>0</v>
          </cell>
          <cell r="C330">
            <v>23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22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15</v>
          </cell>
          <cell r="AG330">
            <v>15</v>
          </cell>
          <cell r="AH330">
            <v>15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</row>
        <row r="331">
          <cell r="A331">
            <v>323</v>
          </cell>
          <cell r="B331">
            <v>0</v>
          </cell>
          <cell r="C331">
            <v>30</v>
          </cell>
          <cell r="D331">
            <v>0</v>
          </cell>
          <cell r="E331">
            <v>0</v>
          </cell>
          <cell r="F331">
            <v>0</v>
          </cell>
          <cell r="G331">
            <v>22.5</v>
          </cell>
          <cell r="H331">
            <v>22.5</v>
          </cell>
          <cell r="I331">
            <v>0</v>
          </cell>
          <cell r="J331">
            <v>15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</row>
        <row r="332">
          <cell r="A332">
            <v>324</v>
          </cell>
          <cell r="B332">
            <v>0</v>
          </cell>
          <cell r="C332">
            <v>30</v>
          </cell>
          <cell r="D332">
            <v>0</v>
          </cell>
          <cell r="E332">
            <v>0</v>
          </cell>
          <cell r="F332">
            <v>0</v>
          </cell>
          <cell r="G332">
            <v>22.5</v>
          </cell>
          <cell r="H332">
            <v>22.5</v>
          </cell>
          <cell r="I332">
            <v>0</v>
          </cell>
          <cell r="J332">
            <v>15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</row>
        <row r="333">
          <cell r="A333">
            <v>325</v>
          </cell>
          <cell r="B333">
            <v>0</v>
          </cell>
          <cell r="C333">
            <v>30</v>
          </cell>
          <cell r="D333">
            <v>0</v>
          </cell>
          <cell r="E333">
            <v>0</v>
          </cell>
          <cell r="F333">
            <v>0</v>
          </cell>
          <cell r="G333">
            <v>22.5</v>
          </cell>
          <cell r="H333">
            <v>22.5</v>
          </cell>
          <cell r="I333">
            <v>0</v>
          </cell>
          <cell r="J333">
            <v>15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</row>
        <row r="334">
          <cell r="A334">
            <v>326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22.5</v>
          </cell>
          <cell r="H334">
            <v>22.5</v>
          </cell>
          <cell r="I334">
            <v>22.5</v>
          </cell>
          <cell r="J334">
            <v>22</v>
          </cell>
          <cell r="K334">
            <v>0</v>
          </cell>
          <cell r="L334">
            <v>0</v>
          </cell>
          <cell r="M334">
            <v>0.5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</row>
        <row r="335">
          <cell r="A335">
            <v>327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22.5</v>
          </cell>
          <cell r="H335">
            <v>22.5</v>
          </cell>
          <cell r="I335">
            <v>22.5</v>
          </cell>
          <cell r="J335">
            <v>22</v>
          </cell>
          <cell r="K335">
            <v>0</v>
          </cell>
          <cell r="L335">
            <v>0</v>
          </cell>
          <cell r="M335">
            <v>0.5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</row>
        <row r="336">
          <cell r="A336">
            <v>328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22.5</v>
          </cell>
          <cell r="H336">
            <v>22.5</v>
          </cell>
          <cell r="I336">
            <v>22.5</v>
          </cell>
          <cell r="J336">
            <v>22</v>
          </cell>
          <cell r="K336">
            <v>0</v>
          </cell>
          <cell r="L336">
            <v>0</v>
          </cell>
          <cell r="M336">
            <v>0.5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</row>
        <row r="337">
          <cell r="A337">
            <v>329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22.5</v>
          </cell>
          <cell r="H337">
            <v>22.5</v>
          </cell>
          <cell r="I337">
            <v>22.5</v>
          </cell>
          <cell r="J337">
            <v>22</v>
          </cell>
          <cell r="K337">
            <v>0</v>
          </cell>
          <cell r="L337">
            <v>0</v>
          </cell>
          <cell r="M337">
            <v>0.5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</row>
        <row r="338">
          <cell r="A338">
            <v>330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22.5</v>
          </cell>
          <cell r="H338">
            <v>22.5</v>
          </cell>
          <cell r="I338">
            <v>22.5</v>
          </cell>
          <cell r="J338">
            <v>22</v>
          </cell>
          <cell r="K338">
            <v>0</v>
          </cell>
          <cell r="L338">
            <v>0</v>
          </cell>
          <cell r="M338">
            <v>0.5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</row>
        <row r="339">
          <cell r="A339">
            <v>331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22.5</v>
          </cell>
          <cell r="H339">
            <v>22.5</v>
          </cell>
          <cell r="I339">
            <v>22.5</v>
          </cell>
          <cell r="J339">
            <v>22</v>
          </cell>
          <cell r="K339">
            <v>0</v>
          </cell>
          <cell r="L339">
            <v>0</v>
          </cell>
          <cell r="M339">
            <v>0.5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</row>
        <row r="340">
          <cell r="A340">
            <v>332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22.5</v>
          </cell>
          <cell r="H340">
            <v>22.5</v>
          </cell>
          <cell r="I340">
            <v>22.5</v>
          </cell>
          <cell r="J340">
            <v>22</v>
          </cell>
          <cell r="K340">
            <v>0</v>
          </cell>
          <cell r="L340">
            <v>0</v>
          </cell>
          <cell r="M340">
            <v>0.5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</row>
        <row r="341">
          <cell r="A341">
            <v>333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22.5</v>
          </cell>
          <cell r="H341">
            <v>22.5</v>
          </cell>
          <cell r="I341">
            <v>22.5</v>
          </cell>
          <cell r="J341">
            <v>22</v>
          </cell>
          <cell r="K341">
            <v>0</v>
          </cell>
          <cell r="L341">
            <v>0</v>
          </cell>
          <cell r="M341">
            <v>0.5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</row>
        <row r="342">
          <cell r="A342">
            <v>334</v>
          </cell>
          <cell r="B342">
            <v>0</v>
          </cell>
          <cell r="C342">
            <v>22.282</v>
          </cell>
          <cell r="D342">
            <v>0</v>
          </cell>
          <cell r="E342">
            <v>0</v>
          </cell>
          <cell r="F342">
            <v>0</v>
          </cell>
          <cell r="G342">
            <v>22.5</v>
          </cell>
          <cell r="H342">
            <v>22.5</v>
          </cell>
          <cell r="I342">
            <v>0.71821999999999997</v>
          </cell>
          <cell r="J342">
            <v>22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</row>
        <row r="343">
          <cell r="A343">
            <v>335</v>
          </cell>
          <cell r="B343">
            <v>0</v>
          </cell>
          <cell r="C343">
            <v>15</v>
          </cell>
          <cell r="D343">
            <v>0</v>
          </cell>
          <cell r="E343">
            <v>0</v>
          </cell>
          <cell r="F343">
            <v>0</v>
          </cell>
          <cell r="G343">
            <v>22.5</v>
          </cell>
          <cell r="H343">
            <v>8</v>
          </cell>
          <cell r="I343">
            <v>22.5</v>
          </cell>
          <cell r="J343">
            <v>22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</row>
        <row r="344">
          <cell r="A344">
            <v>336</v>
          </cell>
          <cell r="B344">
            <v>0</v>
          </cell>
          <cell r="C344">
            <v>31.388999999999999</v>
          </cell>
          <cell r="D344">
            <v>0</v>
          </cell>
          <cell r="E344">
            <v>0</v>
          </cell>
          <cell r="F344">
            <v>0</v>
          </cell>
          <cell r="G344">
            <v>22.5</v>
          </cell>
          <cell r="H344">
            <v>22.5</v>
          </cell>
          <cell r="I344">
            <v>13.611000000000001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</row>
      </sheetData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cspt"/>
      <sheetName val="peajeSST"/>
      <sheetName val="INPUT-pcspt"/>
      <sheetName val="INPUT-PNG"/>
      <sheetName val="INPUT-peajeSST"/>
      <sheetName val="INPUT-VAD"/>
      <sheetName val="Calendario"/>
      <sheetName val="NumALetras"/>
      <sheetName val="FPMd-ADN"/>
      <sheetName val="TAMN"/>
      <sheetName val="PBARRA"/>
      <sheetName val="PNG"/>
    </sheetNames>
    <sheetDataSet>
      <sheetData sheetId="0" refreshError="1">
        <row r="165">
          <cell r="C165">
            <v>22.54</v>
          </cell>
          <cell r="D165">
            <v>22.99</v>
          </cell>
        </row>
        <row r="166">
          <cell r="C166">
            <v>22.11</v>
          </cell>
          <cell r="D166">
            <v>22.55</v>
          </cell>
        </row>
        <row r="320">
          <cell r="J320">
            <v>1.0006999999999999</v>
          </cell>
        </row>
        <row r="321">
          <cell r="C321">
            <v>1.004</v>
          </cell>
          <cell r="J321">
            <v>1.0033000000000001</v>
          </cell>
        </row>
        <row r="322">
          <cell r="J322">
            <v>1.0159</v>
          </cell>
        </row>
        <row r="323">
          <cell r="J323">
            <v>1.0041</v>
          </cell>
        </row>
        <row r="378">
          <cell r="J378">
            <v>1.0013000000000001</v>
          </cell>
        </row>
        <row r="379">
          <cell r="J379">
            <v>1.0029999999999999</v>
          </cell>
        </row>
        <row r="380">
          <cell r="J380">
            <v>1.0233000000000001</v>
          </cell>
        </row>
        <row r="381">
          <cell r="J381">
            <v>1.004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31.657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46 24575,'31'0'0,"5"0"0,-3 2 0,10-1 0,1 1 0,3-2 0,-3 0 0,-1 0 0,-10-2 0,1 1 0,-8-1 0,1 2 0,1 0 0,-5 0 0,4 0 0,-5 0 0,3 0 0,-3 0 0,-5 0 0,0-2 0,-3 1 0,5-1 0,-3 0 0,-3 2 0,-1-4 0,2 3 0,-1-3 0,3 4 0,-3-4 0,-3 4 0,3-2 0,-2 2 0,2 0 0,0 0 0,2-2 0,7 1 0,-2-1 0,7 0 0,-10 1 0,4-1 0,-5 2 0,2 0 0,4 0 0,-3-2 0,2 1 0,-2-1 0,-3 2 0,5 0 0,-9 0 0,6 0 0,-8 0 0,3 0 0,0 0 0,-2 0 0,1 0 0,-3-2 0,1 2 0,3-2 0,-4 2 0,8 0 0,-5 0 0,6 0 0,-2 0 0,2 0 0,1-2 0,-3 1 0,2-1 0,-4 2 0,1 2 0,-4-1 0,4 1 0,-6-2 0,6 0 0,-4 0 0,2 0 0,0 0 0,0 0 0,5 0 0,-4 2 0,2-2 0,-1 2 0,-6 0 0,9-2 0,-11 2 0,7 0 0,-7-2 0,5 2 0,1-2 0,1 0 0,4 2 0,-7-1 0,4 1 0,-4-2 0,0 0 0,1 2 0,-3-2 0,1 2 0,0-2 0,-1 2 0,1-2 0,4 2 0,-3-2 0,4 2 0,-3-2 0,-1 2 0,-1 0 0,1-2 0,-3 2 0,3-2 0,-2 0 0,5 0 0,-6 0 0,1 0 0,2 0 0,-3-2 0,6 2 0,-6-2 0,2 2 0,0 0 0,-1 2 0,2-2 0,-3 4 0,1-4 0,0 2 0,2-2 0,-2 0 0,0 1 0,-1 0 0,2 2 0,-1-2 0,-1 2 0,2-2 0,2 0 0,-6-1 0,8 0 0,-8-1 0,7 2 0,-3-2 0,3 3 0,3-2 0,0 2 0,3-2 0,-1 2 0,3 0 0,-4-1 0,10 1 0,-10-2 0,11 0 0,-9 0 0,0 0 0,-1 0 0,-2 0 0,0 0 0,-5 0 0,-1 0 0,-4-2 0,5 3 0,0-1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39.464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62 24575,'35'0'0,"-3"0"0,-16 0 0,0 0 0,2 0 0,-6 0 0,11 0 0,-11 0 0,6 0 0,-9 0 0,1 0 0,-1 2 0,0-2 0,4 2 0,-6-2 0,4 0 0,-1 0 0,1 0 0,1 2 0,-2-2 0,-3 2 0,8-4 0,-10 2 0,9-2 0,-5 2 0,0 0 0,3 1 0,-2 0 0,-3 1 0,8-2 0,-5 0 0,4 0 0,0 0 0,0 0 0,8 0 0,-3 0 0,0 0 0,-1 0 0,-4 0 0,1 0 0,-2 0 0,-2 0 0,1 0 0,-1 0 0,2-2 0,-2 1 0,-1-1 0,-2 2 0,2 0 0,-1 0 0,1 0 0,0 0 0,3 0 0,0 2 0,0-1 0,-2 1 0,-1-2 0,2 0 0,-2 0 0,3 0 0,0 0 0,-2 0 0,1 0 0,-1 0 0,2 0 0,-2 0 0,1 0 0,-1-2 0,2 1 0,-2-1 0,1 2 0,-3 0 0,5 0 0,-7 2 0,6-2 0,-4 2 0,0-2 0,6 0 0,-7 0 0,4 0 0,-1 0 0,-3 0 0,5 0 0,-7 0 0,6-2 0,-2 1 0,3-1 0,-2 2 0,-3 0 0,1 0 0,-1 0 0,2 0 0,-1 0 0,-1 0 0,4 0 0,-5 0 0,4 0 0,-1 0 0,1 0 0,1 0 0,0 0 0,-1 0 0,4 0 0,-3 0 0,0 0 0,-1 0 0,-4 0 0,8 0 0,-6 0 0,9 0 0,-4 0 0,5 0 0,0 0 0,-1-2 0,1 2 0,0-2 0,-1 2 0,4 0 0,-6 0 0,8 0 0,-7 0 0,4-2 0,-3 1 0,-5-1 0,2 2 0,-4 0 0,2 0 0,5 0 0,-3 0 0,2-2 0,-3 2 0,-2-2 0,3 2 0,-2-2 0,3 1 0,-3-1 0,5 2 0,-2-2 0,-2 2 0,-1-2 0,-3 2 0,1-2 0,1 1 0,-1-1 0,-1 2 0,0-2 0,-3 2 0,6-2 0,-7 2 0,7 2 0,-3-2 0,0 2 0,1-2 0,-4 1 0,6 0 0,-7 0 0,5-1 0,-2 0 0,-2 0 0,4 2 0,-3-2 0,4 2 0,-5-2 0,4 2 0,-4-2 0,2 2 0,4 0 0,-4-2 0,5 2 0,-5 0 0,1-1 0,-2 0 0,0-1 0,5 0 0,-7 0 0,5 0 0,-3 0 0,1 0 0,7 0 0,-2 0 0,6 0 0,-4-2 0,0 2 0,-3-2 0,-2 2 0,1-2 0,-3 1 0,1-2 0,3 2 0,-4-1 0,2 2 0,-2 0 0,-1 0 0,3-1 0,-1 0 0,-2-1 0,1 2 0,-1 0 0,4 0 0,-2 0 0,6-2 0,0 2 0,2-2 0,1 2 0,-3 0 0,0 0 0,-3 0 0,-2 0 0,2 0 0,-5 0 0,2 0 0,1 0 0,-3 0 0,2 0 0,1 1 0,-1 0 0,3 1 0,-2-2 0,1 0 0,-1 0 0,1 0 0,4 0 0,-5 0 0,4 0 0,-4 0 0,2 0 0,0 0 0,0 0 0,-1 0 0,1 0 0,3 0 0,-3 0 0,4 0 0,-4 0 0,5 0 0,-1-2 0,4 1 0,-5-1 0,2 2 0,0 0 0,1 0 0,6 2 0,0-1 0,-3 1 0,3-2 0,-4 0 0,-4 0 0,8 0 0,-11 0 0,4 0 0,-5 2 0,0-2 0,0 2 0,5-2 0,-5 0 0,11 0 0,-10 0 0,4 0 0,-5 2 0,0-1 0,3 1 0,-3-2 0,5 0 0,-4 2 0,1-2 0,-4 2 0,-1-2 0,-2 0 0,7 0 0,-7 0 0,5 0 0,-1 0 0,-1 0 0,3 2 0,-5-2 0,-2 2 0,2 0 0,2-2 0,3 4 0,-5-4 0,1 2 0,-1 0 0,0-2 0,2 4 0,-3-4 0,1 4 0,1-4 0,0 2 0,0-1 0,-2 2 0,3 0 0,-4-1 0,4 1 0,0-2 0,-1 0 0,4-1 0,-4 0 0,1 0 0,0 2 0,4-1 0,-6 0 0,6-3 0,-6 2 0,2-2 0,0 2 0,2 0 0,5 0 0,-1-2 0,4 1 0,-2-1 0,-3 2 0,2 0 0,1 2 0,3-1 0,6 6 0,-5-6 0,8 4 0,-8-5 0,7 0 0,-10 2 0,4-2 0,-13 4 0,4-4 0,-2 2 0,-1 0 0,5-2 0,-6 2 0,7 0 0,-6-2 0,0 2 0,1 1 0,1-3 0,7 2 0,0 0 0,-2-1 0,-2 1 0,-4-2 0,0 0 0,5 0 0,-8 0 0,10 0 0,-3 2 0,2-2 0,2 3 0,-2-1 0,-5-2 0,1 2 0,-4 0 0,-1-2 0,5 4 0,2-3 0,0 3 0,3-4 0,-6 4 0,-1-2 0,2 1 0,-6 0 0,9-2 0,-4 0 0,2-1 0,-1 2 0,-4-1 0,-3 1 0,-2-2 0</inkml:trace>
  <inkml:trace contextRef="#ctx0" brushRef="#br0" timeOffset="2700">4545 10 24575,'-32'0'0,"5"1"0,9-3 0,4 2 0,-7 0 0,7 0 0,-4 0 0,6 0 0,-5 0 0,3 0 0,-1 0 0,2-2 0,-3 1 0,2 0 0,-4 1 0,2 0 0,-3 0 0,3 0 0,5 0 0,-2 0 0,9 0 0,-8 0 0,3-2 0,-1 1 0,-5-1 0,6 2 0,-4 0 0,5 0 0,-2 0 0,0 0 0,-1 0 0,-4 0 0,2 0 0,-5 0 0,-4 3 0,2-1 0,-8 1 0,9-1 0,-3-2 0,4 0 0,1 0 0,2 0 0,2 0 0,-3 0 0,2 0 0,3 2 0,2-2 0,3 2 0,-3-2 0,-3 0 0,1 0 0,1 0 0,35 7 0,-6-3 0,33 3 0,-3-1 0,0-6 0,3 3 0,-12 0 0,-7-3 0,-9 2 0,-3-2 0,3 0 0,2 0 0,0 0 0,1 3 0,-7-3 0,4 2 0,-2-2 0,3 0 0,3 0 0,-5 0 0,1 0 0,-8 0 0,2 2 0,-2-1 0,0 1 0,2-2 0,-4 0 0,-1 0 0,-5 0 0,0 0 0,3 0 0,-1 0 0,4 0 0,-6 2 0,0-2 0,3 2 0,-2-2 0,5 0 0,-1 0 0,1 0 0,1-2 0,-3 1 0,-3 0 0,-1 1 0,1 0 0,1 0 0,1-2 0,-3 1 0,3-1 0,-1 2 0,-1 0 0,4 0 0,-6 0 0,3 0 0,-3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51.62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4 24575,'29'0'0,"0"0"0,-9 0 0,1 0 0,0 0 0,-1 0 0,7-2 0,-4 1 0,-1 1 0,-6 0 0,-3 2 0,-3-2 0,1 0 0,2 0 0,0 0 0,3 2 0,3-1 0,-1 1 0,7-2 0,-5 2 0,4-2 0,-5 4 0,-3-3 0,-3 1 0,2-2 0,-6 0 0,6 0 0,-4 0 0,2 0 0,0 2 0,-3-2 0,3 2 0,-2-2 0,-1 0 0,0 0 0,-2 0 0,2 0 0,0-1 0,0 0 0,-2 0 0,3 2 0,-4 0 0,3 1 0,1-2 0,-3 1 0,5 0 0,-5 0 0,1-1 0,1 0 0,-1 2 0,1-1 0,0 0 0,0-1 0,-1 0 0,0 0 0,0-1 0,1 0 0,-1 0 0,0 1 0,0 0 0,0-2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57.07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68 1 24575,'0'0'0</inkml:trace>
  <inkml:trace contextRef="#ctx0" brushRef="#br0" timeOffset="2284">0 167 24575,'0'0'0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07.03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24575,'30'0'0,"3"0"0,-1 0 0,16 0 0,15 0 0,19 0 0,7 0 0,-4 0 0,6 0 0,-17 0 0,5 0 0,-13 0 0,-9 0 0,11 3 0,-9-2 0,11 5 0,1-6 0,-17 6 0,9-3 0,-22 0 0,10 0 0,-3-3 0,-7 0 0,1 0 0,-3 0 0,-5 0 0,8 0 0,-6 0 0,7 3 0,0 0 0,-2 3 0,8-3 0,-6-1 0,8-2 0,-5 0 0,-5 0 0,4 0 0,0 0 0,4 0 0,-1 0 0,-6 0 0,1 0 0,-3 0 0,7 0 0,-3 0 0,-7 0 0,4 0 0,-8 0 0,9 0 0,0 0 0,0 0 0,-2 3 0,2 0 0,1 0 0,5 0 0,-7-3 0,1 0 0,-2 0 0,7 2 0,5-1 0,-2 4 0,0-4 0,-2 1 0,3-2 0,9 3 0,-1-2 0,10 1 0,-8-2 0,10 0 0,-5 0 0,-5 0 0,3 0 0,-6 0 0,7 0 0,-16 0 0,1 2 0,-7-1 0,-2 1 0,6-2 0,-7 3 0,15-3 0,-7 6 0,10-6 0,-7 6 0,-10-6 0,1 3 0,-4 0 0,3-3 0,6 3 0,-13-3 0,7 0 0,-12 0 0,1 0 0,-4 2 0,-7-1 0,3 1 0,0 0 0,-5-1 0,-1 3 0,-8-4 0,-1 2 0,3-2 0,1 2 0,1-2 0,-2 2 0,-2-2 0,4 0 0,-3 2 0,2-2 0,-3 2 0,3-2 0,0 2 0,-2-2 0,0 2 0,-2-2 0,3-2 0,-1 2 0,2-2 0,-2 2 0,-1 0 0,3 0 0,-2 0 0,0 0 0,1 0 0,-2 0 0,5 2 0,-6-2 0,3 2 0,-2-2 0,0 0 0,3 0 0,-3 0 0,3 0 0,-3 0 0,4 1 0,-5 0 0,3 0 0,-1 1 0,-1-2 0,4 2 0,-6-4 0,3 2 0,3 0 0,-4 1 0,3 2 0,-2-3 0,-2 2 0,4-2 0,-3 2 0,2-2 0,-1 2 0,0-2 0,2 0 0,-4 0 0,4 0 0,0 0 0,-3 0 0,2 0 0,-1 0 0,-1-2 0,4 1 0,-5-2 0,2 3 0,1-2 0,-2 2 0,3-2 0,-4-1 0,0-3 0</inkml:trace>
  <inkml:trace contextRef="#ctx0" brushRef="#br0" timeOffset="2610">5777 128 24575,'0'0'0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13.08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19.89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11 1 24575,'-5'20'0,"2"-3"0,3-14 0,-2 6 0,2 0 0,0 3 0,0 2 0,2-8 0,0 5 0,1 2 0,3-3 0,-2 4 0,4-4 0,1-3 0,-1 0 0,1-3 0,-2 1 0,5-2 0,-3 4 0,4-3 0,-2-1 0,2-1 0,6 0 0,-3-2 0,14 0 0,-2 0 0,27 0 0,5 0 0,16-3 0,14 2 0,5-4 0,-35 4 0,1 1 0,1-4 0,1-1 0,1 4 0,2-1-362,10 0 1,1-1 361,-3-2 0,0-1 0,11 3 0,1 0 0,-3-1 0,-1-1 0,-6 1 0,-1 1 0,6 3 0,0-1 0,-9-3 0,1 0 0,5 3 0,0-2 0,-6 1 0,0 0 0,-4-1 0,0 1 0,5 0 0,1 1 0,-4 0 0,-1 0 0,1-1 0,-1 0 0,-1 2 0,-3 0 0,31 0 0,-42 0 0,-2 0 0,26 3 0,3-2 0,-11 2 0,-8-3 723,2 2-723,7 3 0,6-1 0,20-1 0,-8-1 0,-33 0 0,1 0 0,2 2 0,1-1 0,5 2 0,1-1 0,-3-1 0,-1-2 0,-2 3 0,0 0 0,1-2 0,1 0 0,0 0 0,1 0 0,9 0 0,-2 0 0,-15-2 0,0 0 0,12 1 0,1 1 0,-10-1 0,1-1-251,15 1 0,2 1 251,-4-2 0,-1 0 0,-5 0 0,-1 0 0,2 0 0,-1 0 0,-12 0 0,-1 0 0,43 0 0,-35 0 0,-30 0 0,-19-1 0,-6-2 0,-4-4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25.75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3363 70 24575,'-25'-9'0,"5"3"0,14 5 0,-2 1 0,-2-2 0,-3 1 0,3-2 0,-3 2 0,8-2 0,-7 3 0,5-2 0,-10 0 0,6 1 0,-3-1 0,-1 2 0,4 0 0,-5 0 0,5 0 0,3-1 0,-3 1 0,4-1 0,-5 1 0,1 0 0,3-2 0,-5 1 0,2-1 0,-1 2 0,2 0 0,1 0 0,-2 0 0,-2 0 0,4 0 0,-3 0 0,5 0 0,-3 0 0,-1 0 0,1 0 0,-6 0 0,0-2 0,-3 2 0,-3-2 0,6 2 0,-9-2 0,8 1 0,-6-1 0,1-1 0,-3 3 0,0-2 0,-7 2 0,6 0 0,-3 0 0,7 0 0,3 0 0,1 0 0,2 0 0,-5 0 0,4 0 0,-7 0 0,4 0 0,-7-3 0,4 3 0,-6-3 0,4 3 0,4 0 0,-3 0 0,4-2 0,-7 2 0,4-2 0,-5-1 0,2 3 0,1-3 0,-3 3 0,4 0 0,-4 0 0,5 0 0,2 0 0,2 0 0,0 0 0,0 0 0,0 0 0,3 2 0,-5-1 0,6 1 0,-7-2 0,5 0 0,-5 0 0,6 0 0,-2 0 0,-1 0 0,2 0 0,-2 0 0,8 0 0,-2 2 0,2-2 0,-4 2 0,3-2 0,-5 0 0,5 0 0,-5 0 0,3 0 0,-1 0 0,2 0 0,0 0 0,-3 0 0,2 0 0,0 0 0,1 0 0,0 0 0,-1 0 0,-1 0 0,1 0 0,-1 0 0,1 0 0,-3 0 0,3 0 0,-1 0 0,-4 0 0,2 0 0,-2 0 0,3 2 0,3-2 0,0 2 0,2-2 0,-2 2 0,5-1 0,-3 1 0,1-2 0,-1 0 0,2 0 0,-2 0 0,4 0 0,-1 0 0</inkml:trace>
  <inkml:trace contextRef="#ctx0" brushRef="#br0" timeOffset="1452">1 33 24575,'0'0'0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31.91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16 24575,'30'0'0,"1"-2"0,-9 1 0,3-1 0,-3 0 0,2 1 0,1-1 0,4 0 0,-1 1 0,-3-1 0,3 2 0,-2 0 0,5 0 0,1 0 0,-3 0 0,8 2 0,1-1 0,13 4 0,-2-4 0,19 2 0,-4-3 0,17 0 0,-5 0 0,-9 0 0,11 3 0,-5-2 0,13 5 0,1-5 0,-14 2 0,5-3 0,-16 0 0,4 0 0,-5 0 0,-9 0 0,7 0 0,-2 3 0,5-2 0,34 2 0,-27-3 0,28 0 0,-35 0 0,-13 0 0,5 0 0,-9 0 0,11 0 0,0 0 0,-3 0 0,2 0 0,-7 0 0,0 0 0,-5 0 0,-4 2 0,4 1 0,1 3 0,3-3 0,9 0 0,-7-3 0,7 3 0,-9-3 0,4 3 0,-6-3 0,2 0 0,0 0 0,2 0 0,7 0 0,0 0 0,-4 0 0,4 0 0,4 0 0,3 3 0,3 0 0,3 1 0,-6-1 0,7-3 0,0 0 0,-12 2 0,10 2 0,-14-1 0,6 0 0,-8-3 0,-4 0 0,-5 2 0,4-1 0,-2 1 0,2 1 0,-4-2 0,4 1 0,6 1 0,8 0 0,1 4 0,-9-4 0,-3 0 0,-2-3 0,4 3 0,4 1 0,-4 0 0,8 1 0,-7-4 0,4 2 0,-2-3 0,-10 0 0,9 3 0,-5-3 0,7 3 0,0-3 0,-7 3 0,5-3 0,-1 3 0,4 0 0,8-3 0,-12 3 0,7 0 0,-4 0 0,6 4 0,-1-4 0,13 0 0,-1-3 0,4 0 0,2 0 0,-16 0 0,15 0 0,-10 0 0,13 3 0,-10 1 0,-9-1 0,1 0 0,-5-3 0,8 3 0,-1-2 0,-7 2 0,5-3 0,-9 0 0,10 0 0,-11 0 0,-1 0 0,-1 0 0,-3 0 0,13 3 0,0-3 0,1 6 0,2-5 0,2 1 0,10-2 0,-3 0 0,1 0 0,-4 0 0,-11 0 0,-3 3 0,-19 0 0,-3 0 0,-8-1 0,2 0 0,-6-1 0,-6 1 0,4-2 0,-2 0 0,7 2 0,-3-1 0,-4 1 0,0-2 0,-1 2 0,1-2 0,-2 2 0,0-2 0,-6 0 0,5 0 0,-1 0 0,5 0 0,-1 0 0,1 0 0,-3 0 0,-3 0 0,-2 0 0,-5 0 0,7 0 0,-1 0 0,5 0 0,-1 0 0,-3 0 0,0 0 0,-3 0 0,3 0 0,-5 0 0,3 0 0,-1 2 0,0-1 0,3 1 0,-4-2 0,1 0 0,-3 0 0,3 1 0,5 0 0,-5 0 0,2-1 0,-7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36.12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1521 31 24575,'-30'-2'0,"0"0"0,5 2 0,-1 0 0,-5-2 0,-4 1 0,-2-1 0,-14 2 0,13 0 0,-12 0 0,10 0 0,-8-3 0,4 0 0,10-1 0,-6 2 0,9 2 0,-9 0 0,8 0 0,9 0 0,-4 0 0,7 0 0,-11-3 0,5 3 0,1-3 0,6 1 0,1 2 0,2-2 0,-1 2 0,-1 0 0,5 0 0,-6 0 0,3 0 0,0 2 0,0-2 0,7 2 0,-5-2 0,7 2 0,-9-1 0,6 0 0,-1 1 0,-4-1 0,3 2 0,-1-2 0,-2 1 0,3-1 0,-3 0 0,-4 1 0,2-2 0,-4 0 0,5 0 0,-3 2 0,7-2 0,-5 2 0,6-2 0,1 0 0,2 0 0,-3 0 0,3 0 0,-5 0 0,0 0 0,-1 0 0,-4 0 0,2 0 0,-3 0 0,3 0 0,0 0 0,5 0 0,-1 0 0,3 0 0,-1 0 0,0 2 0,2-2 0,-1 2 0,0-2 0,0 0 0,0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  <pageSetUpPr fitToPage="1"/>
  </sheetPr>
  <dimension ref="A3:J368"/>
  <sheetViews>
    <sheetView showGridLines="0" topLeftCell="A4" zoomScaleNormal="100" workbookViewId="0">
      <selection activeCell="B5" sqref="B5"/>
    </sheetView>
  </sheetViews>
  <sheetFormatPr baseColWidth="10" defaultColWidth="9" defaultRowHeight="13.2" x14ac:dyDescent="0.25"/>
  <cols>
    <col min="1" max="1" width="11.59765625" style="23" bestFit="1" customWidth="1"/>
    <col min="2" max="3" width="9.59765625" style="23" customWidth="1"/>
    <col min="4" max="4" width="6.09765625" style="23" customWidth="1"/>
    <col min="5" max="6" width="4.5" style="23" customWidth="1"/>
    <col min="7" max="7" width="8.59765625" style="23" customWidth="1"/>
    <col min="8" max="8" width="9.59765625" style="23" customWidth="1"/>
    <col min="9" max="9" width="11.09765625" style="23" customWidth="1"/>
    <col min="10" max="10" width="11" style="23" customWidth="1"/>
    <col min="11" max="14" width="9.59765625" style="23" customWidth="1"/>
    <col min="15" max="256" width="9" style="23"/>
    <col min="257" max="257" width="11.59765625" style="23" bestFit="1" customWidth="1"/>
    <col min="258" max="259" width="9.59765625" style="23" customWidth="1"/>
    <col min="260" max="260" width="6.09765625" style="23" customWidth="1"/>
    <col min="261" max="262" width="4.5" style="23" customWidth="1"/>
    <col min="263" max="263" width="8.59765625" style="23" customWidth="1"/>
    <col min="264" max="264" width="9.59765625" style="23" customWidth="1"/>
    <col min="265" max="265" width="11.09765625" style="23" customWidth="1"/>
    <col min="266" max="266" width="11" style="23" customWidth="1"/>
    <col min="267" max="270" width="9.59765625" style="23" customWidth="1"/>
    <col min="271" max="512" width="9" style="23"/>
    <col min="513" max="513" width="11.59765625" style="23" bestFit="1" customWidth="1"/>
    <col min="514" max="515" width="9.59765625" style="23" customWidth="1"/>
    <col min="516" max="516" width="6.09765625" style="23" customWidth="1"/>
    <col min="517" max="518" width="4.5" style="23" customWidth="1"/>
    <col min="519" max="519" width="8.59765625" style="23" customWidth="1"/>
    <col min="520" max="520" width="9.59765625" style="23" customWidth="1"/>
    <col min="521" max="521" width="11.09765625" style="23" customWidth="1"/>
    <col min="522" max="522" width="11" style="23" customWidth="1"/>
    <col min="523" max="526" width="9.59765625" style="23" customWidth="1"/>
    <col min="527" max="768" width="9" style="23"/>
    <col min="769" max="769" width="11.59765625" style="23" bestFit="1" customWidth="1"/>
    <col min="770" max="771" width="9.59765625" style="23" customWidth="1"/>
    <col min="772" max="772" width="6.09765625" style="23" customWidth="1"/>
    <col min="773" max="774" width="4.5" style="23" customWidth="1"/>
    <col min="775" max="775" width="8.59765625" style="23" customWidth="1"/>
    <col min="776" max="776" width="9.59765625" style="23" customWidth="1"/>
    <col min="777" max="777" width="11.09765625" style="23" customWidth="1"/>
    <col min="778" max="778" width="11" style="23" customWidth="1"/>
    <col min="779" max="782" width="9.59765625" style="23" customWidth="1"/>
    <col min="783" max="1024" width="9" style="23"/>
    <col min="1025" max="1025" width="11.59765625" style="23" bestFit="1" customWidth="1"/>
    <col min="1026" max="1027" width="9.59765625" style="23" customWidth="1"/>
    <col min="1028" max="1028" width="6.09765625" style="23" customWidth="1"/>
    <col min="1029" max="1030" width="4.5" style="23" customWidth="1"/>
    <col min="1031" max="1031" width="8.59765625" style="23" customWidth="1"/>
    <col min="1032" max="1032" width="9.59765625" style="23" customWidth="1"/>
    <col min="1033" max="1033" width="11.09765625" style="23" customWidth="1"/>
    <col min="1034" max="1034" width="11" style="23" customWidth="1"/>
    <col min="1035" max="1038" width="9.59765625" style="23" customWidth="1"/>
    <col min="1039" max="1280" width="9" style="23"/>
    <col min="1281" max="1281" width="11.59765625" style="23" bestFit="1" customWidth="1"/>
    <col min="1282" max="1283" width="9.59765625" style="23" customWidth="1"/>
    <col min="1284" max="1284" width="6.09765625" style="23" customWidth="1"/>
    <col min="1285" max="1286" width="4.5" style="23" customWidth="1"/>
    <col min="1287" max="1287" width="8.59765625" style="23" customWidth="1"/>
    <col min="1288" max="1288" width="9.59765625" style="23" customWidth="1"/>
    <col min="1289" max="1289" width="11.09765625" style="23" customWidth="1"/>
    <col min="1290" max="1290" width="11" style="23" customWidth="1"/>
    <col min="1291" max="1294" width="9.59765625" style="23" customWidth="1"/>
    <col min="1295" max="1536" width="9" style="23"/>
    <col min="1537" max="1537" width="11.59765625" style="23" bestFit="1" customWidth="1"/>
    <col min="1538" max="1539" width="9.59765625" style="23" customWidth="1"/>
    <col min="1540" max="1540" width="6.09765625" style="23" customWidth="1"/>
    <col min="1541" max="1542" width="4.5" style="23" customWidth="1"/>
    <col min="1543" max="1543" width="8.59765625" style="23" customWidth="1"/>
    <col min="1544" max="1544" width="9.59765625" style="23" customWidth="1"/>
    <col min="1545" max="1545" width="11.09765625" style="23" customWidth="1"/>
    <col min="1546" max="1546" width="11" style="23" customWidth="1"/>
    <col min="1547" max="1550" width="9.59765625" style="23" customWidth="1"/>
    <col min="1551" max="1792" width="9" style="23"/>
    <col min="1793" max="1793" width="11.59765625" style="23" bestFit="1" customWidth="1"/>
    <col min="1794" max="1795" width="9.59765625" style="23" customWidth="1"/>
    <col min="1796" max="1796" width="6.09765625" style="23" customWidth="1"/>
    <col min="1797" max="1798" width="4.5" style="23" customWidth="1"/>
    <col min="1799" max="1799" width="8.59765625" style="23" customWidth="1"/>
    <col min="1800" max="1800" width="9.59765625" style="23" customWidth="1"/>
    <col min="1801" max="1801" width="11.09765625" style="23" customWidth="1"/>
    <col min="1802" max="1802" width="11" style="23" customWidth="1"/>
    <col min="1803" max="1806" width="9.59765625" style="23" customWidth="1"/>
    <col min="1807" max="2048" width="9" style="23"/>
    <col min="2049" max="2049" width="11.59765625" style="23" bestFit="1" customWidth="1"/>
    <col min="2050" max="2051" width="9.59765625" style="23" customWidth="1"/>
    <col min="2052" max="2052" width="6.09765625" style="23" customWidth="1"/>
    <col min="2053" max="2054" width="4.5" style="23" customWidth="1"/>
    <col min="2055" max="2055" width="8.59765625" style="23" customWidth="1"/>
    <col min="2056" max="2056" width="9.59765625" style="23" customWidth="1"/>
    <col min="2057" max="2057" width="11.09765625" style="23" customWidth="1"/>
    <col min="2058" max="2058" width="11" style="23" customWidth="1"/>
    <col min="2059" max="2062" width="9.59765625" style="23" customWidth="1"/>
    <col min="2063" max="2304" width="9" style="23"/>
    <col min="2305" max="2305" width="11.59765625" style="23" bestFit="1" customWidth="1"/>
    <col min="2306" max="2307" width="9.59765625" style="23" customWidth="1"/>
    <col min="2308" max="2308" width="6.09765625" style="23" customWidth="1"/>
    <col min="2309" max="2310" width="4.5" style="23" customWidth="1"/>
    <col min="2311" max="2311" width="8.59765625" style="23" customWidth="1"/>
    <col min="2312" max="2312" width="9.59765625" style="23" customWidth="1"/>
    <col min="2313" max="2313" width="11.09765625" style="23" customWidth="1"/>
    <col min="2314" max="2314" width="11" style="23" customWidth="1"/>
    <col min="2315" max="2318" width="9.59765625" style="23" customWidth="1"/>
    <col min="2319" max="2560" width="9" style="23"/>
    <col min="2561" max="2561" width="11.59765625" style="23" bestFit="1" customWidth="1"/>
    <col min="2562" max="2563" width="9.59765625" style="23" customWidth="1"/>
    <col min="2564" max="2564" width="6.09765625" style="23" customWidth="1"/>
    <col min="2565" max="2566" width="4.5" style="23" customWidth="1"/>
    <col min="2567" max="2567" width="8.59765625" style="23" customWidth="1"/>
    <col min="2568" max="2568" width="9.59765625" style="23" customWidth="1"/>
    <col min="2569" max="2569" width="11.09765625" style="23" customWidth="1"/>
    <col min="2570" max="2570" width="11" style="23" customWidth="1"/>
    <col min="2571" max="2574" width="9.59765625" style="23" customWidth="1"/>
    <col min="2575" max="2816" width="9" style="23"/>
    <col min="2817" max="2817" width="11.59765625" style="23" bestFit="1" customWidth="1"/>
    <col min="2818" max="2819" width="9.59765625" style="23" customWidth="1"/>
    <col min="2820" max="2820" width="6.09765625" style="23" customWidth="1"/>
    <col min="2821" max="2822" width="4.5" style="23" customWidth="1"/>
    <col min="2823" max="2823" width="8.59765625" style="23" customWidth="1"/>
    <col min="2824" max="2824" width="9.59765625" style="23" customWidth="1"/>
    <col min="2825" max="2825" width="11.09765625" style="23" customWidth="1"/>
    <col min="2826" max="2826" width="11" style="23" customWidth="1"/>
    <col min="2827" max="2830" width="9.59765625" style="23" customWidth="1"/>
    <col min="2831" max="3072" width="9" style="23"/>
    <col min="3073" max="3073" width="11.59765625" style="23" bestFit="1" customWidth="1"/>
    <col min="3074" max="3075" width="9.59765625" style="23" customWidth="1"/>
    <col min="3076" max="3076" width="6.09765625" style="23" customWidth="1"/>
    <col min="3077" max="3078" width="4.5" style="23" customWidth="1"/>
    <col min="3079" max="3079" width="8.59765625" style="23" customWidth="1"/>
    <col min="3080" max="3080" width="9.59765625" style="23" customWidth="1"/>
    <col min="3081" max="3081" width="11.09765625" style="23" customWidth="1"/>
    <col min="3082" max="3082" width="11" style="23" customWidth="1"/>
    <col min="3083" max="3086" width="9.59765625" style="23" customWidth="1"/>
    <col min="3087" max="3328" width="9" style="23"/>
    <col min="3329" max="3329" width="11.59765625" style="23" bestFit="1" customWidth="1"/>
    <col min="3330" max="3331" width="9.59765625" style="23" customWidth="1"/>
    <col min="3332" max="3332" width="6.09765625" style="23" customWidth="1"/>
    <col min="3333" max="3334" width="4.5" style="23" customWidth="1"/>
    <col min="3335" max="3335" width="8.59765625" style="23" customWidth="1"/>
    <col min="3336" max="3336" width="9.59765625" style="23" customWidth="1"/>
    <col min="3337" max="3337" width="11.09765625" style="23" customWidth="1"/>
    <col min="3338" max="3338" width="11" style="23" customWidth="1"/>
    <col min="3339" max="3342" width="9.59765625" style="23" customWidth="1"/>
    <col min="3343" max="3584" width="9" style="23"/>
    <col min="3585" max="3585" width="11.59765625" style="23" bestFit="1" customWidth="1"/>
    <col min="3586" max="3587" width="9.59765625" style="23" customWidth="1"/>
    <col min="3588" max="3588" width="6.09765625" style="23" customWidth="1"/>
    <col min="3589" max="3590" width="4.5" style="23" customWidth="1"/>
    <col min="3591" max="3591" width="8.59765625" style="23" customWidth="1"/>
    <col min="3592" max="3592" width="9.59765625" style="23" customWidth="1"/>
    <col min="3593" max="3593" width="11.09765625" style="23" customWidth="1"/>
    <col min="3594" max="3594" width="11" style="23" customWidth="1"/>
    <col min="3595" max="3598" width="9.59765625" style="23" customWidth="1"/>
    <col min="3599" max="3840" width="9" style="23"/>
    <col min="3841" max="3841" width="11.59765625" style="23" bestFit="1" customWidth="1"/>
    <col min="3842" max="3843" width="9.59765625" style="23" customWidth="1"/>
    <col min="3844" max="3844" width="6.09765625" style="23" customWidth="1"/>
    <col min="3845" max="3846" width="4.5" style="23" customWidth="1"/>
    <col min="3847" max="3847" width="8.59765625" style="23" customWidth="1"/>
    <col min="3848" max="3848" width="9.59765625" style="23" customWidth="1"/>
    <col min="3849" max="3849" width="11.09765625" style="23" customWidth="1"/>
    <col min="3850" max="3850" width="11" style="23" customWidth="1"/>
    <col min="3851" max="3854" width="9.59765625" style="23" customWidth="1"/>
    <col min="3855" max="4096" width="9" style="23"/>
    <col min="4097" max="4097" width="11.59765625" style="23" bestFit="1" customWidth="1"/>
    <col min="4098" max="4099" width="9.59765625" style="23" customWidth="1"/>
    <col min="4100" max="4100" width="6.09765625" style="23" customWidth="1"/>
    <col min="4101" max="4102" width="4.5" style="23" customWidth="1"/>
    <col min="4103" max="4103" width="8.59765625" style="23" customWidth="1"/>
    <col min="4104" max="4104" width="9.59765625" style="23" customWidth="1"/>
    <col min="4105" max="4105" width="11.09765625" style="23" customWidth="1"/>
    <col min="4106" max="4106" width="11" style="23" customWidth="1"/>
    <col min="4107" max="4110" width="9.59765625" style="23" customWidth="1"/>
    <col min="4111" max="4352" width="9" style="23"/>
    <col min="4353" max="4353" width="11.59765625" style="23" bestFit="1" customWidth="1"/>
    <col min="4354" max="4355" width="9.59765625" style="23" customWidth="1"/>
    <col min="4356" max="4356" width="6.09765625" style="23" customWidth="1"/>
    <col min="4357" max="4358" width="4.5" style="23" customWidth="1"/>
    <col min="4359" max="4359" width="8.59765625" style="23" customWidth="1"/>
    <col min="4360" max="4360" width="9.59765625" style="23" customWidth="1"/>
    <col min="4361" max="4361" width="11.09765625" style="23" customWidth="1"/>
    <col min="4362" max="4362" width="11" style="23" customWidth="1"/>
    <col min="4363" max="4366" width="9.59765625" style="23" customWidth="1"/>
    <col min="4367" max="4608" width="9" style="23"/>
    <col min="4609" max="4609" width="11.59765625" style="23" bestFit="1" customWidth="1"/>
    <col min="4610" max="4611" width="9.59765625" style="23" customWidth="1"/>
    <col min="4612" max="4612" width="6.09765625" style="23" customWidth="1"/>
    <col min="4613" max="4614" width="4.5" style="23" customWidth="1"/>
    <col min="4615" max="4615" width="8.59765625" style="23" customWidth="1"/>
    <col min="4616" max="4616" width="9.59765625" style="23" customWidth="1"/>
    <col min="4617" max="4617" width="11.09765625" style="23" customWidth="1"/>
    <col min="4618" max="4618" width="11" style="23" customWidth="1"/>
    <col min="4619" max="4622" width="9.59765625" style="23" customWidth="1"/>
    <col min="4623" max="4864" width="9" style="23"/>
    <col min="4865" max="4865" width="11.59765625" style="23" bestFit="1" customWidth="1"/>
    <col min="4866" max="4867" width="9.59765625" style="23" customWidth="1"/>
    <col min="4868" max="4868" width="6.09765625" style="23" customWidth="1"/>
    <col min="4869" max="4870" width="4.5" style="23" customWidth="1"/>
    <col min="4871" max="4871" width="8.59765625" style="23" customWidth="1"/>
    <col min="4872" max="4872" width="9.59765625" style="23" customWidth="1"/>
    <col min="4873" max="4873" width="11.09765625" style="23" customWidth="1"/>
    <col min="4874" max="4874" width="11" style="23" customWidth="1"/>
    <col min="4875" max="4878" width="9.59765625" style="23" customWidth="1"/>
    <col min="4879" max="5120" width="9" style="23"/>
    <col min="5121" max="5121" width="11.59765625" style="23" bestFit="1" customWidth="1"/>
    <col min="5122" max="5123" width="9.59765625" style="23" customWidth="1"/>
    <col min="5124" max="5124" width="6.09765625" style="23" customWidth="1"/>
    <col min="5125" max="5126" width="4.5" style="23" customWidth="1"/>
    <col min="5127" max="5127" width="8.59765625" style="23" customWidth="1"/>
    <col min="5128" max="5128" width="9.59765625" style="23" customWidth="1"/>
    <col min="5129" max="5129" width="11.09765625" style="23" customWidth="1"/>
    <col min="5130" max="5130" width="11" style="23" customWidth="1"/>
    <col min="5131" max="5134" width="9.59765625" style="23" customWidth="1"/>
    <col min="5135" max="5376" width="9" style="23"/>
    <col min="5377" max="5377" width="11.59765625" style="23" bestFit="1" customWidth="1"/>
    <col min="5378" max="5379" width="9.59765625" style="23" customWidth="1"/>
    <col min="5380" max="5380" width="6.09765625" style="23" customWidth="1"/>
    <col min="5381" max="5382" width="4.5" style="23" customWidth="1"/>
    <col min="5383" max="5383" width="8.59765625" style="23" customWidth="1"/>
    <col min="5384" max="5384" width="9.59765625" style="23" customWidth="1"/>
    <col min="5385" max="5385" width="11.09765625" style="23" customWidth="1"/>
    <col min="5386" max="5386" width="11" style="23" customWidth="1"/>
    <col min="5387" max="5390" width="9.59765625" style="23" customWidth="1"/>
    <col min="5391" max="5632" width="9" style="23"/>
    <col min="5633" max="5633" width="11.59765625" style="23" bestFit="1" customWidth="1"/>
    <col min="5634" max="5635" width="9.59765625" style="23" customWidth="1"/>
    <col min="5636" max="5636" width="6.09765625" style="23" customWidth="1"/>
    <col min="5637" max="5638" width="4.5" style="23" customWidth="1"/>
    <col min="5639" max="5639" width="8.59765625" style="23" customWidth="1"/>
    <col min="5640" max="5640" width="9.59765625" style="23" customWidth="1"/>
    <col min="5641" max="5641" width="11.09765625" style="23" customWidth="1"/>
    <col min="5642" max="5642" width="11" style="23" customWidth="1"/>
    <col min="5643" max="5646" width="9.59765625" style="23" customWidth="1"/>
    <col min="5647" max="5888" width="9" style="23"/>
    <col min="5889" max="5889" width="11.59765625" style="23" bestFit="1" customWidth="1"/>
    <col min="5890" max="5891" width="9.59765625" style="23" customWidth="1"/>
    <col min="5892" max="5892" width="6.09765625" style="23" customWidth="1"/>
    <col min="5893" max="5894" width="4.5" style="23" customWidth="1"/>
    <col min="5895" max="5895" width="8.59765625" style="23" customWidth="1"/>
    <col min="5896" max="5896" width="9.59765625" style="23" customWidth="1"/>
    <col min="5897" max="5897" width="11.09765625" style="23" customWidth="1"/>
    <col min="5898" max="5898" width="11" style="23" customWidth="1"/>
    <col min="5899" max="5902" width="9.59765625" style="23" customWidth="1"/>
    <col min="5903" max="6144" width="9" style="23"/>
    <col min="6145" max="6145" width="11.59765625" style="23" bestFit="1" customWidth="1"/>
    <col min="6146" max="6147" width="9.59765625" style="23" customWidth="1"/>
    <col min="6148" max="6148" width="6.09765625" style="23" customWidth="1"/>
    <col min="6149" max="6150" width="4.5" style="23" customWidth="1"/>
    <col min="6151" max="6151" width="8.59765625" style="23" customWidth="1"/>
    <col min="6152" max="6152" width="9.59765625" style="23" customWidth="1"/>
    <col min="6153" max="6153" width="11.09765625" style="23" customWidth="1"/>
    <col min="6154" max="6154" width="11" style="23" customWidth="1"/>
    <col min="6155" max="6158" width="9.59765625" style="23" customWidth="1"/>
    <col min="6159" max="6400" width="9" style="23"/>
    <col min="6401" max="6401" width="11.59765625" style="23" bestFit="1" customWidth="1"/>
    <col min="6402" max="6403" width="9.59765625" style="23" customWidth="1"/>
    <col min="6404" max="6404" width="6.09765625" style="23" customWidth="1"/>
    <col min="6405" max="6406" width="4.5" style="23" customWidth="1"/>
    <col min="6407" max="6407" width="8.59765625" style="23" customWidth="1"/>
    <col min="6408" max="6408" width="9.59765625" style="23" customWidth="1"/>
    <col min="6409" max="6409" width="11.09765625" style="23" customWidth="1"/>
    <col min="6410" max="6410" width="11" style="23" customWidth="1"/>
    <col min="6411" max="6414" width="9.59765625" style="23" customWidth="1"/>
    <col min="6415" max="6656" width="9" style="23"/>
    <col min="6657" max="6657" width="11.59765625" style="23" bestFit="1" customWidth="1"/>
    <col min="6658" max="6659" width="9.59765625" style="23" customWidth="1"/>
    <col min="6660" max="6660" width="6.09765625" style="23" customWidth="1"/>
    <col min="6661" max="6662" width="4.5" style="23" customWidth="1"/>
    <col min="6663" max="6663" width="8.59765625" style="23" customWidth="1"/>
    <col min="6664" max="6664" width="9.59765625" style="23" customWidth="1"/>
    <col min="6665" max="6665" width="11.09765625" style="23" customWidth="1"/>
    <col min="6666" max="6666" width="11" style="23" customWidth="1"/>
    <col min="6667" max="6670" width="9.59765625" style="23" customWidth="1"/>
    <col min="6671" max="6912" width="9" style="23"/>
    <col min="6913" max="6913" width="11.59765625" style="23" bestFit="1" customWidth="1"/>
    <col min="6914" max="6915" width="9.59765625" style="23" customWidth="1"/>
    <col min="6916" max="6916" width="6.09765625" style="23" customWidth="1"/>
    <col min="6917" max="6918" width="4.5" style="23" customWidth="1"/>
    <col min="6919" max="6919" width="8.59765625" style="23" customWidth="1"/>
    <col min="6920" max="6920" width="9.59765625" style="23" customWidth="1"/>
    <col min="6921" max="6921" width="11.09765625" style="23" customWidth="1"/>
    <col min="6922" max="6922" width="11" style="23" customWidth="1"/>
    <col min="6923" max="6926" width="9.59765625" style="23" customWidth="1"/>
    <col min="6927" max="7168" width="9" style="23"/>
    <col min="7169" max="7169" width="11.59765625" style="23" bestFit="1" customWidth="1"/>
    <col min="7170" max="7171" width="9.59765625" style="23" customWidth="1"/>
    <col min="7172" max="7172" width="6.09765625" style="23" customWidth="1"/>
    <col min="7173" max="7174" width="4.5" style="23" customWidth="1"/>
    <col min="7175" max="7175" width="8.59765625" style="23" customWidth="1"/>
    <col min="7176" max="7176" width="9.59765625" style="23" customWidth="1"/>
    <col min="7177" max="7177" width="11.09765625" style="23" customWidth="1"/>
    <col min="7178" max="7178" width="11" style="23" customWidth="1"/>
    <col min="7179" max="7182" width="9.59765625" style="23" customWidth="1"/>
    <col min="7183" max="7424" width="9" style="23"/>
    <col min="7425" max="7425" width="11.59765625" style="23" bestFit="1" customWidth="1"/>
    <col min="7426" max="7427" width="9.59765625" style="23" customWidth="1"/>
    <col min="7428" max="7428" width="6.09765625" style="23" customWidth="1"/>
    <col min="7429" max="7430" width="4.5" style="23" customWidth="1"/>
    <col min="7431" max="7431" width="8.59765625" style="23" customWidth="1"/>
    <col min="7432" max="7432" width="9.59765625" style="23" customWidth="1"/>
    <col min="7433" max="7433" width="11.09765625" style="23" customWidth="1"/>
    <col min="7434" max="7434" width="11" style="23" customWidth="1"/>
    <col min="7435" max="7438" width="9.59765625" style="23" customWidth="1"/>
    <col min="7439" max="7680" width="9" style="23"/>
    <col min="7681" max="7681" width="11.59765625" style="23" bestFit="1" customWidth="1"/>
    <col min="7682" max="7683" width="9.59765625" style="23" customWidth="1"/>
    <col min="7684" max="7684" width="6.09765625" style="23" customWidth="1"/>
    <col min="7685" max="7686" width="4.5" style="23" customWidth="1"/>
    <col min="7687" max="7687" width="8.59765625" style="23" customWidth="1"/>
    <col min="7688" max="7688" width="9.59765625" style="23" customWidth="1"/>
    <col min="7689" max="7689" width="11.09765625" style="23" customWidth="1"/>
    <col min="7690" max="7690" width="11" style="23" customWidth="1"/>
    <col min="7691" max="7694" width="9.59765625" style="23" customWidth="1"/>
    <col min="7695" max="7936" width="9" style="23"/>
    <col min="7937" max="7937" width="11.59765625" style="23" bestFit="1" customWidth="1"/>
    <col min="7938" max="7939" width="9.59765625" style="23" customWidth="1"/>
    <col min="7940" max="7940" width="6.09765625" style="23" customWidth="1"/>
    <col min="7941" max="7942" width="4.5" style="23" customWidth="1"/>
    <col min="7943" max="7943" width="8.59765625" style="23" customWidth="1"/>
    <col min="7944" max="7944" width="9.59765625" style="23" customWidth="1"/>
    <col min="7945" max="7945" width="11.09765625" style="23" customWidth="1"/>
    <col min="7946" max="7946" width="11" style="23" customWidth="1"/>
    <col min="7947" max="7950" width="9.59765625" style="23" customWidth="1"/>
    <col min="7951" max="8192" width="9" style="23"/>
    <col min="8193" max="8193" width="11.59765625" style="23" bestFit="1" customWidth="1"/>
    <col min="8194" max="8195" width="9.59765625" style="23" customWidth="1"/>
    <col min="8196" max="8196" width="6.09765625" style="23" customWidth="1"/>
    <col min="8197" max="8198" width="4.5" style="23" customWidth="1"/>
    <col min="8199" max="8199" width="8.59765625" style="23" customWidth="1"/>
    <col min="8200" max="8200" width="9.59765625" style="23" customWidth="1"/>
    <col min="8201" max="8201" width="11.09765625" style="23" customWidth="1"/>
    <col min="8202" max="8202" width="11" style="23" customWidth="1"/>
    <col min="8203" max="8206" width="9.59765625" style="23" customWidth="1"/>
    <col min="8207" max="8448" width="9" style="23"/>
    <col min="8449" max="8449" width="11.59765625" style="23" bestFit="1" customWidth="1"/>
    <col min="8450" max="8451" width="9.59765625" style="23" customWidth="1"/>
    <col min="8452" max="8452" width="6.09765625" style="23" customWidth="1"/>
    <col min="8453" max="8454" width="4.5" style="23" customWidth="1"/>
    <col min="8455" max="8455" width="8.59765625" style="23" customWidth="1"/>
    <col min="8456" max="8456" width="9.59765625" style="23" customWidth="1"/>
    <col min="8457" max="8457" width="11.09765625" style="23" customWidth="1"/>
    <col min="8458" max="8458" width="11" style="23" customWidth="1"/>
    <col min="8459" max="8462" width="9.59765625" style="23" customWidth="1"/>
    <col min="8463" max="8704" width="9" style="23"/>
    <col min="8705" max="8705" width="11.59765625" style="23" bestFit="1" customWidth="1"/>
    <col min="8706" max="8707" width="9.59765625" style="23" customWidth="1"/>
    <col min="8708" max="8708" width="6.09765625" style="23" customWidth="1"/>
    <col min="8709" max="8710" width="4.5" style="23" customWidth="1"/>
    <col min="8711" max="8711" width="8.59765625" style="23" customWidth="1"/>
    <col min="8712" max="8712" width="9.59765625" style="23" customWidth="1"/>
    <col min="8713" max="8713" width="11.09765625" style="23" customWidth="1"/>
    <col min="8714" max="8714" width="11" style="23" customWidth="1"/>
    <col min="8715" max="8718" width="9.59765625" style="23" customWidth="1"/>
    <col min="8719" max="8960" width="9" style="23"/>
    <col min="8961" max="8961" width="11.59765625" style="23" bestFit="1" customWidth="1"/>
    <col min="8962" max="8963" width="9.59765625" style="23" customWidth="1"/>
    <col min="8964" max="8964" width="6.09765625" style="23" customWidth="1"/>
    <col min="8965" max="8966" width="4.5" style="23" customWidth="1"/>
    <col min="8967" max="8967" width="8.59765625" style="23" customWidth="1"/>
    <col min="8968" max="8968" width="9.59765625" style="23" customWidth="1"/>
    <col min="8969" max="8969" width="11.09765625" style="23" customWidth="1"/>
    <col min="8970" max="8970" width="11" style="23" customWidth="1"/>
    <col min="8971" max="8974" width="9.59765625" style="23" customWidth="1"/>
    <col min="8975" max="9216" width="9" style="23"/>
    <col min="9217" max="9217" width="11.59765625" style="23" bestFit="1" customWidth="1"/>
    <col min="9218" max="9219" width="9.59765625" style="23" customWidth="1"/>
    <col min="9220" max="9220" width="6.09765625" style="23" customWidth="1"/>
    <col min="9221" max="9222" width="4.5" style="23" customWidth="1"/>
    <col min="9223" max="9223" width="8.59765625" style="23" customWidth="1"/>
    <col min="9224" max="9224" width="9.59765625" style="23" customWidth="1"/>
    <col min="9225" max="9225" width="11.09765625" style="23" customWidth="1"/>
    <col min="9226" max="9226" width="11" style="23" customWidth="1"/>
    <col min="9227" max="9230" width="9.59765625" style="23" customWidth="1"/>
    <col min="9231" max="9472" width="9" style="23"/>
    <col min="9473" max="9473" width="11.59765625" style="23" bestFit="1" customWidth="1"/>
    <col min="9474" max="9475" width="9.59765625" style="23" customWidth="1"/>
    <col min="9476" max="9476" width="6.09765625" style="23" customWidth="1"/>
    <col min="9477" max="9478" width="4.5" style="23" customWidth="1"/>
    <col min="9479" max="9479" width="8.59765625" style="23" customWidth="1"/>
    <col min="9480" max="9480" width="9.59765625" style="23" customWidth="1"/>
    <col min="9481" max="9481" width="11.09765625" style="23" customWidth="1"/>
    <col min="9482" max="9482" width="11" style="23" customWidth="1"/>
    <col min="9483" max="9486" width="9.59765625" style="23" customWidth="1"/>
    <col min="9487" max="9728" width="9" style="23"/>
    <col min="9729" max="9729" width="11.59765625" style="23" bestFit="1" customWidth="1"/>
    <col min="9730" max="9731" width="9.59765625" style="23" customWidth="1"/>
    <col min="9732" max="9732" width="6.09765625" style="23" customWidth="1"/>
    <col min="9733" max="9734" width="4.5" style="23" customWidth="1"/>
    <col min="9735" max="9735" width="8.59765625" style="23" customWidth="1"/>
    <col min="9736" max="9736" width="9.59765625" style="23" customWidth="1"/>
    <col min="9737" max="9737" width="11.09765625" style="23" customWidth="1"/>
    <col min="9738" max="9738" width="11" style="23" customWidth="1"/>
    <col min="9739" max="9742" width="9.59765625" style="23" customWidth="1"/>
    <col min="9743" max="9984" width="9" style="23"/>
    <col min="9985" max="9985" width="11.59765625" style="23" bestFit="1" customWidth="1"/>
    <col min="9986" max="9987" width="9.59765625" style="23" customWidth="1"/>
    <col min="9988" max="9988" width="6.09765625" style="23" customWidth="1"/>
    <col min="9989" max="9990" width="4.5" style="23" customWidth="1"/>
    <col min="9991" max="9991" width="8.59765625" style="23" customWidth="1"/>
    <col min="9992" max="9992" width="9.59765625" style="23" customWidth="1"/>
    <col min="9993" max="9993" width="11.09765625" style="23" customWidth="1"/>
    <col min="9994" max="9994" width="11" style="23" customWidth="1"/>
    <col min="9995" max="9998" width="9.59765625" style="23" customWidth="1"/>
    <col min="9999" max="10240" width="9" style="23"/>
    <col min="10241" max="10241" width="11.59765625" style="23" bestFit="1" customWidth="1"/>
    <col min="10242" max="10243" width="9.59765625" style="23" customWidth="1"/>
    <col min="10244" max="10244" width="6.09765625" style="23" customWidth="1"/>
    <col min="10245" max="10246" width="4.5" style="23" customWidth="1"/>
    <col min="10247" max="10247" width="8.59765625" style="23" customWidth="1"/>
    <col min="10248" max="10248" width="9.59765625" style="23" customWidth="1"/>
    <col min="10249" max="10249" width="11.09765625" style="23" customWidth="1"/>
    <col min="10250" max="10250" width="11" style="23" customWidth="1"/>
    <col min="10251" max="10254" width="9.59765625" style="23" customWidth="1"/>
    <col min="10255" max="10496" width="9" style="23"/>
    <col min="10497" max="10497" width="11.59765625" style="23" bestFit="1" customWidth="1"/>
    <col min="10498" max="10499" width="9.59765625" style="23" customWidth="1"/>
    <col min="10500" max="10500" width="6.09765625" style="23" customWidth="1"/>
    <col min="10501" max="10502" width="4.5" style="23" customWidth="1"/>
    <col min="10503" max="10503" width="8.59765625" style="23" customWidth="1"/>
    <col min="10504" max="10504" width="9.59765625" style="23" customWidth="1"/>
    <col min="10505" max="10505" width="11.09765625" style="23" customWidth="1"/>
    <col min="10506" max="10506" width="11" style="23" customWidth="1"/>
    <col min="10507" max="10510" width="9.59765625" style="23" customWidth="1"/>
    <col min="10511" max="10752" width="9" style="23"/>
    <col min="10753" max="10753" width="11.59765625" style="23" bestFit="1" customWidth="1"/>
    <col min="10754" max="10755" width="9.59765625" style="23" customWidth="1"/>
    <col min="10756" max="10756" width="6.09765625" style="23" customWidth="1"/>
    <col min="10757" max="10758" width="4.5" style="23" customWidth="1"/>
    <col min="10759" max="10759" width="8.59765625" style="23" customWidth="1"/>
    <col min="10760" max="10760" width="9.59765625" style="23" customWidth="1"/>
    <col min="10761" max="10761" width="11.09765625" style="23" customWidth="1"/>
    <col min="10762" max="10762" width="11" style="23" customWidth="1"/>
    <col min="10763" max="10766" width="9.59765625" style="23" customWidth="1"/>
    <col min="10767" max="11008" width="9" style="23"/>
    <col min="11009" max="11009" width="11.59765625" style="23" bestFit="1" customWidth="1"/>
    <col min="11010" max="11011" width="9.59765625" style="23" customWidth="1"/>
    <col min="11012" max="11012" width="6.09765625" style="23" customWidth="1"/>
    <col min="11013" max="11014" width="4.5" style="23" customWidth="1"/>
    <col min="11015" max="11015" width="8.59765625" style="23" customWidth="1"/>
    <col min="11016" max="11016" width="9.59765625" style="23" customWidth="1"/>
    <col min="11017" max="11017" width="11.09765625" style="23" customWidth="1"/>
    <col min="11018" max="11018" width="11" style="23" customWidth="1"/>
    <col min="11019" max="11022" width="9.59765625" style="23" customWidth="1"/>
    <col min="11023" max="11264" width="9" style="23"/>
    <col min="11265" max="11265" width="11.59765625" style="23" bestFit="1" customWidth="1"/>
    <col min="11266" max="11267" width="9.59765625" style="23" customWidth="1"/>
    <col min="11268" max="11268" width="6.09765625" style="23" customWidth="1"/>
    <col min="11269" max="11270" width="4.5" style="23" customWidth="1"/>
    <col min="11271" max="11271" width="8.59765625" style="23" customWidth="1"/>
    <col min="11272" max="11272" width="9.59765625" style="23" customWidth="1"/>
    <col min="11273" max="11273" width="11.09765625" style="23" customWidth="1"/>
    <col min="11274" max="11274" width="11" style="23" customWidth="1"/>
    <col min="11275" max="11278" width="9.59765625" style="23" customWidth="1"/>
    <col min="11279" max="11520" width="9" style="23"/>
    <col min="11521" max="11521" width="11.59765625" style="23" bestFit="1" customWidth="1"/>
    <col min="11522" max="11523" width="9.59765625" style="23" customWidth="1"/>
    <col min="11524" max="11524" width="6.09765625" style="23" customWidth="1"/>
    <col min="11525" max="11526" width="4.5" style="23" customWidth="1"/>
    <col min="11527" max="11527" width="8.59765625" style="23" customWidth="1"/>
    <col min="11528" max="11528" width="9.59765625" style="23" customWidth="1"/>
    <col min="11529" max="11529" width="11.09765625" style="23" customWidth="1"/>
    <col min="11530" max="11530" width="11" style="23" customWidth="1"/>
    <col min="11531" max="11534" width="9.59765625" style="23" customWidth="1"/>
    <col min="11535" max="11776" width="9" style="23"/>
    <col min="11777" max="11777" width="11.59765625" style="23" bestFit="1" customWidth="1"/>
    <col min="11778" max="11779" width="9.59765625" style="23" customWidth="1"/>
    <col min="11780" max="11780" width="6.09765625" style="23" customWidth="1"/>
    <col min="11781" max="11782" width="4.5" style="23" customWidth="1"/>
    <col min="11783" max="11783" width="8.59765625" style="23" customWidth="1"/>
    <col min="11784" max="11784" width="9.59765625" style="23" customWidth="1"/>
    <col min="11785" max="11785" width="11.09765625" style="23" customWidth="1"/>
    <col min="11786" max="11786" width="11" style="23" customWidth="1"/>
    <col min="11787" max="11790" width="9.59765625" style="23" customWidth="1"/>
    <col min="11791" max="12032" width="9" style="23"/>
    <col min="12033" max="12033" width="11.59765625" style="23" bestFit="1" customWidth="1"/>
    <col min="12034" max="12035" width="9.59765625" style="23" customWidth="1"/>
    <col min="12036" max="12036" width="6.09765625" style="23" customWidth="1"/>
    <col min="12037" max="12038" width="4.5" style="23" customWidth="1"/>
    <col min="12039" max="12039" width="8.59765625" style="23" customWidth="1"/>
    <col min="12040" max="12040" width="9.59765625" style="23" customWidth="1"/>
    <col min="12041" max="12041" width="11.09765625" style="23" customWidth="1"/>
    <col min="12042" max="12042" width="11" style="23" customWidth="1"/>
    <col min="12043" max="12046" width="9.59765625" style="23" customWidth="1"/>
    <col min="12047" max="12288" width="9" style="23"/>
    <col min="12289" max="12289" width="11.59765625" style="23" bestFit="1" customWidth="1"/>
    <col min="12290" max="12291" width="9.59765625" style="23" customWidth="1"/>
    <col min="12292" max="12292" width="6.09765625" style="23" customWidth="1"/>
    <col min="12293" max="12294" width="4.5" style="23" customWidth="1"/>
    <col min="12295" max="12295" width="8.59765625" style="23" customWidth="1"/>
    <col min="12296" max="12296" width="9.59765625" style="23" customWidth="1"/>
    <col min="12297" max="12297" width="11.09765625" style="23" customWidth="1"/>
    <col min="12298" max="12298" width="11" style="23" customWidth="1"/>
    <col min="12299" max="12302" width="9.59765625" style="23" customWidth="1"/>
    <col min="12303" max="12544" width="9" style="23"/>
    <col min="12545" max="12545" width="11.59765625" style="23" bestFit="1" customWidth="1"/>
    <col min="12546" max="12547" width="9.59765625" style="23" customWidth="1"/>
    <col min="12548" max="12548" width="6.09765625" style="23" customWidth="1"/>
    <col min="12549" max="12550" width="4.5" style="23" customWidth="1"/>
    <col min="12551" max="12551" width="8.59765625" style="23" customWidth="1"/>
    <col min="12552" max="12552" width="9.59765625" style="23" customWidth="1"/>
    <col min="12553" max="12553" width="11.09765625" style="23" customWidth="1"/>
    <col min="12554" max="12554" width="11" style="23" customWidth="1"/>
    <col min="12555" max="12558" width="9.59765625" style="23" customWidth="1"/>
    <col min="12559" max="12800" width="9" style="23"/>
    <col min="12801" max="12801" width="11.59765625" style="23" bestFit="1" customWidth="1"/>
    <col min="12802" max="12803" width="9.59765625" style="23" customWidth="1"/>
    <col min="12804" max="12804" width="6.09765625" style="23" customWidth="1"/>
    <col min="12805" max="12806" width="4.5" style="23" customWidth="1"/>
    <col min="12807" max="12807" width="8.59765625" style="23" customWidth="1"/>
    <col min="12808" max="12808" width="9.59765625" style="23" customWidth="1"/>
    <col min="12809" max="12809" width="11.09765625" style="23" customWidth="1"/>
    <col min="12810" max="12810" width="11" style="23" customWidth="1"/>
    <col min="12811" max="12814" width="9.59765625" style="23" customWidth="1"/>
    <col min="12815" max="13056" width="9" style="23"/>
    <col min="13057" max="13057" width="11.59765625" style="23" bestFit="1" customWidth="1"/>
    <col min="13058" max="13059" width="9.59765625" style="23" customWidth="1"/>
    <col min="13060" max="13060" width="6.09765625" style="23" customWidth="1"/>
    <col min="13061" max="13062" width="4.5" style="23" customWidth="1"/>
    <col min="13063" max="13063" width="8.59765625" style="23" customWidth="1"/>
    <col min="13064" max="13064" width="9.59765625" style="23" customWidth="1"/>
    <col min="13065" max="13065" width="11.09765625" style="23" customWidth="1"/>
    <col min="13066" max="13066" width="11" style="23" customWidth="1"/>
    <col min="13067" max="13070" width="9.59765625" style="23" customWidth="1"/>
    <col min="13071" max="13312" width="9" style="23"/>
    <col min="13313" max="13313" width="11.59765625" style="23" bestFit="1" customWidth="1"/>
    <col min="13314" max="13315" width="9.59765625" style="23" customWidth="1"/>
    <col min="13316" max="13316" width="6.09765625" style="23" customWidth="1"/>
    <col min="13317" max="13318" width="4.5" style="23" customWidth="1"/>
    <col min="13319" max="13319" width="8.59765625" style="23" customWidth="1"/>
    <col min="13320" max="13320" width="9.59765625" style="23" customWidth="1"/>
    <col min="13321" max="13321" width="11.09765625" style="23" customWidth="1"/>
    <col min="13322" max="13322" width="11" style="23" customWidth="1"/>
    <col min="13323" max="13326" width="9.59765625" style="23" customWidth="1"/>
    <col min="13327" max="13568" width="9" style="23"/>
    <col min="13569" max="13569" width="11.59765625" style="23" bestFit="1" customWidth="1"/>
    <col min="13570" max="13571" width="9.59765625" style="23" customWidth="1"/>
    <col min="13572" max="13572" width="6.09765625" style="23" customWidth="1"/>
    <col min="13573" max="13574" width="4.5" style="23" customWidth="1"/>
    <col min="13575" max="13575" width="8.59765625" style="23" customWidth="1"/>
    <col min="13576" max="13576" width="9.59765625" style="23" customWidth="1"/>
    <col min="13577" max="13577" width="11.09765625" style="23" customWidth="1"/>
    <col min="13578" max="13578" width="11" style="23" customWidth="1"/>
    <col min="13579" max="13582" width="9.59765625" style="23" customWidth="1"/>
    <col min="13583" max="13824" width="9" style="23"/>
    <col min="13825" max="13825" width="11.59765625" style="23" bestFit="1" customWidth="1"/>
    <col min="13826" max="13827" width="9.59765625" style="23" customWidth="1"/>
    <col min="13828" max="13828" width="6.09765625" style="23" customWidth="1"/>
    <col min="13829" max="13830" width="4.5" style="23" customWidth="1"/>
    <col min="13831" max="13831" width="8.59765625" style="23" customWidth="1"/>
    <col min="13832" max="13832" width="9.59765625" style="23" customWidth="1"/>
    <col min="13833" max="13833" width="11.09765625" style="23" customWidth="1"/>
    <col min="13834" max="13834" width="11" style="23" customWidth="1"/>
    <col min="13835" max="13838" width="9.59765625" style="23" customWidth="1"/>
    <col min="13839" max="14080" width="9" style="23"/>
    <col min="14081" max="14081" width="11.59765625" style="23" bestFit="1" customWidth="1"/>
    <col min="14082" max="14083" width="9.59765625" style="23" customWidth="1"/>
    <col min="14084" max="14084" width="6.09765625" style="23" customWidth="1"/>
    <col min="14085" max="14086" width="4.5" style="23" customWidth="1"/>
    <col min="14087" max="14087" width="8.59765625" style="23" customWidth="1"/>
    <col min="14088" max="14088" width="9.59765625" style="23" customWidth="1"/>
    <col min="14089" max="14089" width="11.09765625" style="23" customWidth="1"/>
    <col min="14090" max="14090" width="11" style="23" customWidth="1"/>
    <col min="14091" max="14094" width="9.59765625" style="23" customWidth="1"/>
    <col min="14095" max="14336" width="9" style="23"/>
    <col min="14337" max="14337" width="11.59765625" style="23" bestFit="1" customWidth="1"/>
    <col min="14338" max="14339" width="9.59765625" style="23" customWidth="1"/>
    <col min="14340" max="14340" width="6.09765625" style="23" customWidth="1"/>
    <col min="14341" max="14342" width="4.5" style="23" customWidth="1"/>
    <col min="14343" max="14343" width="8.59765625" style="23" customWidth="1"/>
    <col min="14344" max="14344" width="9.59765625" style="23" customWidth="1"/>
    <col min="14345" max="14345" width="11.09765625" style="23" customWidth="1"/>
    <col min="14346" max="14346" width="11" style="23" customWidth="1"/>
    <col min="14347" max="14350" width="9.59765625" style="23" customWidth="1"/>
    <col min="14351" max="14592" width="9" style="23"/>
    <col min="14593" max="14593" width="11.59765625" style="23" bestFit="1" customWidth="1"/>
    <col min="14594" max="14595" width="9.59765625" style="23" customWidth="1"/>
    <col min="14596" max="14596" width="6.09765625" style="23" customWidth="1"/>
    <col min="14597" max="14598" width="4.5" style="23" customWidth="1"/>
    <col min="14599" max="14599" width="8.59765625" style="23" customWidth="1"/>
    <col min="14600" max="14600" width="9.59765625" style="23" customWidth="1"/>
    <col min="14601" max="14601" width="11.09765625" style="23" customWidth="1"/>
    <col min="14602" max="14602" width="11" style="23" customWidth="1"/>
    <col min="14603" max="14606" width="9.59765625" style="23" customWidth="1"/>
    <col min="14607" max="14848" width="9" style="23"/>
    <col min="14849" max="14849" width="11.59765625" style="23" bestFit="1" customWidth="1"/>
    <col min="14850" max="14851" width="9.59765625" style="23" customWidth="1"/>
    <col min="14852" max="14852" width="6.09765625" style="23" customWidth="1"/>
    <col min="14853" max="14854" width="4.5" style="23" customWidth="1"/>
    <col min="14855" max="14855" width="8.59765625" style="23" customWidth="1"/>
    <col min="14856" max="14856" width="9.59765625" style="23" customWidth="1"/>
    <col min="14857" max="14857" width="11.09765625" style="23" customWidth="1"/>
    <col min="14858" max="14858" width="11" style="23" customWidth="1"/>
    <col min="14859" max="14862" width="9.59765625" style="23" customWidth="1"/>
    <col min="14863" max="15104" width="9" style="23"/>
    <col min="15105" max="15105" width="11.59765625" style="23" bestFit="1" customWidth="1"/>
    <col min="15106" max="15107" width="9.59765625" style="23" customWidth="1"/>
    <col min="15108" max="15108" width="6.09765625" style="23" customWidth="1"/>
    <col min="15109" max="15110" width="4.5" style="23" customWidth="1"/>
    <col min="15111" max="15111" width="8.59765625" style="23" customWidth="1"/>
    <col min="15112" max="15112" width="9.59765625" style="23" customWidth="1"/>
    <col min="15113" max="15113" width="11.09765625" style="23" customWidth="1"/>
    <col min="15114" max="15114" width="11" style="23" customWidth="1"/>
    <col min="15115" max="15118" width="9.59765625" style="23" customWidth="1"/>
    <col min="15119" max="15360" width="9" style="23"/>
    <col min="15361" max="15361" width="11.59765625" style="23" bestFit="1" customWidth="1"/>
    <col min="15362" max="15363" width="9.59765625" style="23" customWidth="1"/>
    <col min="15364" max="15364" width="6.09765625" style="23" customWidth="1"/>
    <col min="15365" max="15366" width="4.5" style="23" customWidth="1"/>
    <col min="15367" max="15367" width="8.59765625" style="23" customWidth="1"/>
    <col min="15368" max="15368" width="9.59765625" style="23" customWidth="1"/>
    <col min="15369" max="15369" width="11.09765625" style="23" customWidth="1"/>
    <col min="15370" max="15370" width="11" style="23" customWidth="1"/>
    <col min="15371" max="15374" width="9.59765625" style="23" customWidth="1"/>
    <col min="15375" max="15616" width="9" style="23"/>
    <col min="15617" max="15617" width="11.59765625" style="23" bestFit="1" customWidth="1"/>
    <col min="15618" max="15619" width="9.59765625" style="23" customWidth="1"/>
    <col min="15620" max="15620" width="6.09765625" style="23" customWidth="1"/>
    <col min="15621" max="15622" width="4.5" style="23" customWidth="1"/>
    <col min="15623" max="15623" width="8.59765625" style="23" customWidth="1"/>
    <col min="15624" max="15624" width="9.59765625" style="23" customWidth="1"/>
    <col min="15625" max="15625" width="11.09765625" style="23" customWidth="1"/>
    <col min="15626" max="15626" width="11" style="23" customWidth="1"/>
    <col min="15627" max="15630" width="9.59765625" style="23" customWidth="1"/>
    <col min="15631" max="15872" width="9" style="23"/>
    <col min="15873" max="15873" width="11.59765625" style="23" bestFit="1" customWidth="1"/>
    <col min="15874" max="15875" width="9.59765625" style="23" customWidth="1"/>
    <col min="15876" max="15876" width="6.09765625" style="23" customWidth="1"/>
    <col min="15877" max="15878" width="4.5" style="23" customWidth="1"/>
    <col min="15879" max="15879" width="8.59765625" style="23" customWidth="1"/>
    <col min="15880" max="15880" width="9.59765625" style="23" customWidth="1"/>
    <col min="15881" max="15881" width="11.09765625" style="23" customWidth="1"/>
    <col min="15882" max="15882" width="11" style="23" customWidth="1"/>
    <col min="15883" max="15886" width="9.59765625" style="23" customWidth="1"/>
    <col min="15887" max="16128" width="9" style="23"/>
    <col min="16129" max="16129" width="11.59765625" style="23" bestFit="1" customWidth="1"/>
    <col min="16130" max="16131" width="9.59765625" style="23" customWidth="1"/>
    <col min="16132" max="16132" width="6.09765625" style="23" customWidth="1"/>
    <col min="16133" max="16134" width="4.5" style="23" customWidth="1"/>
    <col min="16135" max="16135" width="8.59765625" style="23" customWidth="1"/>
    <col min="16136" max="16136" width="9.59765625" style="23" customWidth="1"/>
    <col min="16137" max="16137" width="11.09765625" style="23" customWidth="1"/>
    <col min="16138" max="16138" width="11" style="23" customWidth="1"/>
    <col min="16139" max="16142" width="9.59765625" style="23" customWidth="1"/>
    <col min="16143" max="16384" width="9" style="23"/>
  </cols>
  <sheetData>
    <row r="3" spans="1:10" x14ac:dyDescent="0.25">
      <c r="A3" s="62" t="s">
        <v>0</v>
      </c>
      <c r="B3" s="62" t="s">
        <v>1</v>
      </c>
      <c r="I3" s="24"/>
      <c r="J3" s="25"/>
    </row>
    <row r="4" spans="1:10" x14ac:dyDescent="0.25">
      <c r="A4" s="63" t="s">
        <v>2</v>
      </c>
      <c r="B4" s="64">
        <v>2023</v>
      </c>
      <c r="I4" s="24"/>
      <c r="J4" s="25"/>
    </row>
    <row r="5" spans="1:10" x14ac:dyDescent="0.25">
      <c r="A5" s="63" t="s">
        <v>3</v>
      </c>
      <c r="B5" s="65">
        <v>10</v>
      </c>
      <c r="I5" s="24"/>
      <c r="J5" s="25"/>
    </row>
    <row r="6" spans="1:10" x14ac:dyDescent="0.25">
      <c r="A6" s="63" t="s">
        <v>4</v>
      </c>
      <c r="B6" s="65">
        <v>31</v>
      </c>
      <c r="I6" s="24"/>
      <c r="J6" s="25"/>
    </row>
    <row r="7" spans="1:10" x14ac:dyDescent="0.25">
      <c r="A7" s="63" t="s">
        <v>5</v>
      </c>
      <c r="B7" s="64">
        <f>+B6-B8</f>
        <v>26</v>
      </c>
      <c r="I7" s="24"/>
      <c r="J7" s="25"/>
    </row>
    <row r="8" spans="1:10" x14ac:dyDescent="0.25">
      <c r="A8" s="63" t="s">
        <v>6</v>
      </c>
      <c r="B8" s="64">
        <f>COUNTIF(B12:B42,"=DOM")</f>
        <v>5</v>
      </c>
      <c r="I8" s="24"/>
      <c r="J8" s="25"/>
    </row>
    <row r="9" spans="1:10" x14ac:dyDescent="0.25">
      <c r="I9" s="24"/>
      <c r="J9" s="25"/>
    </row>
    <row r="10" spans="1:10" x14ac:dyDescent="0.25">
      <c r="I10" s="24"/>
      <c r="J10" s="25"/>
    </row>
    <row r="11" spans="1:10" x14ac:dyDescent="0.25">
      <c r="A11" s="62" t="s">
        <v>7</v>
      </c>
      <c r="B11" s="62" t="s">
        <v>8</v>
      </c>
      <c r="C11" s="62" t="s">
        <v>9</v>
      </c>
      <c r="D11" s="62" t="s">
        <v>9</v>
      </c>
      <c r="G11" s="24"/>
      <c r="I11" s="24"/>
      <c r="J11" s="25"/>
    </row>
    <row r="12" spans="1:10" ht="13.8" x14ac:dyDescent="0.3">
      <c r="A12" s="64">
        <v>1</v>
      </c>
      <c r="B12" s="64" t="s">
        <v>158</v>
      </c>
      <c r="C12" s="64">
        <f>+IF(B12="DOM",1,0)</f>
        <v>1</v>
      </c>
      <c r="D12" s="66">
        <f>IF(B12="DOM",2,3)</f>
        <v>2</v>
      </c>
      <c r="G12" s="24"/>
      <c r="I12" s="24"/>
      <c r="J12" s="25"/>
    </row>
    <row r="13" spans="1:10" ht="13.8" x14ac:dyDescent="0.3">
      <c r="A13" s="64">
        <v>2</v>
      </c>
      <c r="B13" s="64">
        <v>2</v>
      </c>
      <c r="C13" s="64">
        <f t="shared" ref="C13:C41" si="0">+IF(B13="DOM",1,0)</f>
        <v>0</v>
      </c>
      <c r="D13" s="66">
        <f t="shared" ref="D13:D41" si="1">IF(B13="DOM",2,3)</f>
        <v>3</v>
      </c>
      <c r="G13" s="24"/>
      <c r="I13" s="24"/>
      <c r="J13" s="25"/>
    </row>
    <row r="14" spans="1:10" ht="13.8" x14ac:dyDescent="0.3">
      <c r="A14" s="64">
        <v>3</v>
      </c>
      <c r="B14" s="64">
        <v>3</v>
      </c>
      <c r="C14" s="64">
        <f t="shared" si="0"/>
        <v>0</v>
      </c>
      <c r="D14" s="66">
        <f t="shared" si="1"/>
        <v>3</v>
      </c>
      <c r="G14" s="24"/>
      <c r="I14" s="24"/>
      <c r="J14" s="25"/>
    </row>
    <row r="15" spans="1:10" ht="13.8" x14ac:dyDescent="0.3">
      <c r="A15" s="64">
        <v>4</v>
      </c>
      <c r="B15" s="64">
        <v>4</v>
      </c>
      <c r="C15" s="64">
        <f t="shared" si="0"/>
        <v>0</v>
      </c>
      <c r="D15" s="66">
        <f t="shared" si="1"/>
        <v>3</v>
      </c>
      <c r="G15" s="24"/>
      <c r="I15" s="24"/>
      <c r="J15" s="25"/>
    </row>
    <row r="16" spans="1:10" ht="13.8" x14ac:dyDescent="0.3">
      <c r="A16" s="64">
        <v>5</v>
      </c>
      <c r="B16" s="64">
        <v>5</v>
      </c>
      <c r="C16" s="64">
        <f t="shared" si="0"/>
        <v>0</v>
      </c>
      <c r="D16" s="66">
        <f t="shared" si="1"/>
        <v>3</v>
      </c>
      <c r="G16" s="24"/>
      <c r="I16" s="24"/>
      <c r="J16" s="25"/>
    </row>
    <row r="17" spans="1:10" ht="13.8" x14ac:dyDescent="0.3">
      <c r="A17" s="64">
        <v>6</v>
      </c>
      <c r="B17" s="64">
        <v>6</v>
      </c>
      <c r="C17" s="64">
        <f t="shared" si="0"/>
        <v>0</v>
      </c>
      <c r="D17" s="66">
        <f t="shared" si="1"/>
        <v>3</v>
      </c>
      <c r="G17" s="24"/>
      <c r="I17" s="24"/>
      <c r="J17" s="25"/>
    </row>
    <row r="18" spans="1:10" ht="13.8" x14ac:dyDescent="0.3">
      <c r="A18" s="64">
        <v>7</v>
      </c>
      <c r="B18" s="64">
        <v>7</v>
      </c>
      <c r="C18" s="64">
        <f t="shared" si="0"/>
        <v>0</v>
      </c>
      <c r="D18" s="66">
        <f t="shared" si="1"/>
        <v>3</v>
      </c>
      <c r="G18" s="24"/>
      <c r="I18" s="24"/>
      <c r="J18" s="25"/>
    </row>
    <row r="19" spans="1:10" ht="13.8" x14ac:dyDescent="0.3">
      <c r="A19" s="64">
        <v>8</v>
      </c>
      <c r="B19" s="64" t="s">
        <v>158</v>
      </c>
      <c r="C19" s="64">
        <f t="shared" si="0"/>
        <v>1</v>
      </c>
      <c r="D19" s="66">
        <f t="shared" si="1"/>
        <v>2</v>
      </c>
      <c r="G19" s="24"/>
      <c r="I19" s="24"/>
      <c r="J19" s="25"/>
    </row>
    <row r="20" spans="1:10" ht="13.8" x14ac:dyDescent="0.3">
      <c r="A20" s="64">
        <v>9</v>
      </c>
      <c r="B20" s="64">
        <v>9</v>
      </c>
      <c r="C20" s="64">
        <f t="shared" si="0"/>
        <v>0</v>
      </c>
      <c r="D20" s="66">
        <f t="shared" si="1"/>
        <v>3</v>
      </c>
      <c r="G20" s="24"/>
      <c r="I20" s="24"/>
      <c r="J20" s="25"/>
    </row>
    <row r="21" spans="1:10" ht="13.8" x14ac:dyDescent="0.3">
      <c r="A21" s="64">
        <v>10</v>
      </c>
      <c r="B21" s="64">
        <v>10</v>
      </c>
      <c r="C21" s="64">
        <f t="shared" si="0"/>
        <v>0</v>
      </c>
      <c r="D21" s="66">
        <f t="shared" si="1"/>
        <v>3</v>
      </c>
      <c r="G21" s="24"/>
      <c r="I21" s="24"/>
      <c r="J21" s="25"/>
    </row>
    <row r="22" spans="1:10" ht="13.8" x14ac:dyDescent="0.3">
      <c r="A22" s="64">
        <v>11</v>
      </c>
      <c r="B22" s="64">
        <v>11</v>
      </c>
      <c r="C22" s="64">
        <f t="shared" si="0"/>
        <v>0</v>
      </c>
      <c r="D22" s="66">
        <f t="shared" si="1"/>
        <v>3</v>
      </c>
      <c r="G22" s="24"/>
      <c r="I22" s="24"/>
      <c r="J22" s="25"/>
    </row>
    <row r="23" spans="1:10" ht="13.8" x14ac:dyDescent="0.3">
      <c r="A23" s="64">
        <v>12</v>
      </c>
      <c r="B23" s="64">
        <v>12</v>
      </c>
      <c r="C23" s="64">
        <f t="shared" si="0"/>
        <v>0</v>
      </c>
      <c r="D23" s="66">
        <f t="shared" si="1"/>
        <v>3</v>
      </c>
      <c r="G23" s="24"/>
      <c r="I23" s="24"/>
      <c r="J23" s="25"/>
    </row>
    <row r="24" spans="1:10" ht="13.8" x14ac:dyDescent="0.3">
      <c r="A24" s="64">
        <v>13</v>
      </c>
      <c r="B24" s="64">
        <v>13</v>
      </c>
      <c r="C24" s="64">
        <f t="shared" si="0"/>
        <v>0</v>
      </c>
      <c r="D24" s="66">
        <f t="shared" si="1"/>
        <v>3</v>
      </c>
      <c r="G24" s="24"/>
      <c r="I24" s="24"/>
      <c r="J24" s="25"/>
    </row>
    <row r="25" spans="1:10" ht="13.8" x14ac:dyDescent="0.3">
      <c r="A25" s="64">
        <v>14</v>
      </c>
      <c r="B25" s="64">
        <v>14</v>
      </c>
      <c r="C25" s="64">
        <f t="shared" si="0"/>
        <v>0</v>
      </c>
      <c r="D25" s="66">
        <f t="shared" si="1"/>
        <v>3</v>
      </c>
      <c r="G25" s="24"/>
      <c r="I25" s="24"/>
      <c r="J25" s="25"/>
    </row>
    <row r="26" spans="1:10" ht="13.8" x14ac:dyDescent="0.3">
      <c r="A26" s="64">
        <v>15</v>
      </c>
      <c r="B26" s="64" t="s">
        <v>158</v>
      </c>
      <c r="C26" s="64">
        <f t="shared" si="0"/>
        <v>1</v>
      </c>
      <c r="D26" s="66">
        <f t="shared" si="1"/>
        <v>2</v>
      </c>
      <c r="G26" s="24"/>
      <c r="I26" s="24"/>
      <c r="J26" s="25"/>
    </row>
    <row r="27" spans="1:10" ht="13.8" x14ac:dyDescent="0.3">
      <c r="A27" s="64">
        <v>16</v>
      </c>
      <c r="B27" s="64">
        <v>16</v>
      </c>
      <c r="C27" s="64">
        <f t="shared" si="0"/>
        <v>0</v>
      </c>
      <c r="D27" s="66">
        <f t="shared" si="1"/>
        <v>3</v>
      </c>
      <c r="G27" s="24"/>
      <c r="I27" s="24"/>
      <c r="J27" s="25"/>
    </row>
    <row r="28" spans="1:10" ht="13.8" x14ac:dyDescent="0.3">
      <c r="A28" s="64">
        <v>17</v>
      </c>
      <c r="B28" s="64">
        <v>17</v>
      </c>
      <c r="C28" s="64">
        <f t="shared" si="0"/>
        <v>0</v>
      </c>
      <c r="D28" s="66">
        <f t="shared" si="1"/>
        <v>3</v>
      </c>
      <c r="G28" s="24"/>
      <c r="I28" s="24"/>
      <c r="J28" s="25"/>
    </row>
    <row r="29" spans="1:10" ht="13.8" x14ac:dyDescent="0.3">
      <c r="A29" s="64">
        <v>18</v>
      </c>
      <c r="B29" s="64">
        <v>18</v>
      </c>
      <c r="C29" s="64">
        <f t="shared" si="0"/>
        <v>0</v>
      </c>
      <c r="D29" s="66">
        <f t="shared" si="1"/>
        <v>3</v>
      </c>
      <c r="G29" s="24"/>
      <c r="I29" s="24"/>
      <c r="J29" s="25"/>
    </row>
    <row r="30" spans="1:10" ht="13.8" x14ac:dyDescent="0.3">
      <c r="A30" s="64">
        <v>19</v>
      </c>
      <c r="B30" s="64">
        <v>19</v>
      </c>
      <c r="C30" s="64">
        <f t="shared" si="0"/>
        <v>0</v>
      </c>
      <c r="D30" s="66">
        <f t="shared" si="1"/>
        <v>3</v>
      </c>
      <c r="G30" s="24"/>
      <c r="I30" s="24"/>
      <c r="J30" s="25"/>
    </row>
    <row r="31" spans="1:10" ht="13.8" x14ac:dyDescent="0.3">
      <c r="A31" s="64">
        <v>20</v>
      </c>
      <c r="B31" s="64">
        <v>20</v>
      </c>
      <c r="C31" s="64">
        <f t="shared" si="0"/>
        <v>0</v>
      </c>
      <c r="D31" s="66">
        <f t="shared" si="1"/>
        <v>3</v>
      </c>
      <c r="G31" s="24"/>
      <c r="I31" s="24"/>
      <c r="J31" s="25"/>
    </row>
    <row r="32" spans="1:10" ht="13.8" x14ac:dyDescent="0.3">
      <c r="A32" s="64">
        <v>21</v>
      </c>
      <c r="B32" s="64">
        <v>21</v>
      </c>
      <c r="C32" s="64">
        <f t="shared" si="0"/>
        <v>0</v>
      </c>
      <c r="D32" s="66">
        <f t="shared" si="1"/>
        <v>3</v>
      </c>
      <c r="G32" s="24"/>
      <c r="I32" s="24"/>
      <c r="J32" s="25"/>
    </row>
    <row r="33" spans="1:10" ht="13.8" x14ac:dyDescent="0.3">
      <c r="A33" s="64">
        <v>22</v>
      </c>
      <c r="B33" s="64" t="s">
        <v>158</v>
      </c>
      <c r="C33" s="64">
        <f t="shared" si="0"/>
        <v>1</v>
      </c>
      <c r="D33" s="66">
        <f t="shared" si="1"/>
        <v>2</v>
      </c>
      <c r="G33" s="24"/>
      <c r="I33" s="24"/>
      <c r="J33" s="25"/>
    </row>
    <row r="34" spans="1:10" ht="13.8" x14ac:dyDescent="0.3">
      <c r="A34" s="64">
        <v>23</v>
      </c>
      <c r="B34" s="64">
        <v>23</v>
      </c>
      <c r="C34" s="64">
        <f t="shared" si="0"/>
        <v>0</v>
      </c>
      <c r="D34" s="66">
        <f t="shared" si="1"/>
        <v>3</v>
      </c>
      <c r="G34" s="24"/>
      <c r="I34" s="24"/>
      <c r="J34" s="25"/>
    </row>
    <row r="35" spans="1:10" ht="13.8" x14ac:dyDescent="0.3">
      <c r="A35" s="64">
        <v>24</v>
      </c>
      <c r="B35" s="64">
        <v>24</v>
      </c>
      <c r="C35" s="64">
        <f t="shared" si="0"/>
        <v>0</v>
      </c>
      <c r="D35" s="66">
        <f t="shared" si="1"/>
        <v>3</v>
      </c>
      <c r="G35" s="24"/>
      <c r="I35" s="24"/>
      <c r="J35" s="25"/>
    </row>
    <row r="36" spans="1:10" ht="13.8" x14ac:dyDescent="0.3">
      <c r="A36" s="64">
        <v>25</v>
      </c>
      <c r="B36" s="64">
        <v>25</v>
      </c>
      <c r="C36" s="64">
        <f t="shared" si="0"/>
        <v>0</v>
      </c>
      <c r="D36" s="66">
        <f t="shared" si="1"/>
        <v>3</v>
      </c>
      <c r="G36" s="24"/>
      <c r="I36" s="24"/>
      <c r="J36" s="25"/>
    </row>
    <row r="37" spans="1:10" ht="13.8" x14ac:dyDescent="0.3">
      <c r="A37" s="64">
        <v>26</v>
      </c>
      <c r="B37" s="64">
        <v>26</v>
      </c>
      <c r="C37" s="64">
        <f t="shared" si="0"/>
        <v>0</v>
      </c>
      <c r="D37" s="66">
        <f t="shared" si="1"/>
        <v>3</v>
      </c>
      <c r="G37" s="24"/>
      <c r="I37" s="24"/>
      <c r="J37" s="25"/>
    </row>
    <row r="38" spans="1:10" ht="13.8" x14ac:dyDescent="0.3">
      <c r="A38" s="64">
        <v>27</v>
      </c>
      <c r="B38" s="64">
        <v>27</v>
      </c>
      <c r="C38" s="64">
        <f t="shared" si="0"/>
        <v>0</v>
      </c>
      <c r="D38" s="66">
        <f t="shared" si="1"/>
        <v>3</v>
      </c>
      <c r="G38" s="24"/>
      <c r="I38" s="24"/>
      <c r="J38" s="25"/>
    </row>
    <row r="39" spans="1:10" ht="13.8" x14ac:dyDescent="0.3">
      <c r="A39" s="64">
        <v>28</v>
      </c>
      <c r="B39" s="64">
        <v>28</v>
      </c>
      <c r="C39" s="64">
        <f t="shared" si="0"/>
        <v>0</v>
      </c>
      <c r="D39" s="66">
        <f t="shared" si="1"/>
        <v>3</v>
      </c>
      <c r="G39" s="24"/>
      <c r="I39" s="24"/>
      <c r="J39" s="25"/>
    </row>
    <row r="40" spans="1:10" ht="13.8" x14ac:dyDescent="0.3">
      <c r="A40" s="47">
        <v>29</v>
      </c>
      <c r="B40" s="64" t="s">
        <v>158</v>
      </c>
      <c r="C40" s="64">
        <f t="shared" si="0"/>
        <v>1</v>
      </c>
      <c r="D40" s="66">
        <f t="shared" si="1"/>
        <v>2</v>
      </c>
      <c r="G40" s="24"/>
      <c r="I40" s="24"/>
      <c r="J40" s="25"/>
    </row>
    <row r="41" spans="1:10" ht="13.8" x14ac:dyDescent="0.3">
      <c r="A41" s="47">
        <v>30</v>
      </c>
      <c r="B41" s="64">
        <v>30</v>
      </c>
      <c r="C41" s="64">
        <f t="shared" si="0"/>
        <v>0</v>
      </c>
      <c r="D41" s="66">
        <f t="shared" si="1"/>
        <v>3</v>
      </c>
      <c r="G41" s="24"/>
      <c r="I41" s="24"/>
      <c r="J41" s="25"/>
    </row>
    <row r="42" spans="1:10" ht="13.8" x14ac:dyDescent="0.3">
      <c r="A42" s="47">
        <v>31</v>
      </c>
      <c r="B42" s="64">
        <v>31</v>
      </c>
      <c r="C42" s="64">
        <f t="shared" ref="C42" si="2">+IF(B42="DOM",1,0)</f>
        <v>0</v>
      </c>
      <c r="D42" s="66">
        <f t="shared" ref="D42" si="3">IF(B42="DOM",2,3)</f>
        <v>3</v>
      </c>
      <c r="I42" s="24"/>
      <c r="J42" s="25"/>
    </row>
    <row r="43" spans="1:10" x14ac:dyDescent="0.25">
      <c r="I43" s="24"/>
      <c r="J43" s="25"/>
    </row>
    <row r="44" spans="1:10" x14ac:dyDescent="0.25">
      <c r="A44" s="70" t="s">
        <v>10</v>
      </c>
      <c r="B44" s="71"/>
      <c r="C44" s="71"/>
      <c r="D44" s="72"/>
      <c r="F44" s="26"/>
      <c r="I44" s="24"/>
      <c r="J44" s="25"/>
    </row>
    <row r="45" spans="1:10" x14ac:dyDescent="0.25">
      <c r="C45" s="27"/>
      <c r="D45" s="26"/>
      <c r="E45" s="26"/>
      <c r="F45" s="26"/>
      <c r="I45" s="24"/>
      <c r="J45" s="25"/>
    </row>
    <row r="46" spans="1:10" x14ac:dyDescent="0.25">
      <c r="B46" s="28"/>
      <c r="D46" s="73" t="s">
        <v>11</v>
      </c>
      <c r="E46" s="73"/>
      <c r="F46" s="73" t="s">
        <v>12</v>
      </c>
      <c r="G46" s="73"/>
      <c r="I46" s="24"/>
      <c r="J46" s="25"/>
    </row>
    <row r="47" spans="1:10" x14ac:dyDescent="0.25">
      <c r="A47" s="23" t="s">
        <v>13</v>
      </c>
      <c r="D47" s="29">
        <v>18</v>
      </c>
      <c r="E47" s="30" t="s">
        <v>14</v>
      </c>
      <c r="F47" s="29">
        <v>23</v>
      </c>
      <c r="G47" s="30" t="s">
        <v>14</v>
      </c>
      <c r="I47" s="24"/>
      <c r="J47" s="25"/>
    </row>
    <row r="48" spans="1:10" x14ac:dyDescent="0.25">
      <c r="A48" s="23" t="s">
        <v>15</v>
      </c>
      <c r="D48" s="29">
        <v>18</v>
      </c>
      <c r="E48" s="30" t="s">
        <v>14</v>
      </c>
      <c r="F48" s="29">
        <v>23</v>
      </c>
      <c r="G48" s="30" t="s">
        <v>14</v>
      </c>
      <c r="I48" s="24"/>
      <c r="J48" s="25"/>
    </row>
    <row r="49" spans="9:10" x14ac:dyDescent="0.25">
      <c r="I49" s="24"/>
      <c r="J49" s="25"/>
    </row>
    <row r="50" spans="9:10" x14ac:dyDescent="0.25">
      <c r="I50" s="24"/>
      <c r="J50" s="25"/>
    </row>
    <row r="51" spans="9:10" x14ac:dyDescent="0.25">
      <c r="I51" s="24"/>
      <c r="J51" s="25"/>
    </row>
    <row r="52" spans="9:10" x14ac:dyDescent="0.25">
      <c r="I52" s="24"/>
      <c r="J52" s="25"/>
    </row>
    <row r="53" spans="9:10" x14ac:dyDescent="0.25">
      <c r="I53" s="24"/>
      <c r="J53" s="25"/>
    </row>
    <row r="54" spans="9:10" x14ac:dyDescent="0.25">
      <c r="I54" s="24"/>
      <c r="J54" s="25"/>
    </row>
    <row r="55" spans="9:10" x14ac:dyDescent="0.25">
      <c r="I55" s="24"/>
      <c r="J55" s="25"/>
    </row>
    <row r="56" spans="9:10" x14ac:dyDescent="0.25">
      <c r="I56" s="24"/>
      <c r="J56" s="25"/>
    </row>
    <row r="57" spans="9:10" x14ac:dyDescent="0.25">
      <c r="I57" s="24"/>
      <c r="J57" s="25"/>
    </row>
    <row r="58" spans="9:10" x14ac:dyDescent="0.25">
      <c r="I58" s="24"/>
      <c r="J58" s="25"/>
    </row>
    <row r="59" spans="9:10" x14ac:dyDescent="0.25">
      <c r="I59" s="24"/>
      <c r="J59" s="25"/>
    </row>
    <row r="60" spans="9:10" x14ac:dyDescent="0.25">
      <c r="I60" s="24"/>
      <c r="J60" s="25"/>
    </row>
    <row r="61" spans="9:10" x14ac:dyDescent="0.25">
      <c r="I61" s="24"/>
      <c r="J61" s="25"/>
    </row>
    <row r="62" spans="9:10" x14ac:dyDescent="0.25">
      <c r="I62" s="24"/>
      <c r="J62" s="25"/>
    </row>
    <row r="63" spans="9:10" x14ac:dyDescent="0.25">
      <c r="I63" s="24"/>
      <c r="J63" s="25"/>
    </row>
    <row r="64" spans="9:10" x14ac:dyDescent="0.25">
      <c r="I64" s="24"/>
      <c r="J64" s="25"/>
    </row>
    <row r="65" spans="9:10" x14ac:dyDescent="0.25">
      <c r="I65" s="24"/>
      <c r="J65" s="25"/>
    </row>
    <row r="66" spans="9:10" x14ac:dyDescent="0.25">
      <c r="I66" s="24"/>
      <c r="J66" s="25"/>
    </row>
    <row r="67" spans="9:10" x14ac:dyDescent="0.25">
      <c r="I67" s="24"/>
      <c r="J67" s="25"/>
    </row>
    <row r="68" spans="9:10" x14ac:dyDescent="0.25">
      <c r="I68" s="24"/>
      <c r="J68" s="25"/>
    </row>
    <row r="69" spans="9:10" x14ac:dyDescent="0.25">
      <c r="I69" s="24"/>
      <c r="J69" s="25"/>
    </row>
    <row r="70" spans="9:10" x14ac:dyDescent="0.25">
      <c r="I70" s="24"/>
      <c r="J70" s="25"/>
    </row>
    <row r="71" spans="9:10" x14ac:dyDescent="0.25">
      <c r="I71" s="24"/>
      <c r="J71" s="25"/>
    </row>
    <row r="72" spans="9:10" x14ac:dyDescent="0.25">
      <c r="I72" s="24"/>
      <c r="J72" s="25"/>
    </row>
    <row r="73" spans="9:10" x14ac:dyDescent="0.25">
      <c r="I73" s="24"/>
      <c r="J73" s="25"/>
    </row>
    <row r="74" spans="9:10" x14ac:dyDescent="0.25">
      <c r="I74" s="24"/>
      <c r="J74" s="25"/>
    </row>
    <row r="75" spans="9:10" x14ac:dyDescent="0.25">
      <c r="I75" s="24"/>
      <c r="J75" s="25"/>
    </row>
    <row r="76" spans="9:10" x14ac:dyDescent="0.25">
      <c r="I76" s="24"/>
      <c r="J76" s="25"/>
    </row>
    <row r="77" spans="9:10" x14ac:dyDescent="0.25">
      <c r="I77" s="24"/>
      <c r="J77" s="25"/>
    </row>
    <row r="78" spans="9:10" x14ac:dyDescent="0.25">
      <c r="I78" s="24"/>
      <c r="J78" s="25"/>
    </row>
    <row r="79" spans="9:10" x14ac:dyDescent="0.25">
      <c r="I79" s="24"/>
      <c r="J79" s="25"/>
    </row>
    <row r="80" spans="9:10" x14ac:dyDescent="0.25">
      <c r="I80" s="24"/>
      <c r="J80" s="25"/>
    </row>
    <row r="81" spans="9:10" x14ac:dyDescent="0.25">
      <c r="I81" s="24"/>
      <c r="J81" s="25"/>
    </row>
    <row r="82" spans="9:10" x14ac:dyDescent="0.25">
      <c r="I82" s="24"/>
      <c r="J82" s="25"/>
    </row>
    <row r="83" spans="9:10" x14ac:dyDescent="0.25">
      <c r="I83" s="24"/>
      <c r="J83" s="25"/>
    </row>
    <row r="84" spans="9:10" x14ac:dyDescent="0.25">
      <c r="I84" s="24"/>
      <c r="J84" s="25"/>
    </row>
    <row r="85" spans="9:10" x14ac:dyDescent="0.25">
      <c r="I85" s="24"/>
      <c r="J85" s="25"/>
    </row>
    <row r="86" spans="9:10" x14ac:dyDescent="0.25">
      <c r="I86" s="24"/>
      <c r="J86" s="25"/>
    </row>
    <row r="87" spans="9:10" x14ac:dyDescent="0.25">
      <c r="I87" s="24"/>
      <c r="J87" s="25"/>
    </row>
    <row r="88" spans="9:10" x14ac:dyDescent="0.25">
      <c r="I88" s="24"/>
      <c r="J88" s="25"/>
    </row>
    <row r="89" spans="9:10" x14ac:dyDescent="0.25">
      <c r="I89" s="24"/>
      <c r="J89" s="25"/>
    </row>
    <row r="90" spans="9:10" x14ac:dyDescent="0.25">
      <c r="I90" s="24"/>
      <c r="J90" s="25"/>
    </row>
    <row r="91" spans="9:10" x14ac:dyDescent="0.25">
      <c r="I91" s="24"/>
      <c r="J91" s="25"/>
    </row>
    <row r="92" spans="9:10" x14ac:dyDescent="0.25">
      <c r="I92" s="24"/>
      <c r="J92" s="25"/>
    </row>
    <row r="93" spans="9:10" x14ac:dyDescent="0.25">
      <c r="I93" s="24"/>
      <c r="J93" s="25"/>
    </row>
    <row r="94" spans="9:10" x14ac:dyDescent="0.25">
      <c r="I94" s="24"/>
      <c r="J94" s="25"/>
    </row>
    <row r="95" spans="9:10" x14ac:dyDescent="0.25">
      <c r="I95" s="24"/>
      <c r="J95" s="25"/>
    </row>
    <row r="96" spans="9:10" x14ac:dyDescent="0.25">
      <c r="I96" s="24"/>
      <c r="J96" s="25"/>
    </row>
    <row r="97" spans="9:10" x14ac:dyDescent="0.25">
      <c r="I97" s="24"/>
      <c r="J97" s="25"/>
    </row>
    <row r="98" spans="9:10" x14ac:dyDescent="0.25">
      <c r="I98" s="24"/>
      <c r="J98" s="25"/>
    </row>
    <row r="99" spans="9:10" x14ac:dyDescent="0.25">
      <c r="I99" s="24"/>
      <c r="J99" s="25"/>
    </row>
    <row r="100" spans="9:10" x14ac:dyDescent="0.25">
      <c r="I100" s="24"/>
      <c r="J100" s="25"/>
    </row>
    <row r="101" spans="9:10" x14ac:dyDescent="0.25">
      <c r="I101" s="24"/>
      <c r="J101" s="25"/>
    </row>
    <row r="102" spans="9:10" x14ac:dyDescent="0.25">
      <c r="I102" s="24"/>
      <c r="J102" s="25"/>
    </row>
    <row r="103" spans="9:10" x14ac:dyDescent="0.25">
      <c r="I103" s="24"/>
      <c r="J103" s="25"/>
    </row>
    <row r="104" spans="9:10" x14ac:dyDescent="0.25">
      <c r="I104" s="24"/>
      <c r="J104" s="25"/>
    </row>
    <row r="105" spans="9:10" x14ac:dyDescent="0.25">
      <c r="I105" s="24"/>
      <c r="J105" s="25"/>
    </row>
    <row r="106" spans="9:10" x14ac:dyDescent="0.25">
      <c r="I106" s="24"/>
      <c r="J106" s="25"/>
    </row>
    <row r="107" spans="9:10" x14ac:dyDescent="0.25">
      <c r="I107" s="24"/>
      <c r="J107" s="25"/>
    </row>
    <row r="108" spans="9:10" x14ac:dyDescent="0.25">
      <c r="I108" s="24"/>
      <c r="J108" s="25"/>
    </row>
    <row r="109" spans="9:10" x14ac:dyDescent="0.25">
      <c r="I109" s="24"/>
      <c r="J109" s="25"/>
    </row>
    <row r="110" spans="9:10" x14ac:dyDescent="0.25">
      <c r="I110" s="24"/>
      <c r="J110" s="25"/>
    </row>
    <row r="111" spans="9:10" x14ac:dyDescent="0.25">
      <c r="I111" s="24"/>
      <c r="J111" s="25"/>
    </row>
    <row r="112" spans="9:10" x14ac:dyDescent="0.25">
      <c r="I112" s="24"/>
      <c r="J112" s="25"/>
    </row>
    <row r="113" spans="9:10" x14ac:dyDescent="0.25">
      <c r="I113" s="24"/>
      <c r="J113" s="25"/>
    </row>
    <row r="114" spans="9:10" x14ac:dyDescent="0.25">
      <c r="I114" s="24"/>
      <c r="J114" s="25"/>
    </row>
    <row r="115" spans="9:10" x14ac:dyDescent="0.25">
      <c r="I115" s="24"/>
      <c r="J115" s="25"/>
    </row>
    <row r="116" spans="9:10" x14ac:dyDescent="0.25">
      <c r="I116" s="24"/>
      <c r="J116" s="25"/>
    </row>
    <row r="117" spans="9:10" x14ac:dyDescent="0.25">
      <c r="I117" s="24"/>
      <c r="J117" s="25"/>
    </row>
    <row r="118" spans="9:10" x14ac:dyDescent="0.25">
      <c r="I118" s="24"/>
      <c r="J118" s="25"/>
    </row>
    <row r="119" spans="9:10" x14ac:dyDescent="0.25">
      <c r="I119" s="24"/>
      <c r="J119" s="25"/>
    </row>
    <row r="120" spans="9:10" x14ac:dyDescent="0.25">
      <c r="I120" s="24"/>
      <c r="J120" s="25"/>
    </row>
    <row r="121" spans="9:10" x14ac:dyDescent="0.25">
      <c r="I121" s="24"/>
      <c r="J121" s="25"/>
    </row>
    <row r="122" spans="9:10" x14ac:dyDescent="0.25">
      <c r="I122" s="24"/>
      <c r="J122" s="25"/>
    </row>
    <row r="123" spans="9:10" x14ac:dyDescent="0.25">
      <c r="I123" s="24"/>
      <c r="J123" s="25"/>
    </row>
    <row r="124" spans="9:10" x14ac:dyDescent="0.25">
      <c r="I124" s="24"/>
      <c r="J124" s="25"/>
    </row>
    <row r="125" spans="9:10" x14ac:dyDescent="0.25">
      <c r="I125" s="24"/>
      <c r="J125" s="25"/>
    </row>
    <row r="126" spans="9:10" x14ac:dyDescent="0.25">
      <c r="I126" s="24"/>
      <c r="J126" s="25"/>
    </row>
    <row r="127" spans="9:10" x14ac:dyDescent="0.25">
      <c r="I127" s="24"/>
      <c r="J127" s="25"/>
    </row>
    <row r="128" spans="9:10" x14ac:dyDescent="0.25">
      <c r="I128" s="24"/>
      <c r="J128" s="25"/>
    </row>
    <row r="129" spans="9:10" x14ac:dyDescent="0.25">
      <c r="I129" s="24"/>
      <c r="J129" s="25"/>
    </row>
    <row r="130" spans="9:10" x14ac:dyDescent="0.25">
      <c r="I130" s="24"/>
      <c r="J130" s="25"/>
    </row>
    <row r="131" spans="9:10" x14ac:dyDescent="0.25">
      <c r="I131" s="24"/>
      <c r="J131" s="25"/>
    </row>
    <row r="132" spans="9:10" x14ac:dyDescent="0.25">
      <c r="I132" s="24"/>
      <c r="J132" s="25"/>
    </row>
    <row r="133" spans="9:10" x14ac:dyDescent="0.25">
      <c r="I133" s="24"/>
      <c r="J133" s="25"/>
    </row>
    <row r="134" spans="9:10" x14ac:dyDescent="0.25">
      <c r="I134" s="24"/>
      <c r="J134" s="25"/>
    </row>
    <row r="135" spans="9:10" x14ac:dyDescent="0.25">
      <c r="I135" s="24"/>
      <c r="J135" s="25"/>
    </row>
    <row r="136" spans="9:10" x14ac:dyDescent="0.25">
      <c r="I136" s="24"/>
      <c r="J136" s="25"/>
    </row>
    <row r="137" spans="9:10" x14ac:dyDescent="0.25">
      <c r="I137" s="24"/>
      <c r="J137" s="25"/>
    </row>
    <row r="138" spans="9:10" x14ac:dyDescent="0.25">
      <c r="I138" s="24"/>
      <c r="J138" s="25"/>
    </row>
    <row r="139" spans="9:10" x14ac:dyDescent="0.25">
      <c r="I139" s="24"/>
      <c r="J139" s="25"/>
    </row>
    <row r="140" spans="9:10" x14ac:dyDescent="0.25">
      <c r="I140" s="24"/>
      <c r="J140" s="25"/>
    </row>
    <row r="141" spans="9:10" x14ac:dyDescent="0.25">
      <c r="I141" s="24"/>
      <c r="J141" s="25"/>
    </row>
    <row r="142" spans="9:10" x14ac:dyDescent="0.25">
      <c r="I142" s="24"/>
      <c r="J142" s="25"/>
    </row>
    <row r="143" spans="9:10" x14ac:dyDescent="0.25">
      <c r="I143" s="24"/>
      <c r="J143" s="25"/>
    </row>
    <row r="144" spans="9:10" x14ac:dyDescent="0.25">
      <c r="I144" s="24"/>
      <c r="J144" s="25"/>
    </row>
    <row r="145" spans="9:10" x14ac:dyDescent="0.25">
      <c r="I145" s="24"/>
      <c r="J145" s="25"/>
    </row>
    <row r="146" spans="9:10" x14ac:dyDescent="0.25">
      <c r="I146" s="24"/>
      <c r="J146" s="25"/>
    </row>
    <row r="147" spans="9:10" x14ac:dyDescent="0.25">
      <c r="I147" s="24"/>
      <c r="J147" s="25"/>
    </row>
    <row r="148" spans="9:10" x14ac:dyDescent="0.25">
      <c r="I148" s="24"/>
      <c r="J148" s="25"/>
    </row>
    <row r="149" spans="9:10" x14ac:dyDescent="0.25">
      <c r="I149" s="24"/>
      <c r="J149" s="25"/>
    </row>
    <row r="150" spans="9:10" x14ac:dyDescent="0.25">
      <c r="I150" s="24"/>
      <c r="J150" s="25"/>
    </row>
    <row r="151" spans="9:10" x14ac:dyDescent="0.25">
      <c r="I151" s="24"/>
      <c r="J151" s="25"/>
    </row>
    <row r="152" spans="9:10" x14ac:dyDescent="0.25">
      <c r="I152" s="24"/>
      <c r="J152" s="25"/>
    </row>
    <row r="153" spans="9:10" x14ac:dyDescent="0.25">
      <c r="I153" s="24"/>
      <c r="J153" s="25"/>
    </row>
    <row r="154" spans="9:10" x14ac:dyDescent="0.25">
      <c r="I154" s="24"/>
      <c r="J154" s="25"/>
    </row>
    <row r="155" spans="9:10" x14ac:dyDescent="0.25">
      <c r="I155" s="24"/>
      <c r="J155" s="25"/>
    </row>
    <row r="156" spans="9:10" x14ac:dyDescent="0.25">
      <c r="I156" s="24"/>
      <c r="J156" s="25"/>
    </row>
    <row r="157" spans="9:10" x14ac:dyDescent="0.25">
      <c r="I157" s="24"/>
      <c r="J157" s="25"/>
    </row>
    <row r="158" spans="9:10" x14ac:dyDescent="0.25">
      <c r="I158" s="24"/>
      <c r="J158" s="25"/>
    </row>
    <row r="159" spans="9:10" x14ac:dyDescent="0.25">
      <c r="I159" s="24"/>
      <c r="J159" s="25"/>
    </row>
    <row r="160" spans="9:10" x14ac:dyDescent="0.25">
      <c r="I160" s="24"/>
      <c r="J160" s="25"/>
    </row>
    <row r="161" spans="9:10" x14ac:dyDescent="0.25">
      <c r="I161" s="24"/>
      <c r="J161" s="25"/>
    </row>
    <row r="162" spans="9:10" x14ac:dyDescent="0.25">
      <c r="I162" s="24"/>
      <c r="J162" s="25"/>
    </row>
    <row r="163" spans="9:10" x14ac:dyDescent="0.25">
      <c r="I163" s="24"/>
      <c r="J163" s="25"/>
    </row>
    <row r="164" spans="9:10" x14ac:dyDescent="0.25">
      <c r="I164" s="24"/>
      <c r="J164" s="25"/>
    </row>
    <row r="165" spans="9:10" x14ac:dyDescent="0.25">
      <c r="I165" s="24"/>
      <c r="J165" s="25"/>
    </row>
    <row r="166" spans="9:10" x14ac:dyDescent="0.25">
      <c r="I166" s="24"/>
      <c r="J166" s="25"/>
    </row>
    <row r="167" spans="9:10" x14ac:dyDescent="0.25">
      <c r="I167" s="24"/>
      <c r="J167" s="25"/>
    </row>
    <row r="168" spans="9:10" x14ac:dyDescent="0.25">
      <c r="I168" s="24"/>
      <c r="J168" s="25"/>
    </row>
    <row r="169" spans="9:10" x14ac:dyDescent="0.25">
      <c r="I169" s="24"/>
      <c r="J169" s="25"/>
    </row>
    <row r="170" spans="9:10" x14ac:dyDescent="0.25">
      <c r="I170" s="24"/>
      <c r="J170" s="25"/>
    </row>
    <row r="171" spans="9:10" x14ac:dyDescent="0.25">
      <c r="I171" s="24"/>
      <c r="J171" s="25"/>
    </row>
    <row r="172" spans="9:10" x14ac:dyDescent="0.25">
      <c r="I172" s="24"/>
      <c r="J172" s="25"/>
    </row>
    <row r="173" spans="9:10" x14ac:dyDescent="0.25">
      <c r="I173" s="24"/>
      <c r="J173" s="25"/>
    </row>
    <row r="174" spans="9:10" x14ac:dyDescent="0.25">
      <c r="I174" s="24"/>
      <c r="J174" s="25"/>
    </row>
    <row r="175" spans="9:10" x14ac:dyDescent="0.25">
      <c r="I175" s="24"/>
      <c r="J175" s="25"/>
    </row>
    <row r="176" spans="9:10" x14ac:dyDescent="0.25">
      <c r="I176" s="24"/>
      <c r="J176" s="25"/>
    </row>
    <row r="177" spans="9:10" x14ac:dyDescent="0.25">
      <c r="I177" s="24"/>
      <c r="J177" s="25"/>
    </row>
    <row r="178" spans="9:10" x14ac:dyDescent="0.25">
      <c r="I178" s="24"/>
      <c r="J178" s="25"/>
    </row>
    <row r="179" spans="9:10" x14ac:dyDescent="0.25">
      <c r="I179" s="24"/>
      <c r="J179" s="25"/>
    </row>
    <row r="180" spans="9:10" x14ac:dyDescent="0.25">
      <c r="I180" s="24"/>
      <c r="J180" s="25"/>
    </row>
    <row r="181" spans="9:10" x14ac:dyDescent="0.25">
      <c r="I181" s="24"/>
      <c r="J181" s="25"/>
    </row>
    <row r="182" spans="9:10" x14ac:dyDescent="0.25">
      <c r="I182" s="24"/>
      <c r="J182" s="25"/>
    </row>
    <row r="183" spans="9:10" x14ac:dyDescent="0.25">
      <c r="I183" s="24"/>
      <c r="J183" s="25"/>
    </row>
    <row r="184" spans="9:10" x14ac:dyDescent="0.25">
      <c r="I184" s="24"/>
      <c r="J184" s="25"/>
    </row>
    <row r="185" spans="9:10" x14ac:dyDescent="0.25">
      <c r="I185" s="24"/>
      <c r="J185" s="25"/>
    </row>
    <row r="186" spans="9:10" x14ac:dyDescent="0.25">
      <c r="I186" s="24"/>
      <c r="J186" s="25"/>
    </row>
    <row r="187" spans="9:10" x14ac:dyDescent="0.25">
      <c r="I187" s="24"/>
      <c r="J187" s="25"/>
    </row>
    <row r="188" spans="9:10" x14ac:dyDescent="0.25">
      <c r="I188" s="24"/>
      <c r="J188" s="25"/>
    </row>
    <row r="189" spans="9:10" x14ac:dyDescent="0.25">
      <c r="I189" s="24"/>
      <c r="J189" s="25"/>
    </row>
    <row r="190" spans="9:10" x14ac:dyDescent="0.25">
      <c r="I190" s="24"/>
      <c r="J190" s="25"/>
    </row>
    <row r="191" spans="9:10" x14ac:dyDescent="0.25">
      <c r="I191" s="24"/>
      <c r="J191" s="25"/>
    </row>
    <row r="192" spans="9:10" x14ac:dyDescent="0.25">
      <c r="I192" s="24"/>
      <c r="J192" s="25"/>
    </row>
    <row r="193" spans="9:10" x14ac:dyDescent="0.25">
      <c r="I193" s="24"/>
      <c r="J193" s="25"/>
    </row>
    <row r="194" spans="9:10" x14ac:dyDescent="0.25">
      <c r="I194" s="24"/>
      <c r="J194" s="25"/>
    </row>
    <row r="195" spans="9:10" x14ac:dyDescent="0.25">
      <c r="I195" s="24"/>
      <c r="J195" s="25"/>
    </row>
    <row r="196" spans="9:10" x14ac:dyDescent="0.25">
      <c r="I196" s="24"/>
      <c r="J196" s="25"/>
    </row>
    <row r="197" spans="9:10" x14ac:dyDescent="0.25">
      <c r="I197" s="24"/>
      <c r="J197" s="25"/>
    </row>
    <row r="198" spans="9:10" x14ac:dyDescent="0.25">
      <c r="I198" s="24"/>
      <c r="J198" s="25"/>
    </row>
    <row r="199" spans="9:10" x14ac:dyDescent="0.25">
      <c r="I199" s="24"/>
      <c r="J199" s="25"/>
    </row>
    <row r="200" spans="9:10" x14ac:dyDescent="0.25">
      <c r="I200" s="24"/>
      <c r="J200" s="25"/>
    </row>
    <row r="201" spans="9:10" x14ac:dyDescent="0.25">
      <c r="I201" s="24"/>
      <c r="J201" s="25"/>
    </row>
    <row r="202" spans="9:10" x14ac:dyDescent="0.25">
      <c r="I202" s="24"/>
      <c r="J202" s="25"/>
    </row>
    <row r="203" spans="9:10" x14ac:dyDescent="0.25">
      <c r="I203" s="24"/>
      <c r="J203" s="25"/>
    </row>
    <row r="204" spans="9:10" x14ac:dyDescent="0.25">
      <c r="I204" s="24"/>
      <c r="J204" s="25"/>
    </row>
    <row r="205" spans="9:10" x14ac:dyDescent="0.25">
      <c r="I205" s="24"/>
      <c r="J205" s="25"/>
    </row>
    <row r="206" spans="9:10" x14ac:dyDescent="0.25">
      <c r="I206" s="24"/>
      <c r="J206" s="25"/>
    </row>
    <row r="207" spans="9:10" x14ac:dyDescent="0.25">
      <c r="I207" s="24"/>
      <c r="J207" s="25"/>
    </row>
    <row r="208" spans="9:10" x14ac:dyDescent="0.25">
      <c r="I208" s="24"/>
      <c r="J208" s="25"/>
    </row>
    <row r="209" spans="9:10" x14ac:dyDescent="0.25">
      <c r="I209" s="24"/>
      <c r="J209" s="25"/>
    </row>
    <row r="210" spans="9:10" x14ac:dyDescent="0.25">
      <c r="I210" s="24"/>
      <c r="J210" s="25"/>
    </row>
    <row r="211" spans="9:10" x14ac:dyDescent="0.25">
      <c r="I211" s="24"/>
      <c r="J211" s="25"/>
    </row>
    <row r="212" spans="9:10" x14ac:dyDescent="0.25">
      <c r="I212" s="24"/>
      <c r="J212" s="25"/>
    </row>
    <row r="213" spans="9:10" x14ac:dyDescent="0.25">
      <c r="I213" s="24"/>
      <c r="J213" s="25"/>
    </row>
    <row r="214" spans="9:10" x14ac:dyDescent="0.25">
      <c r="I214" s="24"/>
      <c r="J214" s="25"/>
    </row>
    <row r="215" spans="9:10" x14ac:dyDescent="0.25">
      <c r="I215" s="24"/>
      <c r="J215" s="25"/>
    </row>
    <row r="216" spans="9:10" x14ac:dyDescent="0.25">
      <c r="I216" s="24"/>
      <c r="J216" s="25"/>
    </row>
    <row r="217" spans="9:10" x14ac:dyDescent="0.25">
      <c r="I217" s="24"/>
      <c r="J217" s="25"/>
    </row>
    <row r="218" spans="9:10" x14ac:dyDescent="0.25">
      <c r="I218" s="24"/>
      <c r="J218" s="25"/>
    </row>
    <row r="219" spans="9:10" x14ac:dyDescent="0.25">
      <c r="I219" s="24"/>
      <c r="J219" s="25"/>
    </row>
    <row r="220" spans="9:10" x14ac:dyDescent="0.25">
      <c r="I220" s="24"/>
      <c r="J220" s="25"/>
    </row>
    <row r="221" spans="9:10" x14ac:dyDescent="0.25">
      <c r="I221" s="24"/>
      <c r="J221" s="25"/>
    </row>
    <row r="222" spans="9:10" x14ac:dyDescent="0.25">
      <c r="I222" s="24"/>
      <c r="J222" s="25"/>
    </row>
    <row r="223" spans="9:10" x14ac:dyDescent="0.25">
      <c r="I223" s="24"/>
      <c r="J223" s="25"/>
    </row>
    <row r="224" spans="9:10" x14ac:dyDescent="0.25">
      <c r="I224" s="24"/>
      <c r="J224" s="25"/>
    </row>
    <row r="225" spans="9:10" x14ac:dyDescent="0.25">
      <c r="I225" s="24"/>
      <c r="J225" s="25"/>
    </row>
    <row r="226" spans="9:10" x14ac:dyDescent="0.25">
      <c r="I226" s="24"/>
      <c r="J226" s="25"/>
    </row>
    <row r="227" spans="9:10" x14ac:dyDescent="0.25">
      <c r="I227" s="24"/>
      <c r="J227" s="25"/>
    </row>
    <row r="228" spans="9:10" x14ac:dyDescent="0.25">
      <c r="I228" s="24"/>
      <c r="J228" s="25"/>
    </row>
    <row r="229" spans="9:10" x14ac:dyDescent="0.25">
      <c r="I229" s="24"/>
      <c r="J229" s="25"/>
    </row>
    <row r="230" spans="9:10" x14ac:dyDescent="0.25">
      <c r="I230" s="24"/>
      <c r="J230" s="25"/>
    </row>
    <row r="231" spans="9:10" x14ac:dyDescent="0.25">
      <c r="I231" s="24"/>
      <c r="J231" s="25"/>
    </row>
    <row r="232" spans="9:10" x14ac:dyDescent="0.25">
      <c r="I232" s="24"/>
      <c r="J232" s="25"/>
    </row>
    <row r="233" spans="9:10" x14ac:dyDescent="0.25">
      <c r="I233" s="24"/>
      <c r="J233" s="25"/>
    </row>
    <row r="234" spans="9:10" x14ac:dyDescent="0.25">
      <c r="I234" s="24"/>
      <c r="J234" s="25"/>
    </row>
    <row r="235" spans="9:10" x14ac:dyDescent="0.25">
      <c r="I235" s="24"/>
      <c r="J235" s="25"/>
    </row>
    <row r="236" spans="9:10" x14ac:dyDescent="0.25">
      <c r="I236" s="24"/>
      <c r="J236" s="25"/>
    </row>
    <row r="237" spans="9:10" x14ac:dyDescent="0.25">
      <c r="I237" s="24"/>
      <c r="J237" s="25"/>
    </row>
    <row r="238" spans="9:10" x14ac:dyDescent="0.25">
      <c r="I238" s="24"/>
      <c r="J238" s="25"/>
    </row>
    <row r="239" spans="9:10" x14ac:dyDescent="0.25">
      <c r="I239" s="24"/>
      <c r="J239" s="25"/>
    </row>
    <row r="240" spans="9:10" x14ac:dyDescent="0.25">
      <c r="I240" s="24"/>
      <c r="J240" s="25"/>
    </row>
    <row r="241" spans="9:10" x14ac:dyDescent="0.25">
      <c r="I241" s="24"/>
      <c r="J241" s="25"/>
    </row>
    <row r="242" spans="9:10" x14ac:dyDescent="0.25">
      <c r="I242" s="24"/>
      <c r="J242" s="25"/>
    </row>
    <row r="243" spans="9:10" x14ac:dyDescent="0.25">
      <c r="I243" s="24"/>
      <c r="J243" s="25"/>
    </row>
    <row r="244" spans="9:10" x14ac:dyDescent="0.25">
      <c r="I244" s="24"/>
      <c r="J244" s="25"/>
    </row>
    <row r="245" spans="9:10" x14ac:dyDescent="0.25">
      <c r="I245" s="24"/>
      <c r="J245" s="25"/>
    </row>
    <row r="246" spans="9:10" x14ac:dyDescent="0.25">
      <c r="I246" s="24"/>
      <c r="J246" s="25"/>
    </row>
    <row r="247" spans="9:10" x14ac:dyDescent="0.25">
      <c r="I247" s="24"/>
      <c r="J247" s="25"/>
    </row>
    <row r="248" spans="9:10" x14ac:dyDescent="0.25">
      <c r="I248" s="24"/>
      <c r="J248" s="25"/>
    </row>
    <row r="249" spans="9:10" x14ac:dyDescent="0.25">
      <c r="I249" s="24"/>
      <c r="J249" s="25"/>
    </row>
    <row r="250" spans="9:10" x14ac:dyDescent="0.25">
      <c r="I250" s="24"/>
      <c r="J250" s="25"/>
    </row>
    <row r="251" spans="9:10" x14ac:dyDescent="0.25">
      <c r="I251" s="24"/>
      <c r="J251" s="25"/>
    </row>
    <row r="252" spans="9:10" x14ac:dyDescent="0.25">
      <c r="I252" s="24"/>
      <c r="J252" s="25"/>
    </row>
    <row r="253" spans="9:10" x14ac:dyDescent="0.25">
      <c r="I253" s="24"/>
      <c r="J253" s="25"/>
    </row>
    <row r="254" spans="9:10" x14ac:dyDescent="0.25">
      <c r="I254" s="24"/>
      <c r="J254" s="25"/>
    </row>
    <row r="255" spans="9:10" x14ac:dyDescent="0.25">
      <c r="I255" s="24"/>
      <c r="J255" s="25"/>
    </row>
    <row r="256" spans="9:10" x14ac:dyDescent="0.25">
      <c r="I256" s="24"/>
      <c r="J256" s="25"/>
    </row>
    <row r="257" spans="9:10" x14ac:dyDescent="0.25">
      <c r="I257" s="24"/>
      <c r="J257" s="25"/>
    </row>
    <row r="258" spans="9:10" x14ac:dyDescent="0.25">
      <c r="I258" s="24"/>
      <c r="J258" s="25"/>
    </row>
    <row r="259" spans="9:10" x14ac:dyDescent="0.25">
      <c r="I259" s="24"/>
      <c r="J259" s="25"/>
    </row>
    <row r="260" spans="9:10" x14ac:dyDescent="0.25">
      <c r="I260" s="24"/>
      <c r="J260" s="25"/>
    </row>
    <row r="261" spans="9:10" x14ac:dyDescent="0.25">
      <c r="I261" s="24"/>
      <c r="J261" s="25"/>
    </row>
    <row r="262" spans="9:10" x14ac:dyDescent="0.25">
      <c r="I262" s="24"/>
      <c r="J262" s="25"/>
    </row>
    <row r="263" spans="9:10" x14ac:dyDescent="0.25">
      <c r="I263" s="24"/>
      <c r="J263" s="25"/>
    </row>
    <row r="264" spans="9:10" x14ac:dyDescent="0.25">
      <c r="I264" s="24"/>
      <c r="J264" s="25"/>
    </row>
    <row r="265" spans="9:10" x14ac:dyDescent="0.25">
      <c r="I265" s="24"/>
      <c r="J265" s="25"/>
    </row>
    <row r="266" spans="9:10" x14ac:dyDescent="0.25">
      <c r="I266" s="24"/>
      <c r="J266" s="25"/>
    </row>
    <row r="267" spans="9:10" x14ac:dyDescent="0.25">
      <c r="I267" s="24"/>
      <c r="J267" s="25"/>
    </row>
    <row r="268" spans="9:10" x14ac:dyDescent="0.25">
      <c r="I268" s="24"/>
      <c r="J268" s="25"/>
    </row>
    <row r="269" spans="9:10" x14ac:dyDescent="0.25">
      <c r="I269" s="24"/>
      <c r="J269" s="25"/>
    </row>
    <row r="270" spans="9:10" x14ac:dyDescent="0.25">
      <c r="I270" s="24"/>
      <c r="J270" s="25"/>
    </row>
    <row r="271" spans="9:10" x14ac:dyDescent="0.25">
      <c r="I271" s="24"/>
      <c r="J271" s="25"/>
    </row>
    <row r="272" spans="9:10" x14ac:dyDescent="0.25">
      <c r="I272" s="24"/>
      <c r="J272" s="25"/>
    </row>
    <row r="273" spans="9:10" x14ac:dyDescent="0.25">
      <c r="I273" s="24"/>
      <c r="J273" s="25"/>
    </row>
    <row r="274" spans="9:10" x14ac:dyDescent="0.25">
      <c r="I274" s="24"/>
      <c r="J274" s="25"/>
    </row>
    <row r="275" spans="9:10" x14ac:dyDescent="0.25">
      <c r="I275" s="24"/>
      <c r="J275" s="25"/>
    </row>
    <row r="276" spans="9:10" x14ac:dyDescent="0.25">
      <c r="I276" s="24"/>
      <c r="J276" s="25"/>
    </row>
    <row r="277" spans="9:10" x14ac:dyDescent="0.25">
      <c r="I277" s="24"/>
      <c r="J277" s="25"/>
    </row>
    <row r="278" spans="9:10" x14ac:dyDescent="0.25">
      <c r="I278" s="24"/>
      <c r="J278" s="25"/>
    </row>
    <row r="279" spans="9:10" x14ac:dyDescent="0.25">
      <c r="I279" s="24"/>
      <c r="J279" s="25"/>
    </row>
    <row r="280" spans="9:10" x14ac:dyDescent="0.25">
      <c r="I280" s="24"/>
      <c r="J280" s="25"/>
    </row>
    <row r="281" spans="9:10" x14ac:dyDescent="0.25">
      <c r="I281" s="24"/>
      <c r="J281" s="25"/>
    </row>
    <row r="282" spans="9:10" x14ac:dyDescent="0.25">
      <c r="I282" s="24"/>
      <c r="J282" s="25"/>
    </row>
    <row r="283" spans="9:10" x14ac:dyDescent="0.25">
      <c r="I283" s="24"/>
      <c r="J283" s="25"/>
    </row>
    <row r="284" spans="9:10" x14ac:dyDescent="0.25">
      <c r="I284" s="24"/>
      <c r="J284" s="25"/>
    </row>
    <row r="285" spans="9:10" x14ac:dyDescent="0.25">
      <c r="I285" s="24"/>
      <c r="J285" s="25"/>
    </row>
    <row r="286" spans="9:10" x14ac:dyDescent="0.25">
      <c r="I286" s="24"/>
      <c r="J286" s="25"/>
    </row>
    <row r="287" spans="9:10" x14ac:dyDescent="0.25">
      <c r="I287" s="24"/>
      <c r="J287" s="25"/>
    </row>
    <row r="288" spans="9:10" x14ac:dyDescent="0.25">
      <c r="I288" s="24"/>
      <c r="J288" s="25"/>
    </row>
    <row r="289" spans="9:10" x14ac:dyDescent="0.25">
      <c r="I289" s="24"/>
      <c r="J289" s="25"/>
    </row>
    <row r="290" spans="9:10" x14ac:dyDescent="0.25">
      <c r="I290" s="24"/>
      <c r="J290" s="25"/>
    </row>
    <row r="291" spans="9:10" x14ac:dyDescent="0.25">
      <c r="I291" s="24"/>
      <c r="J291" s="25"/>
    </row>
    <row r="292" spans="9:10" x14ac:dyDescent="0.25">
      <c r="I292" s="24"/>
      <c r="J292" s="25"/>
    </row>
    <row r="293" spans="9:10" x14ac:dyDescent="0.25">
      <c r="I293" s="24"/>
      <c r="J293" s="25"/>
    </row>
    <row r="294" spans="9:10" x14ac:dyDescent="0.25">
      <c r="I294" s="24"/>
      <c r="J294" s="25"/>
    </row>
    <row r="295" spans="9:10" x14ac:dyDescent="0.25">
      <c r="I295" s="24"/>
      <c r="J295" s="25"/>
    </row>
    <row r="296" spans="9:10" x14ac:dyDescent="0.25">
      <c r="I296" s="24"/>
      <c r="J296" s="25"/>
    </row>
    <row r="297" spans="9:10" x14ac:dyDescent="0.25">
      <c r="I297" s="24"/>
      <c r="J297" s="25"/>
    </row>
    <row r="298" spans="9:10" x14ac:dyDescent="0.25">
      <c r="I298" s="24"/>
      <c r="J298" s="25"/>
    </row>
    <row r="299" spans="9:10" x14ac:dyDescent="0.25">
      <c r="I299" s="24"/>
      <c r="J299" s="25"/>
    </row>
    <row r="300" spans="9:10" x14ac:dyDescent="0.25">
      <c r="I300" s="24"/>
      <c r="J300" s="25"/>
    </row>
    <row r="301" spans="9:10" x14ac:dyDescent="0.25">
      <c r="I301" s="24"/>
      <c r="J301" s="25"/>
    </row>
    <row r="302" spans="9:10" x14ac:dyDescent="0.25">
      <c r="I302" s="24"/>
      <c r="J302" s="25"/>
    </row>
    <row r="303" spans="9:10" x14ac:dyDescent="0.25">
      <c r="I303" s="24"/>
      <c r="J303" s="25"/>
    </row>
    <row r="304" spans="9:10" x14ac:dyDescent="0.25">
      <c r="I304" s="24"/>
      <c r="J304" s="25"/>
    </row>
    <row r="305" spans="9:10" x14ac:dyDescent="0.25">
      <c r="I305" s="24"/>
      <c r="J305" s="25"/>
    </row>
    <row r="306" spans="9:10" x14ac:dyDescent="0.25">
      <c r="I306" s="24"/>
      <c r="J306" s="25"/>
    </row>
    <row r="307" spans="9:10" x14ac:dyDescent="0.25">
      <c r="I307" s="24"/>
      <c r="J307" s="25"/>
    </row>
    <row r="308" spans="9:10" x14ac:dyDescent="0.25">
      <c r="I308" s="24"/>
      <c r="J308" s="25"/>
    </row>
    <row r="309" spans="9:10" x14ac:dyDescent="0.25">
      <c r="I309" s="24"/>
      <c r="J309" s="25"/>
    </row>
    <row r="310" spans="9:10" x14ac:dyDescent="0.25">
      <c r="I310" s="24"/>
      <c r="J310" s="25"/>
    </row>
    <row r="311" spans="9:10" x14ac:dyDescent="0.25">
      <c r="I311" s="24"/>
      <c r="J311" s="25"/>
    </row>
    <row r="312" spans="9:10" x14ac:dyDescent="0.25">
      <c r="I312" s="24"/>
      <c r="J312" s="25"/>
    </row>
    <row r="313" spans="9:10" x14ac:dyDescent="0.25">
      <c r="I313" s="24"/>
      <c r="J313" s="25"/>
    </row>
    <row r="314" spans="9:10" x14ac:dyDescent="0.25">
      <c r="I314" s="24"/>
      <c r="J314" s="25"/>
    </row>
    <row r="315" spans="9:10" x14ac:dyDescent="0.25">
      <c r="I315" s="24"/>
      <c r="J315" s="25"/>
    </row>
    <row r="316" spans="9:10" x14ac:dyDescent="0.25">
      <c r="I316" s="24"/>
      <c r="J316" s="25"/>
    </row>
    <row r="317" spans="9:10" x14ac:dyDescent="0.25">
      <c r="I317" s="24"/>
      <c r="J317" s="25"/>
    </row>
    <row r="318" spans="9:10" x14ac:dyDescent="0.25">
      <c r="I318" s="24"/>
      <c r="J318" s="25"/>
    </row>
    <row r="319" spans="9:10" x14ac:dyDescent="0.25">
      <c r="I319" s="24"/>
      <c r="J319" s="25"/>
    </row>
    <row r="320" spans="9:10" x14ac:dyDescent="0.25">
      <c r="I320" s="24"/>
      <c r="J320" s="25"/>
    </row>
    <row r="321" spans="9:10" x14ac:dyDescent="0.25">
      <c r="I321" s="24"/>
      <c r="J321" s="25"/>
    </row>
    <row r="322" spans="9:10" x14ac:dyDescent="0.25">
      <c r="I322" s="24"/>
      <c r="J322" s="25"/>
    </row>
    <row r="323" spans="9:10" x14ac:dyDescent="0.25">
      <c r="I323" s="24"/>
      <c r="J323" s="25"/>
    </row>
    <row r="324" spans="9:10" x14ac:dyDescent="0.25">
      <c r="I324" s="24"/>
      <c r="J324" s="25"/>
    </row>
    <row r="325" spans="9:10" x14ac:dyDescent="0.25">
      <c r="I325" s="24"/>
      <c r="J325" s="25"/>
    </row>
    <row r="326" spans="9:10" x14ac:dyDescent="0.25">
      <c r="I326" s="24"/>
      <c r="J326" s="25"/>
    </row>
    <row r="327" spans="9:10" x14ac:dyDescent="0.25">
      <c r="I327" s="24"/>
      <c r="J327" s="25"/>
    </row>
    <row r="328" spans="9:10" x14ac:dyDescent="0.25">
      <c r="I328" s="24"/>
      <c r="J328" s="25"/>
    </row>
    <row r="329" spans="9:10" x14ac:dyDescent="0.25">
      <c r="I329" s="24"/>
      <c r="J329" s="25"/>
    </row>
    <row r="330" spans="9:10" x14ac:dyDescent="0.25">
      <c r="I330" s="24"/>
      <c r="J330" s="25"/>
    </row>
    <row r="331" spans="9:10" x14ac:dyDescent="0.25">
      <c r="I331" s="24"/>
      <c r="J331" s="25"/>
    </row>
    <row r="332" spans="9:10" x14ac:dyDescent="0.25">
      <c r="I332" s="24"/>
      <c r="J332" s="25"/>
    </row>
    <row r="333" spans="9:10" x14ac:dyDescent="0.25">
      <c r="I333" s="24"/>
      <c r="J333" s="25"/>
    </row>
    <row r="334" spans="9:10" x14ac:dyDescent="0.25">
      <c r="I334" s="24"/>
      <c r="J334" s="25"/>
    </row>
    <row r="335" spans="9:10" x14ac:dyDescent="0.25">
      <c r="I335" s="24"/>
      <c r="J335" s="25"/>
    </row>
    <row r="336" spans="9:10" x14ac:dyDescent="0.25">
      <c r="I336" s="24"/>
      <c r="J336" s="25"/>
    </row>
    <row r="337" spans="9:10" x14ac:dyDescent="0.25">
      <c r="I337" s="24"/>
      <c r="J337" s="25"/>
    </row>
    <row r="338" spans="9:10" x14ac:dyDescent="0.25">
      <c r="I338" s="24"/>
      <c r="J338" s="25"/>
    </row>
    <row r="339" spans="9:10" x14ac:dyDescent="0.25">
      <c r="I339" s="24"/>
      <c r="J339" s="25"/>
    </row>
    <row r="340" spans="9:10" x14ac:dyDescent="0.25">
      <c r="I340" s="24"/>
      <c r="J340" s="25"/>
    </row>
    <row r="341" spans="9:10" x14ac:dyDescent="0.25">
      <c r="I341" s="24"/>
      <c r="J341" s="25"/>
    </row>
    <row r="342" spans="9:10" x14ac:dyDescent="0.25">
      <c r="I342" s="24"/>
      <c r="J342" s="25"/>
    </row>
    <row r="343" spans="9:10" x14ac:dyDescent="0.25">
      <c r="I343" s="24"/>
      <c r="J343" s="25"/>
    </row>
    <row r="344" spans="9:10" x14ac:dyDescent="0.25">
      <c r="I344" s="24"/>
      <c r="J344" s="25"/>
    </row>
    <row r="345" spans="9:10" x14ac:dyDescent="0.25">
      <c r="I345" s="24"/>
      <c r="J345" s="25"/>
    </row>
    <row r="346" spans="9:10" x14ac:dyDescent="0.25">
      <c r="I346" s="24"/>
      <c r="J346" s="25"/>
    </row>
    <row r="347" spans="9:10" x14ac:dyDescent="0.25">
      <c r="I347" s="24"/>
      <c r="J347" s="25"/>
    </row>
    <row r="348" spans="9:10" x14ac:dyDescent="0.25">
      <c r="I348" s="24"/>
      <c r="J348" s="25"/>
    </row>
    <row r="349" spans="9:10" x14ac:dyDescent="0.25">
      <c r="I349" s="24"/>
      <c r="J349" s="25"/>
    </row>
    <row r="350" spans="9:10" x14ac:dyDescent="0.25">
      <c r="I350" s="24"/>
      <c r="J350" s="25"/>
    </row>
    <row r="351" spans="9:10" x14ac:dyDescent="0.25">
      <c r="I351" s="24"/>
      <c r="J351" s="25"/>
    </row>
    <row r="352" spans="9:10" x14ac:dyDescent="0.25">
      <c r="I352" s="24"/>
      <c r="J352" s="25"/>
    </row>
    <row r="353" spans="9:10" x14ac:dyDescent="0.25">
      <c r="I353" s="24"/>
      <c r="J353" s="25"/>
    </row>
    <row r="354" spans="9:10" x14ac:dyDescent="0.25">
      <c r="I354" s="24"/>
      <c r="J354" s="25"/>
    </row>
    <row r="355" spans="9:10" x14ac:dyDescent="0.25">
      <c r="I355" s="24"/>
      <c r="J355" s="25"/>
    </row>
    <row r="356" spans="9:10" x14ac:dyDescent="0.25">
      <c r="I356" s="24"/>
      <c r="J356" s="25"/>
    </row>
    <row r="357" spans="9:10" x14ac:dyDescent="0.25">
      <c r="I357" s="24"/>
      <c r="J357" s="25"/>
    </row>
    <row r="358" spans="9:10" x14ac:dyDescent="0.25">
      <c r="I358" s="24"/>
      <c r="J358" s="25"/>
    </row>
    <row r="359" spans="9:10" x14ac:dyDescent="0.25">
      <c r="I359" s="24"/>
      <c r="J359" s="25"/>
    </row>
    <row r="360" spans="9:10" x14ac:dyDescent="0.25">
      <c r="I360" s="24"/>
      <c r="J360" s="25"/>
    </row>
    <row r="361" spans="9:10" x14ac:dyDescent="0.25">
      <c r="I361" s="24"/>
      <c r="J361" s="25"/>
    </row>
    <row r="362" spans="9:10" x14ac:dyDescent="0.25">
      <c r="I362" s="24"/>
      <c r="J362" s="25"/>
    </row>
    <row r="363" spans="9:10" x14ac:dyDescent="0.25">
      <c r="I363" s="24"/>
      <c r="J363" s="25"/>
    </row>
    <row r="364" spans="9:10" x14ac:dyDescent="0.25">
      <c r="I364" s="24"/>
      <c r="J364" s="25"/>
    </row>
    <row r="365" spans="9:10" x14ac:dyDescent="0.25">
      <c r="I365" s="24"/>
      <c r="J365" s="25"/>
    </row>
    <row r="366" spans="9:10" x14ac:dyDescent="0.25">
      <c r="I366" s="24"/>
      <c r="J366" s="25"/>
    </row>
    <row r="367" spans="9:10" x14ac:dyDescent="0.25">
      <c r="I367" s="24"/>
      <c r="J367" s="25"/>
    </row>
    <row r="368" spans="9:10" x14ac:dyDescent="0.25">
      <c r="I368" s="24"/>
      <c r="J368" s="25"/>
    </row>
  </sheetData>
  <mergeCells count="3">
    <mergeCell ref="A44:D44"/>
    <mergeCell ref="D46:E46"/>
    <mergeCell ref="F46:G46"/>
  </mergeCells>
  <printOptions horizontalCentered="1" verticalCentered="1"/>
  <pageMargins left="0" right="0" top="1" bottom="1" header="0" footer="0"/>
  <pageSetup paperSize="9" scale="76" orientation="landscape" horizontalDpi="4294967292" verticalDpi="4294967292"/>
  <headerFooter alignWithMargins="0">
    <oddHeader>&amp;L&amp;"Calibri"&amp;10&amp;K000000 Información Pública&amp;1#_x000D_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C3018"/>
  <sheetViews>
    <sheetView showGridLines="0" tabSelected="1" zoomScale="70" zoomScaleNormal="70" workbookViewId="0">
      <pane xSplit="1" ySplit="4" topLeftCell="B31" activePane="bottomRight" state="frozen"/>
      <selection pane="topRight" activeCell="B1" sqref="B1"/>
      <selection pane="bottomLeft" activeCell="A5" sqref="A5"/>
      <selection pane="bottomRight" activeCell="E1" sqref="E1:H1048576"/>
    </sheetView>
  </sheetViews>
  <sheetFormatPr baseColWidth="10" defaultColWidth="11" defaultRowHeight="15.6" x14ac:dyDescent="0.3"/>
  <cols>
    <col min="1" max="1" width="16.59765625" bestFit="1" customWidth="1"/>
    <col min="2" max="2" width="5.59765625" customWidth="1"/>
    <col min="3" max="3" width="6.09765625" customWidth="1"/>
    <col min="5" max="8" width="13.5" style="84" customWidth="1"/>
    <col min="9" max="9" width="11" customWidth="1"/>
    <col min="10" max="10" width="26.59765625" customWidth="1"/>
    <col min="11" max="11" width="15.09765625" customWidth="1"/>
    <col min="12" max="13" width="12" customWidth="1"/>
    <col min="14" max="14" width="11" customWidth="1"/>
    <col min="15" max="15" width="13.59765625" customWidth="1"/>
    <col min="16" max="16" width="20.09765625" customWidth="1"/>
    <col min="17" max="17" width="18.09765625" customWidth="1"/>
    <col min="18" max="18" width="14.09765625" bestFit="1" customWidth="1"/>
    <col min="19" max="19" width="18.09765625" bestFit="1" customWidth="1"/>
    <col min="20" max="20" width="13.09765625" bestFit="1" customWidth="1"/>
    <col min="21" max="21" width="20.5" bestFit="1" customWidth="1"/>
    <col min="22" max="22" width="18.5" bestFit="1" customWidth="1"/>
    <col min="23" max="23" width="11" bestFit="1" customWidth="1"/>
    <col min="24" max="24" width="18.09765625" bestFit="1" customWidth="1"/>
    <col min="27" max="27" width="14.09765625" bestFit="1" customWidth="1"/>
    <col min="28" max="28" width="14" bestFit="1" customWidth="1"/>
    <col min="41" max="41" width="11" customWidth="1"/>
  </cols>
  <sheetData>
    <row r="1" spans="1:29" x14ac:dyDescent="0.3">
      <c r="E1" s="93"/>
      <c r="F1" s="93"/>
      <c r="G1" s="93"/>
      <c r="H1" s="93"/>
      <c r="K1" s="12"/>
      <c r="L1" s="12"/>
      <c r="M1" s="12"/>
      <c r="R1" s="21"/>
      <c r="S1" s="12"/>
      <c r="X1" s="12"/>
      <c r="Y1" s="12"/>
      <c r="AB1" s="21"/>
    </row>
    <row r="2" spans="1:29" ht="18" x14ac:dyDescent="0.35">
      <c r="A2" s="59">
        <v>45200</v>
      </c>
      <c r="B2" s="2"/>
      <c r="C2" s="2"/>
      <c r="E2" s="92" t="s">
        <v>16</v>
      </c>
      <c r="F2" s="92"/>
      <c r="G2" s="92" t="s">
        <v>17</v>
      </c>
      <c r="H2" s="92"/>
      <c r="J2" t="s">
        <v>18</v>
      </c>
      <c r="K2">
        <v>18.681999999999999</v>
      </c>
      <c r="L2" s="21">
        <f>K2/4*95%*(28*96)*0.8</f>
        <v>9541.2710399999978</v>
      </c>
      <c r="M2" s="12">
        <f>K2/4*95%*(28*96)*0.2</f>
        <v>2385.3177599999995</v>
      </c>
      <c r="N2" s="12"/>
      <c r="O2" s="80" t="s">
        <v>19</v>
      </c>
      <c r="P2" s="81"/>
      <c r="Q2" s="81"/>
      <c r="R2" s="81"/>
      <c r="S2" s="82"/>
      <c r="T2" s="79" t="s">
        <v>20</v>
      </c>
      <c r="U2" s="79"/>
      <c r="V2" s="79"/>
      <c r="W2" s="79"/>
      <c r="X2" s="79"/>
    </row>
    <row r="3" spans="1:29" x14ac:dyDescent="0.3">
      <c r="B3" s="3" t="s">
        <v>7</v>
      </c>
      <c r="C3" s="3" t="s">
        <v>21</v>
      </c>
      <c r="D3" s="5" t="s">
        <v>22</v>
      </c>
      <c r="E3" s="91" t="s">
        <v>23</v>
      </c>
      <c r="F3" s="91" t="s">
        <v>24</v>
      </c>
      <c r="G3" s="91" t="s">
        <v>23</v>
      </c>
      <c r="H3" s="91" t="s">
        <v>24</v>
      </c>
      <c r="J3" t="s">
        <v>25</v>
      </c>
      <c r="K3">
        <v>18.681999999999999</v>
      </c>
      <c r="L3" s="21">
        <f>K3/4*95%*(28*96)*0.8</f>
        <v>9541.2710399999978</v>
      </c>
      <c r="M3" s="12">
        <f>K3/4*95%*(28*96)*0.2</f>
        <v>2385.3177599999995</v>
      </c>
      <c r="N3" s="12"/>
      <c r="O3" s="4" t="s">
        <v>26</v>
      </c>
      <c r="P3" s="75" t="s">
        <v>27</v>
      </c>
      <c r="Q3" s="75" t="s">
        <v>28</v>
      </c>
      <c r="R3" s="77" t="s">
        <v>29</v>
      </c>
      <c r="S3" s="46" t="s">
        <v>30</v>
      </c>
      <c r="T3" s="4" t="s">
        <v>26</v>
      </c>
      <c r="U3" s="75" t="s">
        <v>27</v>
      </c>
      <c r="V3" s="75" t="s">
        <v>28</v>
      </c>
      <c r="W3" s="77" t="s">
        <v>29</v>
      </c>
      <c r="X3" s="46" t="s">
        <v>30</v>
      </c>
      <c r="Y3" s="12"/>
    </row>
    <row r="4" spans="1:29" x14ac:dyDescent="0.3">
      <c r="B4" s="3"/>
      <c r="C4" s="3"/>
      <c r="D4" s="5"/>
      <c r="E4" s="90">
        <f>SUM(E5:E2980)</f>
        <v>9751.4672978005492</v>
      </c>
      <c r="F4" s="90">
        <f>MAX(F5:F2980)</f>
        <v>18.624193359374999</v>
      </c>
      <c r="G4" s="90">
        <f>SUM(G5:G2980)</f>
        <v>9848.9212787961824</v>
      </c>
      <c r="H4" s="90">
        <f>MAX(H5:H2980)</f>
        <v>18.614560546875001</v>
      </c>
      <c r="J4" s="55"/>
      <c r="K4" s="55"/>
      <c r="L4" s="55"/>
      <c r="M4" s="55"/>
      <c r="N4" s="56"/>
      <c r="O4" s="57">
        <f>SUM(O5:O2980)</f>
        <v>3748.0555180837559</v>
      </c>
      <c r="P4" s="76"/>
      <c r="Q4" s="76"/>
      <c r="R4" s="78"/>
      <c r="S4" s="57">
        <f>SUM(S5:S2980)</f>
        <v>43108.345805959594</v>
      </c>
      <c r="T4" s="57">
        <f>SUM(T5:T2980)</f>
        <v>3648.1879739405026</v>
      </c>
      <c r="U4" s="76"/>
      <c r="V4" s="76"/>
      <c r="W4" s="78"/>
      <c r="X4" s="57">
        <f>SUM(X5:X2980)</f>
        <v>42672.461380296569</v>
      </c>
      <c r="Y4" s="12"/>
      <c r="Z4" s="12"/>
      <c r="AA4" s="12"/>
    </row>
    <row r="5" spans="1:29" x14ac:dyDescent="0.3">
      <c r="A5" s="1">
        <f>$A$2+0.0104166666666667</f>
        <v>45200.010416666664</v>
      </c>
      <c r="B5" s="50">
        <v>1</v>
      </c>
      <c r="C5" s="68">
        <v>1.0416666666666666E-2</v>
      </c>
      <c r="D5">
        <f>IF(HOUR(A5)+MINUTE(A5)/60&lt;=18,1,IF(HOUR(A5)+MINUTE(A5)/60&gt;=23.25,1,LOOKUP(DAY(A5),calendario!$A$12:$A$41,calendario!$C$12:$C$41)))</f>
        <v>1</v>
      </c>
      <c r="E5" s="89">
        <f>F5/4</f>
        <v>4.5086416015625002</v>
      </c>
      <c r="F5" s="88">
        <v>18.034566406250001</v>
      </c>
      <c r="G5" s="89">
        <f>H5/4</f>
        <v>4.4991523437499996</v>
      </c>
      <c r="H5" s="87">
        <v>17.996609374999998</v>
      </c>
      <c r="J5" t="s">
        <v>31</v>
      </c>
      <c r="L5" s="11" t="s">
        <v>32</v>
      </c>
      <c r="M5" s="11" t="s">
        <v>33</v>
      </c>
      <c r="O5" s="53">
        <f>IF(($K$2*95%/4-E5)*$M$8*$M$9&lt;0,0,($K$2*95%/4-E5)*$M$8*$M$9)</f>
        <v>0</v>
      </c>
      <c r="P5" s="54">
        <f>IF(B5&lt;=3,IF(D5=1,$L$14*10/$K$11,$K$14*10/$K$11),IF(D5=1,$L$15*10/$K$11,$K$15*10/$K$11))</f>
        <v>57.782404997397187</v>
      </c>
      <c r="Q5" s="69">
        <v>169.66974856845391</v>
      </c>
      <c r="R5" s="53">
        <f>IF((P5*95%-Q5)/2&lt;0,0,(P5*95%-Q5)/2)</f>
        <v>0</v>
      </c>
      <c r="S5" s="53">
        <f>R5*O5</f>
        <v>0</v>
      </c>
      <c r="T5" s="53">
        <f>IF(($K$3*95%/4-G5)*$M$8*$M$9&lt;0,0,($K$3*95%/4-G5)*$M$8*$M$9)</f>
        <v>0</v>
      </c>
      <c r="U5" s="53">
        <f>IF(B5&lt;=3,IF(D5=1,$L$14*10/$K$11,$K$14*10/$K$11),IF(D5=1,$L$15*10/$K$11,$K$15*10/$K$11))</f>
        <v>57.782404997397187</v>
      </c>
      <c r="V5" s="69">
        <v>169.66974856845391</v>
      </c>
      <c r="W5" s="53">
        <f>IF((U5*95%-V5)/2&lt;0,0,(U5*95%-V5)/2)</f>
        <v>0</v>
      </c>
      <c r="X5" s="53">
        <f>W5*T5</f>
        <v>0</v>
      </c>
      <c r="Y5" s="12"/>
      <c r="Z5" s="21"/>
      <c r="AA5" s="48"/>
      <c r="AB5" s="21"/>
      <c r="AC5" s="12"/>
    </row>
    <row r="6" spans="1:29" x14ac:dyDescent="0.3">
      <c r="A6" s="1">
        <f t="shared" ref="A6:A69" si="0">A5+0.0104166666666667</f>
        <v>45200.020833333328</v>
      </c>
      <c r="B6" s="6">
        <v>1</v>
      </c>
      <c r="C6" s="6" t="s">
        <v>34</v>
      </c>
      <c r="D6">
        <f>IF(HOUR(A6)+MINUTE(A6)/60&lt;=18,1,IF(HOUR(A6)+MINUTE(A6)/60&gt;=23.25,1,LOOKUP(DAY(A6),calendario!$A$12:$A$41,calendario!$C$12:$C$41)))</f>
        <v>1</v>
      </c>
      <c r="E6" s="89">
        <f t="shared" ref="E6:G69" si="1">F6/4</f>
        <v>4.2466577148437503</v>
      </c>
      <c r="F6" s="88">
        <v>16.986630859375001</v>
      </c>
      <c r="G6" s="89">
        <f t="shared" si="1"/>
        <v>3.9969711914062498</v>
      </c>
      <c r="H6" s="86">
        <v>15.987884765624999</v>
      </c>
      <c r="K6" s="11" t="s">
        <v>35</v>
      </c>
      <c r="L6" s="60">
        <f>[15]pcspt!$J378</f>
        <v>1.0013000000000001</v>
      </c>
      <c r="M6" s="60">
        <f>[15]pcspt!$J320</f>
        <v>1.0006999999999999</v>
      </c>
      <c r="O6" s="53">
        <f t="shared" ref="N6:O69" si="2">IF(($K$2*95%/4-E6)*$M$8*$M$9&lt;0,0,($K$2*95%/4-E6)*$M$8*$M$9)</f>
        <v>0.19413603764319345</v>
      </c>
      <c r="P6" s="54">
        <f t="shared" ref="P6:P69" si="3">IF(B6&lt;=3,IF(D6=1,$L$14*10/$K$11,$K$14*10/$K$11),IF(D6=1,$L$15*10/$K$11,$K$15*10/$K$11))</f>
        <v>57.782404997397187</v>
      </c>
      <c r="Q6" s="69">
        <v>169.66974856845391</v>
      </c>
      <c r="R6" s="53">
        <f t="shared" ref="R6:R69" si="4">IF((P6*95%-Q6)/2&lt;0,0,(P6*95%-Q6)/2)</f>
        <v>0</v>
      </c>
      <c r="S6" s="53">
        <f t="shared" ref="S6:S69" si="5">R6*O6</f>
        <v>0</v>
      </c>
      <c r="T6" s="53">
        <f t="shared" ref="T6:T69" si="6">IF(($K$3*95%/4-G6)*$M$8*$M$9&lt;0,0,($K$3*95%/4-G6)*$M$8*$M$9)</f>
        <v>0.44883256861390691</v>
      </c>
      <c r="U6" s="53">
        <f t="shared" ref="U6:U69" si="7">IF(B6&lt;=3,IF(D6=1,$L$14*10/$K$11,$K$14*10/$K$11),IF(D6=1,$L$15*10/$K$11,$K$15*10/$K$11))</f>
        <v>57.782404997397187</v>
      </c>
      <c r="V6" s="69">
        <v>169.66974856845391</v>
      </c>
      <c r="W6" s="53">
        <f t="shared" ref="W6:W69" si="8">IF((U6*95%-V6)/2&lt;0,0,(U6*95%-V6)/2)</f>
        <v>0</v>
      </c>
      <c r="X6" s="53">
        <f t="shared" ref="X6:X69" si="9">W6*T6</f>
        <v>0</v>
      </c>
      <c r="Y6" s="12"/>
      <c r="Z6" s="21"/>
      <c r="AA6" s="48"/>
      <c r="AB6" s="21"/>
      <c r="AC6" s="12"/>
    </row>
    <row r="7" spans="1:29" x14ac:dyDescent="0.3">
      <c r="A7" s="1">
        <f t="shared" si="0"/>
        <v>45200.031249999993</v>
      </c>
      <c r="B7" s="6">
        <v>1</v>
      </c>
      <c r="C7" s="6" t="s">
        <v>36</v>
      </c>
      <c r="D7">
        <f>IF(HOUR(A7)+MINUTE(A7)/60&lt;=18,1,IF(HOUR(A7)+MINUTE(A7)/60&gt;=23.25,1,LOOKUP(DAY(A7),calendario!$A$12:$A$41,calendario!$C$12:$C$41)))</f>
        <v>1</v>
      </c>
      <c r="E7" s="89">
        <f t="shared" si="1"/>
        <v>0.70081372070312498</v>
      </c>
      <c r="F7" s="88">
        <v>2.8032548828124999</v>
      </c>
      <c r="G7" s="89">
        <f t="shared" si="1"/>
        <v>0</v>
      </c>
      <c r="H7" s="86">
        <v>0</v>
      </c>
      <c r="K7" s="11" t="s">
        <v>37</v>
      </c>
      <c r="L7" s="60">
        <f>[15]pcspt!$J379</f>
        <v>1.0029999999999999</v>
      </c>
      <c r="M7" s="60">
        <f>[15]pcspt!$J321</f>
        <v>1.0033000000000001</v>
      </c>
      <c r="O7" s="53">
        <f t="shared" si="2"/>
        <v>3.8111280652366095</v>
      </c>
      <c r="P7" s="54">
        <f t="shared" si="3"/>
        <v>57.782404997397187</v>
      </c>
      <c r="Q7" s="69">
        <v>172.88026132222799</v>
      </c>
      <c r="R7" s="53">
        <f t="shared" si="4"/>
        <v>0</v>
      </c>
      <c r="S7" s="53">
        <f t="shared" si="5"/>
        <v>0</v>
      </c>
      <c r="T7" s="53">
        <f t="shared" si="6"/>
        <v>4.5260037464002503</v>
      </c>
      <c r="U7" s="53">
        <f t="shared" si="7"/>
        <v>57.782404997397187</v>
      </c>
      <c r="V7" s="69">
        <v>172.88026132222799</v>
      </c>
      <c r="W7" s="53">
        <f t="shared" si="8"/>
        <v>0</v>
      </c>
      <c r="X7" s="53">
        <f t="shared" si="9"/>
        <v>0</v>
      </c>
      <c r="Y7" s="12"/>
      <c r="Z7" s="21"/>
      <c r="AA7" s="48"/>
      <c r="AB7" s="21"/>
      <c r="AC7" s="12"/>
    </row>
    <row r="8" spans="1:29" x14ac:dyDescent="0.3">
      <c r="A8" s="1">
        <f t="shared" si="0"/>
        <v>45200.041666666657</v>
      </c>
      <c r="B8" s="6">
        <v>1</v>
      </c>
      <c r="C8" s="6" t="s">
        <v>38</v>
      </c>
      <c r="D8">
        <f>IF(HOUR(A8)+MINUTE(A8)/60&lt;=18,1,IF(HOUR(A8)+MINUTE(A8)/60&gt;=23.25,1,LOOKUP(DAY(A8),calendario!$A$12:$A$41,calendario!$C$12:$C$41)))</f>
        <v>1</v>
      </c>
      <c r="E8" s="89">
        <f t="shared" si="1"/>
        <v>0</v>
      </c>
      <c r="F8" s="88">
        <v>0</v>
      </c>
      <c r="G8" s="89">
        <f t="shared" si="1"/>
        <v>0</v>
      </c>
      <c r="H8" s="86">
        <v>0</v>
      </c>
      <c r="K8" s="11" t="s">
        <v>39</v>
      </c>
      <c r="L8" s="60">
        <f>[15]pcspt!$J380</f>
        <v>1.0233000000000001</v>
      </c>
      <c r="M8" s="60">
        <f>[15]pcspt!$J322</f>
        <v>1.0159</v>
      </c>
      <c r="O8" s="53">
        <f t="shared" si="2"/>
        <v>4.5260037464002503</v>
      </c>
      <c r="P8" s="54">
        <f t="shared" si="3"/>
        <v>57.782404997397187</v>
      </c>
      <c r="Q8" s="69">
        <v>172.88026132222799</v>
      </c>
      <c r="R8" s="53">
        <f t="shared" si="4"/>
        <v>0</v>
      </c>
      <c r="S8" s="53">
        <f t="shared" si="5"/>
        <v>0</v>
      </c>
      <c r="T8" s="53">
        <f t="shared" si="6"/>
        <v>4.5260037464002503</v>
      </c>
      <c r="U8" s="53">
        <f t="shared" si="7"/>
        <v>57.782404997397187</v>
      </c>
      <c r="V8" s="69">
        <v>172.88026132222799</v>
      </c>
      <c r="W8" s="53">
        <f t="shared" si="8"/>
        <v>0</v>
      </c>
      <c r="X8" s="53">
        <f t="shared" si="9"/>
        <v>0</v>
      </c>
      <c r="Y8" s="12"/>
      <c r="Z8" s="21"/>
      <c r="AA8" s="48"/>
      <c r="AB8" s="21"/>
      <c r="AC8" s="12"/>
    </row>
    <row r="9" spans="1:29" x14ac:dyDescent="0.3">
      <c r="A9" s="1">
        <f t="shared" si="0"/>
        <v>45200.052083333321</v>
      </c>
      <c r="B9" s="6">
        <v>1</v>
      </c>
      <c r="C9" s="6" t="s">
        <v>40</v>
      </c>
      <c r="D9">
        <f>IF(HOUR(A9)+MINUTE(A9)/60&lt;=18,1,IF(HOUR(A9)+MINUTE(A9)/60&gt;=23.25,1,LOOKUP(DAY(A9),calendario!$A$12:$A$41,calendario!$C$12:$C$41)))</f>
        <v>1</v>
      </c>
      <c r="E9" s="89">
        <f t="shared" si="1"/>
        <v>0</v>
      </c>
      <c r="F9" s="88">
        <v>0</v>
      </c>
      <c r="G9" s="89">
        <f t="shared" si="1"/>
        <v>0</v>
      </c>
      <c r="H9" s="86">
        <v>0</v>
      </c>
      <c r="K9" s="11" t="s">
        <v>41</v>
      </c>
      <c r="L9" s="60">
        <f>[15]pcspt!$J381</f>
        <v>1.004</v>
      </c>
      <c r="M9" s="60">
        <f>[15]pcspt!$J323</f>
        <v>1.0041</v>
      </c>
      <c r="O9" s="53">
        <f t="shared" si="2"/>
        <v>4.5260037464002503</v>
      </c>
      <c r="P9" s="54">
        <f t="shared" si="3"/>
        <v>57.782404997397187</v>
      </c>
      <c r="Q9" s="69">
        <v>170.93193961478397</v>
      </c>
      <c r="R9" s="53">
        <f t="shared" si="4"/>
        <v>0</v>
      </c>
      <c r="S9" s="53">
        <f t="shared" si="5"/>
        <v>0</v>
      </c>
      <c r="T9" s="53">
        <f t="shared" si="6"/>
        <v>4.5260037464002503</v>
      </c>
      <c r="U9" s="53">
        <f t="shared" si="7"/>
        <v>57.782404997397187</v>
      </c>
      <c r="V9" s="69">
        <v>170.93193961478397</v>
      </c>
      <c r="W9" s="53">
        <f t="shared" si="8"/>
        <v>0</v>
      </c>
      <c r="X9" s="53">
        <f t="shared" si="9"/>
        <v>0</v>
      </c>
      <c r="Y9" s="12"/>
      <c r="Z9" s="21"/>
      <c r="AA9" s="48"/>
      <c r="AB9" s="21"/>
      <c r="AC9" s="12"/>
    </row>
    <row r="10" spans="1:29" x14ac:dyDescent="0.3">
      <c r="A10" s="1">
        <f t="shared" si="0"/>
        <v>45200.062499999985</v>
      </c>
      <c r="B10" s="6">
        <v>1</v>
      </c>
      <c r="C10" s="6" t="s">
        <v>42</v>
      </c>
      <c r="D10">
        <f>IF(HOUR(A10)+MINUTE(A10)/60&lt;=18,1,IF(HOUR(A10)+MINUTE(A10)/60&gt;=23.25,1,LOOKUP(DAY(A10),calendario!$A$12:$A$41,calendario!$C$12:$C$41)))</f>
        <v>1</v>
      </c>
      <c r="E10" s="89">
        <f t="shared" si="1"/>
        <v>0</v>
      </c>
      <c r="F10" s="88">
        <v>0</v>
      </c>
      <c r="G10" s="89">
        <f t="shared" si="1"/>
        <v>0</v>
      </c>
      <c r="H10" s="86">
        <v>0</v>
      </c>
      <c r="M10" s="12"/>
      <c r="O10" s="53">
        <f t="shared" si="2"/>
        <v>4.5260037464002503</v>
      </c>
      <c r="P10" s="54">
        <f t="shared" si="3"/>
        <v>57.782404997397187</v>
      </c>
      <c r="Q10" s="69">
        <v>170.93193961478397</v>
      </c>
      <c r="R10" s="53">
        <f t="shared" si="4"/>
        <v>0</v>
      </c>
      <c r="S10" s="53">
        <f t="shared" si="5"/>
        <v>0</v>
      </c>
      <c r="T10" s="53">
        <f t="shared" si="6"/>
        <v>4.5260037464002503</v>
      </c>
      <c r="U10" s="53">
        <f t="shared" si="7"/>
        <v>57.782404997397187</v>
      </c>
      <c r="V10" s="69">
        <v>170.93193961478397</v>
      </c>
      <c r="W10" s="53">
        <f t="shared" si="8"/>
        <v>0</v>
      </c>
      <c r="X10" s="53">
        <f t="shared" si="9"/>
        <v>0</v>
      </c>
      <c r="Y10" s="12"/>
      <c r="Z10" s="21"/>
      <c r="AA10" s="48"/>
      <c r="AB10" s="21"/>
      <c r="AC10" s="12"/>
    </row>
    <row r="11" spans="1:29" x14ac:dyDescent="0.3">
      <c r="A11" s="1">
        <f t="shared" si="0"/>
        <v>45200.07291666665</v>
      </c>
      <c r="B11" s="6">
        <v>1</v>
      </c>
      <c r="C11" s="6" t="s">
        <v>43</v>
      </c>
      <c r="D11">
        <f>IF(HOUR(A11)+MINUTE(A11)/60&lt;=18,1,IF(HOUR(A11)+MINUTE(A11)/60&gt;=23.25,1,LOOKUP(DAY(A11),calendario!$A$12:$A$41,calendario!$C$12:$C$41)))</f>
        <v>1</v>
      </c>
      <c r="E11" s="89">
        <f t="shared" si="1"/>
        <v>0</v>
      </c>
      <c r="F11" s="88">
        <v>0</v>
      </c>
      <c r="G11" s="89">
        <f t="shared" si="1"/>
        <v>0</v>
      </c>
      <c r="H11" s="86">
        <v>0</v>
      </c>
      <c r="J11" s="11" t="s">
        <v>44</v>
      </c>
      <c r="K11" s="61">
        <v>3.8420000000000001</v>
      </c>
      <c r="M11" s="13"/>
      <c r="O11" s="53">
        <f t="shared" si="2"/>
        <v>4.5260037464002503</v>
      </c>
      <c r="P11" s="54">
        <f t="shared" si="3"/>
        <v>57.782404997397187</v>
      </c>
      <c r="Q11" s="69">
        <v>170.97706246746486</v>
      </c>
      <c r="R11" s="53">
        <f t="shared" si="4"/>
        <v>0</v>
      </c>
      <c r="S11" s="53">
        <f t="shared" si="5"/>
        <v>0</v>
      </c>
      <c r="T11" s="53">
        <f t="shared" si="6"/>
        <v>4.5260037464002503</v>
      </c>
      <c r="U11" s="53">
        <f t="shared" si="7"/>
        <v>57.782404997397187</v>
      </c>
      <c r="V11" s="69">
        <v>170.97706246746486</v>
      </c>
      <c r="W11" s="53">
        <f t="shared" si="8"/>
        <v>0</v>
      </c>
      <c r="X11" s="53">
        <f t="shared" si="9"/>
        <v>0</v>
      </c>
      <c r="Y11" s="12"/>
      <c r="Z11" s="21"/>
      <c r="AA11" s="48"/>
      <c r="AB11" s="21"/>
      <c r="AC11" s="12"/>
    </row>
    <row r="12" spans="1:29" x14ac:dyDescent="0.3">
      <c r="A12" s="1">
        <f t="shared" si="0"/>
        <v>45200.083333333314</v>
      </c>
      <c r="B12" s="6">
        <v>1</v>
      </c>
      <c r="C12" s="6" t="s">
        <v>45</v>
      </c>
      <c r="D12">
        <f>IF(HOUR(A12)+MINUTE(A12)/60&lt;=18,1,IF(HOUR(A12)+MINUTE(A12)/60&gt;=23.25,1,LOOKUP(DAY(A12),calendario!$A$12:$A$41,calendario!$C$12:$C$41)))</f>
        <v>1</v>
      </c>
      <c r="E12" s="89">
        <f t="shared" si="1"/>
        <v>0</v>
      </c>
      <c r="F12" s="88">
        <v>0</v>
      </c>
      <c r="G12" s="89">
        <f t="shared" si="1"/>
        <v>0</v>
      </c>
      <c r="H12" s="86">
        <v>0</v>
      </c>
      <c r="M12" s="12"/>
      <c r="O12" s="53">
        <f t="shared" si="2"/>
        <v>4.5260037464002503</v>
      </c>
      <c r="P12" s="54">
        <f t="shared" si="3"/>
        <v>57.782404997397187</v>
      </c>
      <c r="Q12" s="69">
        <v>170.97706246746486</v>
      </c>
      <c r="R12" s="53">
        <f t="shared" si="4"/>
        <v>0</v>
      </c>
      <c r="S12" s="53">
        <f t="shared" si="5"/>
        <v>0</v>
      </c>
      <c r="T12" s="53">
        <f t="shared" si="6"/>
        <v>4.5260037464002503</v>
      </c>
      <c r="U12" s="53">
        <f t="shared" si="7"/>
        <v>57.782404997397187</v>
      </c>
      <c r="V12" s="69">
        <v>170.97706246746486</v>
      </c>
      <c r="W12" s="53">
        <f t="shared" si="8"/>
        <v>0</v>
      </c>
      <c r="X12" s="53">
        <f t="shared" si="9"/>
        <v>0</v>
      </c>
      <c r="Y12" s="12"/>
      <c r="Z12" s="21"/>
      <c r="AA12" s="48"/>
      <c r="AB12" s="21"/>
      <c r="AC12" s="12"/>
    </row>
    <row r="13" spans="1:29" x14ac:dyDescent="0.3">
      <c r="A13" s="1">
        <f t="shared" si="0"/>
        <v>45200.093749999978</v>
      </c>
      <c r="B13" s="6">
        <v>1</v>
      </c>
      <c r="C13" s="6" t="s">
        <v>46</v>
      </c>
      <c r="D13">
        <f>IF(HOUR(A13)+MINUTE(A13)/60&lt;=18,1,IF(HOUR(A13)+MINUTE(A13)/60&gt;=23.25,1,LOOKUP(DAY(A13),calendario!$A$12:$A$41,calendario!$C$12:$C$41)))</f>
        <v>1</v>
      </c>
      <c r="E13" s="89">
        <f t="shared" si="1"/>
        <v>0</v>
      </c>
      <c r="F13" s="88">
        <v>0</v>
      </c>
      <c r="G13" s="89">
        <f t="shared" si="1"/>
        <v>0</v>
      </c>
      <c r="H13" s="86">
        <v>0</v>
      </c>
      <c r="K13" s="11" t="s">
        <v>47</v>
      </c>
      <c r="L13" s="11" t="s">
        <v>48</v>
      </c>
      <c r="O13" s="53">
        <f t="shared" si="2"/>
        <v>4.5260037464002503</v>
      </c>
      <c r="P13" s="54">
        <f t="shared" si="3"/>
        <v>57.782404997397187</v>
      </c>
      <c r="Q13" s="69">
        <v>190.66458771473191</v>
      </c>
      <c r="R13" s="53">
        <f t="shared" si="4"/>
        <v>0</v>
      </c>
      <c r="S13" s="53">
        <f t="shared" si="5"/>
        <v>0</v>
      </c>
      <c r="T13" s="53">
        <f t="shared" si="6"/>
        <v>4.5260037464002503</v>
      </c>
      <c r="U13" s="53">
        <f t="shared" si="7"/>
        <v>57.782404997397187</v>
      </c>
      <c r="V13" s="69">
        <v>190.66458771473191</v>
      </c>
      <c r="W13" s="53">
        <f t="shared" si="8"/>
        <v>0</v>
      </c>
      <c r="X13" s="53">
        <f t="shared" si="9"/>
        <v>0</v>
      </c>
      <c r="Y13" s="12"/>
      <c r="Z13" s="21"/>
      <c r="AA13" s="48"/>
      <c r="AB13" s="21"/>
      <c r="AC13" s="12"/>
    </row>
    <row r="14" spans="1:29" x14ac:dyDescent="0.3">
      <c r="A14" s="1">
        <f t="shared" si="0"/>
        <v>45200.104166666642</v>
      </c>
      <c r="B14" s="6">
        <v>1</v>
      </c>
      <c r="C14" s="6" t="s">
        <v>49</v>
      </c>
      <c r="D14">
        <f>IF(HOUR(A14)+MINUTE(A14)/60&lt;=18,1,IF(HOUR(A14)+MINUTE(A14)/60&gt;=23.25,1,LOOKUP(DAY(A14),calendario!$A$12:$A$41,calendario!$C$12:$C$41)))</f>
        <v>1</v>
      </c>
      <c r="E14" s="89">
        <f t="shared" si="1"/>
        <v>0</v>
      </c>
      <c r="F14" s="88">
        <v>0</v>
      </c>
      <c r="G14" s="89">
        <f t="shared" si="1"/>
        <v>0</v>
      </c>
      <c r="H14" s="86">
        <v>0</v>
      </c>
      <c r="I14" t="s">
        <v>50</v>
      </c>
      <c r="J14" s="11" t="s">
        <v>51</v>
      </c>
      <c r="K14" s="58">
        <f>ROUND([15]pcspt!$C$165*[15]pcspt!$C$321,2)</f>
        <v>22.63</v>
      </c>
      <c r="L14" s="58">
        <f>ROUND([15]pcspt!$C$166*[15]pcspt!$C$321,2)</f>
        <v>22.2</v>
      </c>
      <c r="M14" s="12"/>
      <c r="N14" s="12"/>
      <c r="O14" s="53">
        <f t="shared" si="2"/>
        <v>4.5260037464002503</v>
      </c>
      <c r="P14" s="54">
        <f t="shared" si="3"/>
        <v>57.782404997397187</v>
      </c>
      <c r="Q14" s="69">
        <v>190.66458771473191</v>
      </c>
      <c r="R14" s="53">
        <f t="shared" si="4"/>
        <v>0</v>
      </c>
      <c r="S14" s="53">
        <f t="shared" si="5"/>
        <v>0</v>
      </c>
      <c r="T14" s="53">
        <f t="shared" si="6"/>
        <v>4.5260037464002503</v>
      </c>
      <c r="U14" s="53">
        <f t="shared" si="7"/>
        <v>57.782404997397187</v>
      </c>
      <c r="V14" s="69">
        <v>190.66458771473191</v>
      </c>
      <c r="W14" s="53">
        <f t="shared" si="8"/>
        <v>0</v>
      </c>
      <c r="X14" s="53">
        <f t="shared" si="9"/>
        <v>0</v>
      </c>
      <c r="Y14" s="12"/>
      <c r="Z14" s="21"/>
      <c r="AA14" s="48"/>
      <c r="AB14" s="21"/>
      <c r="AC14" s="12"/>
    </row>
    <row r="15" spans="1:29" x14ac:dyDescent="0.3">
      <c r="A15" s="1">
        <f t="shared" si="0"/>
        <v>45200.114583333307</v>
      </c>
      <c r="B15" s="6">
        <v>1</v>
      </c>
      <c r="C15" s="6" t="s">
        <v>52</v>
      </c>
      <c r="D15">
        <f>IF(HOUR(A15)+MINUTE(A15)/60&lt;=18,1,IF(HOUR(A15)+MINUTE(A15)/60&gt;=23.25,1,LOOKUP(DAY(A15),calendario!$A$12:$A$41,calendario!$C$12:$C$41)))</f>
        <v>1</v>
      </c>
      <c r="E15" s="89">
        <f t="shared" si="1"/>
        <v>0</v>
      </c>
      <c r="F15" s="88">
        <v>0</v>
      </c>
      <c r="G15" s="89">
        <f t="shared" si="1"/>
        <v>0</v>
      </c>
      <c r="H15" s="86">
        <v>0</v>
      </c>
      <c r="I15" t="s">
        <v>53</v>
      </c>
      <c r="J15" s="11" t="s">
        <v>51</v>
      </c>
      <c r="K15" s="58">
        <f>ROUND([15]pcspt!$D$165*[15]pcspt!$C$321,2)</f>
        <v>23.08</v>
      </c>
      <c r="L15" s="58">
        <f>ROUND([15]pcspt!$D$166*[15]pcspt!$C$321,2)</f>
        <v>22.64</v>
      </c>
      <c r="M15" s="21"/>
      <c r="N15" s="21"/>
      <c r="O15" s="53">
        <f t="shared" si="2"/>
        <v>4.5260037464002503</v>
      </c>
      <c r="P15" s="54">
        <f t="shared" si="3"/>
        <v>57.782404997397187</v>
      </c>
      <c r="Q15" s="69">
        <v>189.97975039042166</v>
      </c>
      <c r="R15" s="53">
        <f t="shared" si="4"/>
        <v>0</v>
      </c>
      <c r="S15" s="53">
        <f t="shared" si="5"/>
        <v>0</v>
      </c>
      <c r="T15" s="53">
        <f t="shared" si="6"/>
        <v>4.5260037464002503</v>
      </c>
      <c r="U15" s="53">
        <f t="shared" si="7"/>
        <v>57.782404997397187</v>
      </c>
      <c r="V15" s="69">
        <v>189.97975039042166</v>
      </c>
      <c r="W15" s="53">
        <f t="shared" si="8"/>
        <v>0</v>
      </c>
      <c r="X15" s="53">
        <f t="shared" si="9"/>
        <v>0</v>
      </c>
      <c r="Y15" s="12"/>
      <c r="Z15" s="21"/>
      <c r="AA15" s="48"/>
      <c r="AB15" s="21"/>
      <c r="AC15" s="12"/>
    </row>
    <row r="16" spans="1:29" x14ac:dyDescent="0.3">
      <c r="A16" s="1">
        <f t="shared" si="0"/>
        <v>45200.124999999971</v>
      </c>
      <c r="B16" s="6">
        <v>1</v>
      </c>
      <c r="C16" s="6" t="s">
        <v>54</v>
      </c>
      <c r="D16">
        <f>IF(HOUR(A16)+MINUTE(A16)/60&lt;=18,1,IF(HOUR(A16)+MINUTE(A16)/60&gt;=23.25,1,LOOKUP(DAY(A16),calendario!$A$12:$A$41,calendario!$C$12:$C$41)))</f>
        <v>1</v>
      </c>
      <c r="E16" s="89">
        <f t="shared" si="1"/>
        <v>0</v>
      </c>
      <c r="F16" s="88">
        <v>0</v>
      </c>
      <c r="G16" s="89">
        <f t="shared" si="1"/>
        <v>0</v>
      </c>
      <c r="H16" s="86">
        <v>0</v>
      </c>
      <c r="O16" s="53">
        <f t="shared" si="2"/>
        <v>4.5260037464002503</v>
      </c>
      <c r="P16" s="54">
        <f t="shared" si="3"/>
        <v>57.782404997397187</v>
      </c>
      <c r="Q16" s="69">
        <v>189.97975039042166</v>
      </c>
      <c r="R16" s="53">
        <f t="shared" si="4"/>
        <v>0</v>
      </c>
      <c r="S16" s="53">
        <f t="shared" si="5"/>
        <v>0</v>
      </c>
      <c r="T16" s="53">
        <f t="shared" si="6"/>
        <v>4.5260037464002503</v>
      </c>
      <c r="U16" s="53">
        <f t="shared" si="7"/>
        <v>57.782404997397187</v>
      </c>
      <c r="V16" s="69">
        <v>189.97975039042166</v>
      </c>
      <c r="W16" s="53">
        <f t="shared" si="8"/>
        <v>0</v>
      </c>
      <c r="X16" s="53">
        <f t="shared" si="9"/>
        <v>0</v>
      </c>
      <c r="Y16" s="12"/>
      <c r="Z16" s="21"/>
      <c r="AA16" s="48"/>
      <c r="AB16" s="21"/>
      <c r="AC16" s="12"/>
    </row>
    <row r="17" spans="1:29" x14ac:dyDescent="0.3">
      <c r="A17" s="1">
        <f t="shared" si="0"/>
        <v>45200.135416666635</v>
      </c>
      <c r="B17" s="6">
        <v>1</v>
      </c>
      <c r="C17" s="6" t="s">
        <v>55</v>
      </c>
      <c r="D17">
        <f>IF(HOUR(A17)+MINUTE(A17)/60&lt;=18,1,IF(HOUR(A17)+MINUTE(A17)/60&gt;=23.25,1,LOOKUP(DAY(A17),calendario!$A$12:$A$41,calendario!$C$12:$C$41)))</f>
        <v>1</v>
      </c>
      <c r="E17" s="89">
        <f t="shared" si="1"/>
        <v>0</v>
      </c>
      <c r="F17" s="88">
        <v>0</v>
      </c>
      <c r="G17" s="89">
        <f t="shared" si="1"/>
        <v>0</v>
      </c>
      <c r="H17" s="86">
        <v>0</v>
      </c>
      <c r="K17" s="94"/>
      <c r="L17" s="94"/>
      <c r="O17" s="53">
        <f t="shared" si="2"/>
        <v>4.5260037464002503</v>
      </c>
      <c r="P17" s="54">
        <f t="shared" si="3"/>
        <v>57.782404997397187</v>
      </c>
      <c r="Q17" s="69">
        <v>187.08063300364392</v>
      </c>
      <c r="R17" s="53">
        <f t="shared" si="4"/>
        <v>0</v>
      </c>
      <c r="S17" s="53">
        <f t="shared" si="5"/>
        <v>0</v>
      </c>
      <c r="T17" s="53">
        <f t="shared" si="6"/>
        <v>4.5260037464002503</v>
      </c>
      <c r="U17" s="53">
        <f t="shared" si="7"/>
        <v>57.782404997397187</v>
      </c>
      <c r="V17" s="69">
        <v>187.08063300364392</v>
      </c>
      <c r="W17" s="53">
        <f t="shared" si="8"/>
        <v>0</v>
      </c>
      <c r="X17" s="53">
        <f t="shared" si="9"/>
        <v>0</v>
      </c>
      <c r="Y17" s="12"/>
      <c r="Z17" s="21"/>
      <c r="AA17" s="48"/>
      <c r="AB17" s="21"/>
      <c r="AC17" s="12"/>
    </row>
    <row r="18" spans="1:29" x14ac:dyDescent="0.3">
      <c r="A18" s="1">
        <f t="shared" si="0"/>
        <v>45200.145833333299</v>
      </c>
      <c r="B18" s="6">
        <v>1</v>
      </c>
      <c r="C18" s="6" t="s">
        <v>56</v>
      </c>
      <c r="D18">
        <f>IF(HOUR(A18)+MINUTE(A18)/60&lt;=18,1,IF(HOUR(A18)+MINUTE(A18)/60&gt;=23.25,1,LOOKUP(DAY(A18),calendario!$A$12:$A$41,calendario!$C$12:$C$41)))</f>
        <v>1</v>
      </c>
      <c r="E18" s="89">
        <f t="shared" si="1"/>
        <v>0</v>
      </c>
      <c r="F18" s="88">
        <v>0</v>
      </c>
      <c r="G18" s="89">
        <f t="shared" si="1"/>
        <v>0</v>
      </c>
      <c r="H18" s="86">
        <v>0</v>
      </c>
      <c r="O18" s="53">
        <f t="shared" si="2"/>
        <v>4.5260037464002503</v>
      </c>
      <c r="P18" s="54">
        <f t="shared" si="3"/>
        <v>57.782404997397187</v>
      </c>
      <c r="Q18" s="69">
        <v>187.08063300364392</v>
      </c>
      <c r="R18" s="53">
        <f t="shared" si="4"/>
        <v>0</v>
      </c>
      <c r="S18" s="53">
        <f t="shared" si="5"/>
        <v>0</v>
      </c>
      <c r="T18" s="53">
        <f t="shared" si="6"/>
        <v>4.5260037464002503</v>
      </c>
      <c r="U18" s="53">
        <f t="shared" si="7"/>
        <v>57.782404997397187</v>
      </c>
      <c r="V18" s="69">
        <v>187.08063300364392</v>
      </c>
      <c r="W18" s="53">
        <f t="shared" si="8"/>
        <v>0</v>
      </c>
      <c r="X18" s="53">
        <f t="shared" si="9"/>
        <v>0</v>
      </c>
      <c r="Y18" s="12"/>
      <c r="Z18" s="21"/>
      <c r="AA18" s="48"/>
      <c r="AB18" s="21"/>
      <c r="AC18" s="12"/>
    </row>
    <row r="19" spans="1:29" x14ac:dyDescent="0.3">
      <c r="A19" s="1">
        <f t="shared" si="0"/>
        <v>45200.156249999964</v>
      </c>
      <c r="B19" s="6">
        <v>1</v>
      </c>
      <c r="C19" s="6" t="s">
        <v>57</v>
      </c>
      <c r="D19">
        <f>IF(HOUR(A19)+MINUTE(A19)/60&lt;=18,1,IF(HOUR(A19)+MINUTE(A19)/60&gt;=23.25,1,LOOKUP(DAY(A19),calendario!$A$12:$A$41,calendario!$C$12:$C$41)))</f>
        <v>1</v>
      </c>
      <c r="E19" s="89">
        <f t="shared" si="1"/>
        <v>0</v>
      </c>
      <c r="F19" s="88">
        <v>0</v>
      </c>
      <c r="G19" s="89">
        <f t="shared" si="1"/>
        <v>0</v>
      </c>
      <c r="H19" s="86">
        <v>0</v>
      </c>
      <c r="K19" s="74" t="s">
        <v>23</v>
      </c>
      <c r="L19" s="74"/>
      <c r="O19" s="53">
        <f t="shared" si="2"/>
        <v>4.5260037464002503</v>
      </c>
      <c r="P19" s="54">
        <f t="shared" si="3"/>
        <v>57.782404997397187</v>
      </c>
      <c r="Q19" s="69">
        <v>189.27038417490891</v>
      </c>
      <c r="R19" s="53">
        <f t="shared" si="4"/>
        <v>0</v>
      </c>
      <c r="S19" s="53">
        <f t="shared" si="5"/>
        <v>0</v>
      </c>
      <c r="T19" s="53">
        <f t="shared" si="6"/>
        <v>4.5260037464002503</v>
      </c>
      <c r="U19" s="53">
        <f t="shared" si="7"/>
        <v>57.782404997397187</v>
      </c>
      <c r="V19" s="69">
        <v>189.27038417490891</v>
      </c>
      <c r="W19" s="53">
        <f t="shared" si="8"/>
        <v>0</v>
      </c>
      <c r="X19" s="53">
        <f t="shared" si="9"/>
        <v>0</v>
      </c>
      <c r="Y19" s="12"/>
      <c r="Z19" s="21"/>
      <c r="AA19" s="48"/>
      <c r="AB19" s="21"/>
      <c r="AC19" s="12"/>
    </row>
    <row r="20" spans="1:29" x14ac:dyDescent="0.3">
      <c r="A20" s="1">
        <f t="shared" si="0"/>
        <v>45200.166666666628</v>
      </c>
      <c r="B20" s="6">
        <v>1</v>
      </c>
      <c r="C20" s="6" t="s">
        <v>58</v>
      </c>
      <c r="D20">
        <f>IF(HOUR(A20)+MINUTE(A20)/60&lt;=18,1,IF(HOUR(A20)+MINUTE(A20)/60&gt;=23.25,1,LOOKUP(DAY(A20),calendario!$A$12:$A$41,calendario!$C$12:$C$41)))</f>
        <v>1</v>
      </c>
      <c r="E20" s="89">
        <f t="shared" si="1"/>
        <v>0</v>
      </c>
      <c r="F20" s="88">
        <v>0</v>
      </c>
      <c r="G20" s="89">
        <f t="shared" si="1"/>
        <v>0</v>
      </c>
      <c r="H20" s="86">
        <v>0</v>
      </c>
      <c r="J20" s="36" t="s">
        <v>59</v>
      </c>
      <c r="K20" s="37" t="s">
        <v>19</v>
      </c>
      <c r="L20" s="37" t="s">
        <v>20</v>
      </c>
      <c r="O20" s="53">
        <f t="shared" si="2"/>
        <v>4.5260037464002503</v>
      </c>
      <c r="P20" s="54">
        <f t="shared" si="3"/>
        <v>57.782404997397187</v>
      </c>
      <c r="Q20" s="69">
        <v>189.27038417490891</v>
      </c>
      <c r="R20" s="53">
        <f t="shared" si="4"/>
        <v>0</v>
      </c>
      <c r="S20" s="53">
        <f t="shared" si="5"/>
        <v>0</v>
      </c>
      <c r="T20" s="53">
        <f t="shared" si="6"/>
        <v>4.5260037464002503</v>
      </c>
      <c r="U20" s="53">
        <f t="shared" si="7"/>
        <v>57.782404997397187</v>
      </c>
      <c r="V20" s="69">
        <v>189.27038417490891</v>
      </c>
      <c r="W20" s="53">
        <f t="shared" si="8"/>
        <v>0</v>
      </c>
      <c r="X20" s="53">
        <f t="shared" si="9"/>
        <v>0</v>
      </c>
      <c r="Y20" s="12"/>
      <c r="Z20" s="21"/>
      <c r="AA20" s="48"/>
      <c r="AB20" s="21"/>
      <c r="AC20" s="12"/>
    </row>
    <row r="21" spans="1:29" x14ac:dyDescent="0.3">
      <c r="A21" s="1">
        <f t="shared" si="0"/>
        <v>45200.177083333292</v>
      </c>
      <c r="B21" s="6">
        <v>1</v>
      </c>
      <c r="C21" s="6" t="s">
        <v>60</v>
      </c>
      <c r="D21">
        <f>IF(HOUR(A21)+MINUTE(A21)/60&lt;=18,1,IF(HOUR(A21)+MINUTE(A21)/60&gt;=23.25,1,LOOKUP(DAY(A21),calendario!$A$12:$A$41,calendario!$C$12:$C$41)))</f>
        <v>1</v>
      </c>
      <c r="E21" s="89">
        <f t="shared" si="1"/>
        <v>0</v>
      </c>
      <c r="F21" s="88">
        <v>0</v>
      </c>
      <c r="G21" s="89">
        <f t="shared" si="1"/>
        <v>0</v>
      </c>
      <c r="H21" s="86">
        <v>0</v>
      </c>
      <c r="J21" s="36">
        <v>1</v>
      </c>
      <c r="K21" s="41">
        <f t="array" ref="K21">SUM($E$5:$E$2980*($B$5:$B$2980=$J21))</f>
        <v>277.448172668457</v>
      </c>
      <c r="L21" s="42">
        <f t="array" ref="L21">SUM($G$5:$G$2980*($B$5:$B$2980=$J21))</f>
        <v>327.55934094238273</v>
      </c>
      <c r="M21" s="38"/>
      <c r="O21" s="53">
        <f t="shared" si="2"/>
        <v>4.5260037464002503</v>
      </c>
      <c r="P21" s="54">
        <f t="shared" si="3"/>
        <v>57.782404997397187</v>
      </c>
      <c r="Q21" s="69">
        <v>171.03700468505988</v>
      </c>
      <c r="R21" s="53">
        <f t="shared" si="4"/>
        <v>0</v>
      </c>
      <c r="S21" s="53">
        <f t="shared" si="5"/>
        <v>0</v>
      </c>
      <c r="T21" s="53">
        <f t="shared" si="6"/>
        <v>4.5260037464002503</v>
      </c>
      <c r="U21" s="53">
        <f t="shared" si="7"/>
        <v>57.782404997397187</v>
      </c>
      <c r="V21" s="69">
        <v>171.03700468505988</v>
      </c>
      <c r="W21" s="53">
        <f t="shared" si="8"/>
        <v>0</v>
      </c>
      <c r="X21" s="53">
        <f t="shared" si="9"/>
        <v>0</v>
      </c>
      <c r="Y21" s="12"/>
      <c r="Z21" s="21"/>
      <c r="AA21" s="48"/>
      <c r="AB21" s="21"/>
      <c r="AC21" s="12"/>
    </row>
    <row r="22" spans="1:29" x14ac:dyDescent="0.3">
      <c r="A22" s="1">
        <f t="shared" si="0"/>
        <v>45200.187499999956</v>
      </c>
      <c r="B22" s="6">
        <v>1</v>
      </c>
      <c r="C22" s="6" t="s">
        <v>61</v>
      </c>
      <c r="D22">
        <f>IF(HOUR(A22)+MINUTE(A22)/60&lt;=18,1,IF(HOUR(A22)+MINUTE(A22)/60&gt;=23.25,1,LOOKUP(DAY(A22),calendario!$A$12:$A$41,calendario!$C$12:$C$41)))</f>
        <v>1</v>
      </c>
      <c r="E22" s="89">
        <f t="shared" si="1"/>
        <v>0</v>
      </c>
      <c r="F22" s="88">
        <v>0</v>
      </c>
      <c r="G22" s="89">
        <f t="shared" si="1"/>
        <v>0</v>
      </c>
      <c r="H22" s="86">
        <v>0</v>
      </c>
      <c r="J22" s="36">
        <v>2</v>
      </c>
      <c r="K22" s="41">
        <f t="array" ref="K22">SUM($E$5:$E$2980*($B$5:$B$2980=$J22))</f>
        <v>325.6938762207032</v>
      </c>
      <c r="L22" s="42">
        <f t="array" ref="L22">SUM($G$5:$G$2980*($B$5:$B$2980=$J22))</f>
        <v>324.59737254333498</v>
      </c>
      <c r="M22" s="38"/>
      <c r="O22" s="53">
        <f t="shared" si="2"/>
        <v>4.5260037464002503</v>
      </c>
      <c r="P22" s="54">
        <f t="shared" si="3"/>
        <v>57.782404997397187</v>
      </c>
      <c r="Q22" s="69">
        <v>171.03700468505988</v>
      </c>
      <c r="R22" s="53">
        <f t="shared" si="4"/>
        <v>0</v>
      </c>
      <c r="S22" s="53">
        <f t="shared" si="5"/>
        <v>0</v>
      </c>
      <c r="T22" s="53">
        <f t="shared" si="6"/>
        <v>4.5260037464002503</v>
      </c>
      <c r="U22" s="53">
        <f t="shared" si="7"/>
        <v>57.782404997397187</v>
      </c>
      <c r="V22" s="69">
        <v>171.03700468505988</v>
      </c>
      <c r="W22" s="53">
        <f t="shared" si="8"/>
        <v>0</v>
      </c>
      <c r="X22" s="53">
        <f t="shared" si="9"/>
        <v>0</v>
      </c>
      <c r="Y22" s="12"/>
      <c r="Z22" s="21"/>
      <c r="AA22" s="48"/>
      <c r="AB22" s="21"/>
      <c r="AC22" s="12"/>
    </row>
    <row r="23" spans="1:29" x14ac:dyDescent="0.3">
      <c r="A23" s="1">
        <f t="shared" si="0"/>
        <v>45200.197916666621</v>
      </c>
      <c r="B23" s="6">
        <v>1</v>
      </c>
      <c r="C23" s="6" t="s">
        <v>62</v>
      </c>
      <c r="D23">
        <f>IF(HOUR(A23)+MINUTE(A23)/60&lt;=18,1,IF(HOUR(A23)+MINUTE(A23)/60&gt;=23.25,1,LOOKUP(DAY(A23),calendario!$A$12:$A$41,calendario!$C$12:$C$41)))</f>
        <v>1</v>
      </c>
      <c r="E23" s="89">
        <f t="shared" si="1"/>
        <v>0</v>
      </c>
      <c r="F23" s="88">
        <v>0</v>
      </c>
      <c r="G23" s="89">
        <f t="shared" si="1"/>
        <v>0</v>
      </c>
      <c r="H23" s="86">
        <v>0</v>
      </c>
      <c r="J23" s="36">
        <v>3</v>
      </c>
      <c r="K23" s="41">
        <f t="array" ref="K23">SUM($E$5:$E$2980*($B$5:$B$2980=$J23))</f>
        <v>325.27034796142573</v>
      </c>
      <c r="L23" s="42">
        <f t="array" ref="L23">SUM($G$5:$G$2980*($B$5:$B$2980=$J23))</f>
        <v>325.83882299804691</v>
      </c>
      <c r="M23" s="38"/>
      <c r="O23" s="53">
        <f t="shared" si="2"/>
        <v>4.5260037464002503</v>
      </c>
      <c r="P23" s="54">
        <f t="shared" si="3"/>
        <v>57.782404997397187</v>
      </c>
      <c r="Q23" s="69">
        <v>170.12751691827171</v>
      </c>
      <c r="R23" s="53">
        <f t="shared" si="4"/>
        <v>0</v>
      </c>
      <c r="S23" s="53">
        <f t="shared" si="5"/>
        <v>0</v>
      </c>
      <c r="T23" s="53">
        <f t="shared" si="6"/>
        <v>4.5260037464002503</v>
      </c>
      <c r="U23" s="53">
        <f t="shared" si="7"/>
        <v>57.782404997397187</v>
      </c>
      <c r="V23" s="69">
        <v>170.12751691827171</v>
      </c>
      <c r="W23" s="53">
        <f t="shared" si="8"/>
        <v>0</v>
      </c>
      <c r="X23" s="53">
        <f t="shared" si="9"/>
        <v>0</v>
      </c>
      <c r="Y23" s="12"/>
      <c r="Z23" s="21"/>
      <c r="AA23" s="48"/>
      <c r="AB23" s="21"/>
      <c r="AC23" s="12"/>
    </row>
    <row r="24" spans="1:29" x14ac:dyDescent="0.3">
      <c r="A24" s="1">
        <f t="shared" si="0"/>
        <v>45200.208333333285</v>
      </c>
      <c r="B24" s="6">
        <v>1</v>
      </c>
      <c r="C24" s="6" t="s">
        <v>63</v>
      </c>
      <c r="D24">
        <f>IF(HOUR(A24)+MINUTE(A24)/60&lt;=18,1,IF(HOUR(A24)+MINUTE(A24)/60&gt;=23.25,1,LOOKUP(DAY(A24),calendario!$A$12:$A$41,calendario!$C$12:$C$41)))</f>
        <v>1</v>
      </c>
      <c r="E24" s="89">
        <f t="shared" si="1"/>
        <v>0</v>
      </c>
      <c r="F24" s="88">
        <v>0</v>
      </c>
      <c r="G24" s="89">
        <f t="shared" si="1"/>
        <v>0</v>
      </c>
      <c r="H24" s="86">
        <v>0</v>
      </c>
      <c r="J24" s="36">
        <v>4</v>
      </c>
      <c r="K24" s="41">
        <f t="array" ref="K24">SUM($E$5:$E$2980*($B$5:$B$2980=$J24))</f>
        <v>326.95820617675781</v>
      </c>
      <c r="L24" s="42">
        <f t="array" ref="L24">SUM($G$5:$G$2980*($B$5:$B$2980=$J24))</f>
        <v>325.08661562156669</v>
      </c>
      <c r="M24" s="38"/>
      <c r="O24" s="53">
        <f t="shared" si="2"/>
        <v>4.5260037464002503</v>
      </c>
      <c r="P24" s="54">
        <f t="shared" si="3"/>
        <v>57.782404997397187</v>
      </c>
      <c r="Q24" s="69">
        <v>170.12751691827171</v>
      </c>
      <c r="R24" s="53">
        <f t="shared" si="4"/>
        <v>0</v>
      </c>
      <c r="S24" s="53">
        <f t="shared" si="5"/>
        <v>0</v>
      </c>
      <c r="T24" s="53">
        <f t="shared" si="6"/>
        <v>4.5260037464002503</v>
      </c>
      <c r="U24" s="53">
        <f t="shared" si="7"/>
        <v>57.782404997397187</v>
      </c>
      <c r="V24" s="69">
        <v>170.12751691827171</v>
      </c>
      <c r="W24" s="53">
        <f t="shared" si="8"/>
        <v>0</v>
      </c>
      <c r="X24" s="53">
        <f t="shared" si="9"/>
        <v>0</v>
      </c>
      <c r="Y24" s="12"/>
      <c r="Z24" s="21"/>
      <c r="AA24" s="48"/>
      <c r="AB24" s="21"/>
      <c r="AC24" s="12"/>
    </row>
    <row r="25" spans="1:29" x14ac:dyDescent="0.3">
      <c r="A25" s="1">
        <f t="shared" si="0"/>
        <v>45200.218749999949</v>
      </c>
      <c r="B25" s="6">
        <v>1</v>
      </c>
      <c r="C25" s="6" t="s">
        <v>64</v>
      </c>
      <c r="D25">
        <f>IF(HOUR(A25)+MINUTE(A25)/60&lt;=18,1,IF(HOUR(A25)+MINUTE(A25)/60&gt;=23.25,1,LOOKUP(DAY(A25),calendario!$A$12:$A$41,calendario!$C$12:$C$41)))</f>
        <v>1</v>
      </c>
      <c r="E25" s="89">
        <f t="shared" si="1"/>
        <v>0</v>
      </c>
      <c r="F25" s="88">
        <v>0</v>
      </c>
      <c r="G25" s="89">
        <f t="shared" si="1"/>
        <v>0</v>
      </c>
      <c r="H25" s="86">
        <v>0</v>
      </c>
      <c r="J25" s="36">
        <v>5</v>
      </c>
      <c r="K25" s="41">
        <f t="array" ref="K25">SUM($E$5:$E$2980*($B$5:$B$2980=$J25))</f>
        <v>314.50654098510734</v>
      </c>
      <c r="L25" s="42">
        <f t="array" ref="L25">SUM($G$5:$G$2980*($B$5:$B$2980=$J25))</f>
        <v>325.35813343620305</v>
      </c>
      <c r="M25" s="38"/>
      <c r="O25" s="53">
        <f t="shared" si="2"/>
        <v>4.5260037464002503</v>
      </c>
      <c r="P25" s="54">
        <f t="shared" si="3"/>
        <v>57.782404997397187</v>
      </c>
      <c r="Q25" s="69">
        <v>171.05488105153566</v>
      </c>
      <c r="R25" s="53">
        <f t="shared" si="4"/>
        <v>0</v>
      </c>
      <c r="S25" s="53">
        <f t="shared" si="5"/>
        <v>0</v>
      </c>
      <c r="T25" s="53">
        <f t="shared" si="6"/>
        <v>4.5260037464002503</v>
      </c>
      <c r="U25" s="53">
        <f t="shared" si="7"/>
        <v>57.782404997397187</v>
      </c>
      <c r="V25" s="69">
        <v>171.05488105153566</v>
      </c>
      <c r="W25" s="53">
        <f t="shared" si="8"/>
        <v>0</v>
      </c>
      <c r="X25" s="53">
        <f t="shared" si="9"/>
        <v>0</v>
      </c>
      <c r="Y25" s="12"/>
      <c r="Z25" s="21"/>
      <c r="AA25" s="48"/>
      <c r="AB25" s="21"/>
      <c r="AC25" s="12"/>
    </row>
    <row r="26" spans="1:29" x14ac:dyDescent="0.3">
      <c r="A26" s="1">
        <f t="shared" si="0"/>
        <v>45200.229166666613</v>
      </c>
      <c r="B26" s="6">
        <v>1</v>
      </c>
      <c r="C26" s="6" t="s">
        <v>65</v>
      </c>
      <c r="D26">
        <f>IF(HOUR(A26)+MINUTE(A26)/60&lt;=18,1,IF(HOUR(A26)+MINUTE(A26)/60&gt;=23.25,1,LOOKUP(DAY(A26),calendario!$A$12:$A$41,calendario!$C$12:$C$41)))</f>
        <v>1</v>
      </c>
      <c r="E26" s="89">
        <f t="shared" si="1"/>
        <v>0</v>
      </c>
      <c r="F26" s="88">
        <v>0</v>
      </c>
      <c r="G26" s="89">
        <f t="shared" si="1"/>
        <v>0</v>
      </c>
      <c r="H26" s="86">
        <v>0</v>
      </c>
      <c r="J26" s="36">
        <v>6</v>
      </c>
      <c r="K26" s="41">
        <f t="array" ref="K26">SUM($E$5:$E$2980*($B$5:$B$2980=$J26))</f>
        <v>316.76179230499281</v>
      </c>
      <c r="L26" s="42">
        <f t="array" ref="L26">SUM($G$5:$G$2980*($B$5:$B$2980=$J26))</f>
        <v>315.33347509765628</v>
      </c>
      <c r="M26" s="38"/>
      <c r="O26" s="53">
        <f t="shared" si="2"/>
        <v>4.5260037464002503</v>
      </c>
      <c r="P26" s="54">
        <f t="shared" si="3"/>
        <v>57.782404997397187</v>
      </c>
      <c r="Q26" s="69">
        <v>171.05488105153566</v>
      </c>
      <c r="R26" s="53">
        <f t="shared" si="4"/>
        <v>0</v>
      </c>
      <c r="S26" s="53">
        <f t="shared" si="5"/>
        <v>0</v>
      </c>
      <c r="T26" s="53">
        <f t="shared" si="6"/>
        <v>4.5260037464002503</v>
      </c>
      <c r="U26" s="53">
        <f t="shared" si="7"/>
        <v>57.782404997397187</v>
      </c>
      <c r="V26" s="69">
        <v>171.05488105153566</v>
      </c>
      <c r="W26" s="53">
        <f t="shared" si="8"/>
        <v>0</v>
      </c>
      <c r="X26" s="53">
        <f t="shared" si="9"/>
        <v>0</v>
      </c>
      <c r="Y26" s="12"/>
      <c r="Z26" s="21"/>
      <c r="AA26" s="48"/>
      <c r="AB26" s="21"/>
      <c r="AC26" s="12"/>
    </row>
    <row r="27" spans="1:29" x14ac:dyDescent="0.3">
      <c r="A27" s="1">
        <f t="shared" si="0"/>
        <v>45200.239583333278</v>
      </c>
      <c r="B27" s="6">
        <v>1</v>
      </c>
      <c r="C27" s="6" t="s">
        <v>66</v>
      </c>
      <c r="D27">
        <f>IF(HOUR(A27)+MINUTE(A27)/60&lt;=18,1,IF(HOUR(A27)+MINUTE(A27)/60&gt;=23.25,1,LOOKUP(DAY(A27),calendario!$A$12:$A$41,calendario!$C$12:$C$41)))</f>
        <v>1</v>
      </c>
      <c r="E27" s="89">
        <f t="shared" si="1"/>
        <v>0</v>
      </c>
      <c r="F27" s="88">
        <v>0</v>
      </c>
      <c r="G27" s="89">
        <f t="shared" si="1"/>
        <v>0</v>
      </c>
      <c r="H27" s="86">
        <v>0</v>
      </c>
      <c r="J27" s="36">
        <v>7</v>
      </c>
      <c r="K27" s="41">
        <f t="array" ref="K27">SUM($E$5:$E$2980*($B$5:$B$2980=$J27))</f>
        <v>315.05112829589848</v>
      </c>
      <c r="L27" s="42">
        <f t="array" ref="L27">SUM($G$5:$G$2980*($B$5:$B$2980=$J27))</f>
        <v>314.91217553710942</v>
      </c>
      <c r="M27" s="38"/>
      <c r="O27" s="53">
        <f t="shared" si="2"/>
        <v>4.5260037464002503</v>
      </c>
      <c r="P27" s="54">
        <f t="shared" si="3"/>
        <v>57.782404997397187</v>
      </c>
      <c r="Q27" s="69">
        <v>171.81120119729306</v>
      </c>
      <c r="R27" s="53">
        <f t="shared" si="4"/>
        <v>0</v>
      </c>
      <c r="S27" s="53">
        <f t="shared" si="5"/>
        <v>0</v>
      </c>
      <c r="T27" s="53">
        <f t="shared" si="6"/>
        <v>4.5260037464002503</v>
      </c>
      <c r="U27" s="53">
        <f t="shared" si="7"/>
        <v>57.782404997397187</v>
      </c>
      <c r="V27" s="69">
        <v>171.81120119729306</v>
      </c>
      <c r="W27" s="53">
        <f t="shared" si="8"/>
        <v>0</v>
      </c>
      <c r="X27" s="53">
        <f t="shared" si="9"/>
        <v>0</v>
      </c>
      <c r="Y27" s="12"/>
      <c r="Z27" s="21"/>
      <c r="AA27" s="48"/>
      <c r="AB27" s="21"/>
      <c r="AC27" s="12"/>
    </row>
    <row r="28" spans="1:29" x14ac:dyDescent="0.3">
      <c r="A28" s="1">
        <f t="shared" si="0"/>
        <v>45200.249999999942</v>
      </c>
      <c r="B28" s="6">
        <v>1</v>
      </c>
      <c r="C28" s="6" t="s">
        <v>67</v>
      </c>
      <c r="D28">
        <f>IF(HOUR(A28)+MINUTE(A28)/60&lt;=18,1,IF(HOUR(A28)+MINUTE(A28)/60&gt;=23.25,1,LOOKUP(DAY(A28),calendario!$A$12:$A$41,calendario!$C$12:$C$41)))</f>
        <v>1</v>
      </c>
      <c r="E28" s="89">
        <f t="shared" si="1"/>
        <v>0</v>
      </c>
      <c r="F28" s="88">
        <v>0</v>
      </c>
      <c r="G28" s="89">
        <f t="shared" si="1"/>
        <v>0</v>
      </c>
      <c r="H28" s="86">
        <v>0</v>
      </c>
      <c r="J28" s="36">
        <v>8</v>
      </c>
      <c r="K28" s="41">
        <f t="array" ref="K28">SUM($E$5:$E$2980*($B$5:$B$2980=$J28))</f>
        <v>308.74655476379399</v>
      </c>
      <c r="L28" s="42">
        <f t="array" ref="L28">SUM($G$5:$G$2980*($B$5:$B$2980=$J28))</f>
        <v>311.49037499999991</v>
      </c>
      <c r="M28" s="38"/>
      <c r="O28" s="53">
        <f t="shared" si="2"/>
        <v>4.5260037464002503</v>
      </c>
      <c r="P28" s="54">
        <f t="shared" si="3"/>
        <v>57.782404997397187</v>
      </c>
      <c r="Q28" s="69">
        <v>171.81120119729306</v>
      </c>
      <c r="R28" s="53">
        <f t="shared" si="4"/>
        <v>0</v>
      </c>
      <c r="S28" s="53">
        <f t="shared" si="5"/>
        <v>0</v>
      </c>
      <c r="T28" s="53">
        <f t="shared" si="6"/>
        <v>4.5260037464002503</v>
      </c>
      <c r="U28" s="53">
        <f t="shared" si="7"/>
        <v>57.782404997397187</v>
      </c>
      <c r="V28" s="69">
        <v>171.81120119729306</v>
      </c>
      <c r="W28" s="53">
        <f t="shared" si="8"/>
        <v>0</v>
      </c>
      <c r="X28" s="53">
        <f t="shared" si="9"/>
        <v>0</v>
      </c>
      <c r="Y28" s="12"/>
      <c r="Z28" s="21"/>
      <c r="AA28" s="48"/>
      <c r="AB28" s="21"/>
      <c r="AC28" s="12"/>
    </row>
    <row r="29" spans="1:29" x14ac:dyDescent="0.3">
      <c r="A29" s="1">
        <f t="shared" si="0"/>
        <v>45200.260416666606</v>
      </c>
      <c r="B29" s="6">
        <v>1</v>
      </c>
      <c r="C29" s="6" t="s">
        <v>68</v>
      </c>
      <c r="D29">
        <f>IF(HOUR(A29)+MINUTE(A29)/60&lt;=18,1,IF(HOUR(A29)+MINUTE(A29)/60&gt;=23.25,1,LOOKUP(DAY(A29),calendario!$A$12:$A$41,calendario!$C$12:$C$41)))</f>
        <v>1</v>
      </c>
      <c r="E29" s="89">
        <f t="shared" si="1"/>
        <v>0</v>
      </c>
      <c r="F29" s="88">
        <v>0</v>
      </c>
      <c r="G29" s="89">
        <f t="shared" si="1"/>
        <v>0.1457447509765625</v>
      </c>
      <c r="H29" s="86">
        <v>0.58297900390625002</v>
      </c>
      <c r="J29" s="36">
        <v>9</v>
      </c>
      <c r="K29" s="41">
        <f t="array" ref="K29">SUM($E$5:$E$2980*($B$5:$B$2980=$J29))</f>
        <v>309.73314228820794</v>
      </c>
      <c r="L29" s="42">
        <f t="array" ref="L29">SUM($G$5:$G$2980*($B$5:$B$2980=$J29))</f>
        <v>312.05126977539055</v>
      </c>
      <c r="M29" s="38"/>
      <c r="O29" s="53">
        <f t="shared" si="2"/>
        <v>4.5260037464002503</v>
      </c>
      <c r="P29" s="54">
        <f t="shared" si="3"/>
        <v>57.782404997397187</v>
      </c>
      <c r="Q29" s="69">
        <v>173.19107209786569</v>
      </c>
      <c r="R29" s="53">
        <f t="shared" si="4"/>
        <v>0</v>
      </c>
      <c r="S29" s="53">
        <f t="shared" si="5"/>
        <v>0</v>
      </c>
      <c r="T29" s="53">
        <f t="shared" si="6"/>
        <v>4.3773345993038397</v>
      </c>
      <c r="U29" s="53">
        <f t="shared" si="7"/>
        <v>57.782404997397187</v>
      </c>
      <c r="V29" s="69">
        <v>173.19107209786569</v>
      </c>
      <c r="W29" s="53">
        <f t="shared" si="8"/>
        <v>0</v>
      </c>
      <c r="X29" s="53">
        <f t="shared" si="9"/>
        <v>0</v>
      </c>
      <c r="Y29" s="12"/>
      <c r="Z29" s="21"/>
      <c r="AA29" s="48"/>
      <c r="AB29" s="21"/>
      <c r="AC29" s="12"/>
    </row>
    <row r="30" spans="1:29" x14ac:dyDescent="0.3">
      <c r="A30" s="1">
        <f t="shared" si="0"/>
        <v>45200.27083333327</v>
      </c>
      <c r="B30" s="6">
        <v>1</v>
      </c>
      <c r="C30" s="6" t="s">
        <v>69</v>
      </c>
      <c r="D30">
        <f>IF(HOUR(A30)+MINUTE(A30)/60&lt;=18,1,IF(HOUR(A30)+MINUTE(A30)/60&gt;=23.25,1,LOOKUP(DAY(A30),calendario!$A$12:$A$41,calendario!$C$12:$C$41)))</f>
        <v>1</v>
      </c>
      <c r="E30" s="89">
        <f t="shared" si="1"/>
        <v>0</v>
      </c>
      <c r="F30" s="88">
        <v>0</v>
      </c>
      <c r="G30" s="89">
        <f t="shared" si="1"/>
        <v>4.1597626953124998</v>
      </c>
      <c r="H30" s="86">
        <v>16.639050781249999</v>
      </c>
      <c r="J30" s="36">
        <v>10</v>
      </c>
      <c r="K30" s="41">
        <f t="array" ref="K30">SUM($E$5:$E$2980*($B$5:$B$2980=$J30))</f>
        <v>317.33991805505747</v>
      </c>
      <c r="L30" s="42">
        <f t="array" ref="L30">SUM($G$5:$G$2980*($B$5:$B$2980=$J30))</f>
        <v>315.88592570495604</v>
      </c>
      <c r="M30" s="38"/>
      <c r="O30" s="53">
        <f t="shared" si="2"/>
        <v>4.5260037464002503</v>
      </c>
      <c r="P30" s="54">
        <f t="shared" si="3"/>
        <v>57.782404997397187</v>
      </c>
      <c r="Q30" s="69">
        <v>173.19107209786569</v>
      </c>
      <c r="R30" s="53">
        <f t="shared" si="4"/>
        <v>0</v>
      </c>
      <c r="S30" s="53">
        <f t="shared" si="5"/>
        <v>0</v>
      </c>
      <c r="T30" s="53">
        <f t="shared" si="6"/>
        <v>0.28277462225139227</v>
      </c>
      <c r="U30" s="53">
        <f t="shared" si="7"/>
        <v>57.782404997397187</v>
      </c>
      <c r="V30" s="69">
        <v>173.19107209786569</v>
      </c>
      <c r="W30" s="53">
        <f t="shared" si="8"/>
        <v>0</v>
      </c>
      <c r="X30" s="53">
        <f t="shared" si="9"/>
        <v>0</v>
      </c>
      <c r="Y30" s="12"/>
      <c r="Z30" s="21"/>
      <c r="AA30" s="48"/>
      <c r="AB30" s="21"/>
      <c r="AC30" s="12"/>
    </row>
    <row r="31" spans="1:29" x14ac:dyDescent="0.3">
      <c r="A31" s="1">
        <f t="shared" si="0"/>
        <v>45200.281249999935</v>
      </c>
      <c r="B31" s="6">
        <v>1</v>
      </c>
      <c r="C31" s="6" t="s">
        <v>70</v>
      </c>
      <c r="D31">
        <f>IF(HOUR(A31)+MINUTE(A31)/60&lt;=18,1,IF(HOUR(A31)+MINUTE(A31)/60&gt;=23.25,1,LOOKUP(DAY(A31),calendario!$A$12:$A$41,calendario!$C$12:$C$41)))</f>
        <v>1</v>
      </c>
      <c r="E31" s="89">
        <f t="shared" si="1"/>
        <v>0</v>
      </c>
      <c r="F31" s="88">
        <v>0</v>
      </c>
      <c r="G31" s="89">
        <f t="shared" si="1"/>
        <v>4.4990776367187504</v>
      </c>
      <c r="H31" s="86">
        <v>17.996310546875002</v>
      </c>
      <c r="J31" s="36">
        <v>11</v>
      </c>
      <c r="K31" s="41">
        <f t="array" ref="K31">SUM($E$5:$E$2980*($B$5:$B$2980=$J31))</f>
        <v>312.59018652343758</v>
      </c>
      <c r="L31" s="42">
        <f t="array" ref="L31">SUM($G$5:$G$2980*($B$5:$B$2980=$J31))</f>
        <v>315.28058984374996</v>
      </c>
      <c r="M31" s="38"/>
      <c r="O31" s="53">
        <f t="shared" si="2"/>
        <v>4.5260037464002503</v>
      </c>
      <c r="P31" s="54">
        <f t="shared" si="3"/>
        <v>57.782404997397187</v>
      </c>
      <c r="Q31" s="69">
        <v>42.303063508589275</v>
      </c>
      <c r="R31" s="53">
        <f t="shared" si="4"/>
        <v>6.2951106194690247</v>
      </c>
      <c r="S31" s="53">
        <f t="shared" si="5"/>
        <v>28.491694247720805</v>
      </c>
      <c r="T31" s="53">
        <f t="shared" si="6"/>
        <v>0</v>
      </c>
      <c r="U31" s="53">
        <f t="shared" si="7"/>
        <v>57.782404997397187</v>
      </c>
      <c r="V31" s="69">
        <v>42.303063508589275</v>
      </c>
      <c r="W31" s="53">
        <f t="shared" si="8"/>
        <v>6.2951106194690247</v>
      </c>
      <c r="X31" s="53">
        <f t="shared" si="9"/>
        <v>0</v>
      </c>
      <c r="Y31" s="12"/>
      <c r="Z31" s="21"/>
      <c r="AA31" s="48"/>
      <c r="AB31" s="21"/>
      <c r="AC31" s="12"/>
    </row>
    <row r="32" spans="1:29" x14ac:dyDescent="0.3">
      <c r="A32" s="1">
        <f t="shared" si="0"/>
        <v>45200.291666666599</v>
      </c>
      <c r="B32" s="6">
        <v>1</v>
      </c>
      <c r="C32" s="6" t="s">
        <v>71</v>
      </c>
      <c r="D32">
        <f>IF(HOUR(A32)+MINUTE(A32)/60&lt;=18,1,IF(HOUR(A32)+MINUTE(A32)/60&gt;=23.25,1,LOOKUP(DAY(A32),calendario!$A$12:$A$41,calendario!$C$12:$C$41)))</f>
        <v>1</v>
      </c>
      <c r="E32" s="89">
        <f t="shared" si="1"/>
        <v>0</v>
      </c>
      <c r="F32" s="88">
        <v>0</v>
      </c>
      <c r="G32" s="89">
        <f t="shared" si="1"/>
        <v>4.5000268554687501</v>
      </c>
      <c r="H32" s="86">
        <v>18.000107421875001</v>
      </c>
      <c r="J32" s="36">
        <v>12</v>
      </c>
      <c r="K32" s="41">
        <f t="array" ref="K32">SUM($E$5:$E$2980*($B$5:$B$2980=$J32))</f>
        <v>320.6628977661133</v>
      </c>
      <c r="L32" s="42">
        <f t="array" ref="L32">SUM($G$5:$G$2980*($B$5:$B$2980=$J32))</f>
        <v>315.09742407226554</v>
      </c>
      <c r="M32" s="38"/>
      <c r="O32" s="53">
        <f t="shared" si="2"/>
        <v>4.5260037464002503</v>
      </c>
      <c r="P32" s="54">
        <f t="shared" si="3"/>
        <v>57.782404997397187</v>
      </c>
      <c r="Q32" s="69">
        <v>42.303063508589275</v>
      </c>
      <c r="R32" s="53">
        <f t="shared" si="4"/>
        <v>6.2951106194690247</v>
      </c>
      <c r="S32" s="53">
        <f t="shared" si="5"/>
        <v>28.491694247720805</v>
      </c>
      <c r="T32" s="53">
        <f t="shared" si="6"/>
        <v>0</v>
      </c>
      <c r="U32" s="53">
        <f t="shared" si="7"/>
        <v>57.782404997397187</v>
      </c>
      <c r="V32" s="69">
        <v>42.303063508589275</v>
      </c>
      <c r="W32" s="53">
        <f t="shared" si="8"/>
        <v>6.2951106194690247</v>
      </c>
      <c r="X32" s="53">
        <f t="shared" si="9"/>
        <v>0</v>
      </c>
      <c r="Y32" s="12"/>
      <c r="Z32" s="21"/>
      <c r="AA32" s="48"/>
      <c r="AB32" s="21"/>
      <c r="AC32" s="12"/>
    </row>
    <row r="33" spans="1:29" x14ac:dyDescent="0.3">
      <c r="A33" s="1">
        <f t="shared" si="0"/>
        <v>45200.302083333263</v>
      </c>
      <c r="B33" s="6">
        <v>1</v>
      </c>
      <c r="C33" s="6" t="s">
        <v>72</v>
      </c>
      <c r="D33">
        <f>IF(HOUR(A33)+MINUTE(A33)/60&lt;=18,1,IF(HOUR(A33)+MINUTE(A33)/60&gt;=23.25,1,LOOKUP(DAY(A33),calendario!$A$12:$A$41,calendario!$C$12:$C$41)))</f>
        <v>1</v>
      </c>
      <c r="E33" s="89">
        <f t="shared" si="1"/>
        <v>0</v>
      </c>
      <c r="F33" s="88">
        <v>0</v>
      </c>
      <c r="G33" s="89">
        <f t="shared" si="1"/>
        <v>4.4995869140625002</v>
      </c>
      <c r="H33" s="86">
        <v>17.998347656250001</v>
      </c>
      <c r="J33" s="36">
        <v>13</v>
      </c>
      <c r="K33" s="41">
        <f t="array" ref="K33">SUM($E$5:$E$2980*($B$5:$B$2980=$J33))</f>
        <v>319.5898869628906</v>
      </c>
      <c r="L33" s="42">
        <f t="array" ref="L33">SUM($G$5:$G$2980*($B$5:$B$2980=$J33))</f>
        <v>315.10464550781245</v>
      </c>
      <c r="M33" s="38"/>
      <c r="O33" s="53">
        <f t="shared" si="2"/>
        <v>4.5260037464002503</v>
      </c>
      <c r="P33" s="54">
        <f t="shared" si="3"/>
        <v>57.782404997397187</v>
      </c>
      <c r="Q33" s="69">
        <v>172.73163768870378</v>
      </c>
      <c r="R33" s="53">
        <f t="shared" si="4"/>
        <v>0</v>
      </c>
      <c r="S33" s="53">
        <f t="shared" si="5"/>
        <v>0</v>
      </c>
      <c r="T33" s="53">
        <f t="shared" si="6"/>
        <v>0</v>
      </c>
      <c r="U33" s="53">
        <f t="shared" si="7"/>
        <v>57.782404997397187</v>
      </c>
      <c r="V33" s="69">
        <v>172.73163768870378</v>
      </c>
      <c r="W33" s="53">
        <f t="shared" si="8"/>
        <v>0</v>
      </c>
      <c r="X33" s="53">
        <f t="shared" si="9"/>
        <v>0</v>
      </c>
      <c r="Y33" s="12"/>
      <c r="Z33" s="21"/>
      <c r="AA33" s="48"/>
      <c r="AB33" s="21"/>
      <c r="AC33" s="12"/>
    </row>
    <row r="34" spans="1:29" x14ac:dyDescent="0.3">
      <c r="A34" s="1">
        <f t="shared" si="0"/>
        <v>45200.312499999927</v>
      </c>
      <c r="B34" s="6">
        <v>1</v>
      </c>
      <c r="C34" s="6" t="s">
        <v>73</v>
      </c>
      <c r="D34">
        <f>IF(HOUR(A34)+MINUTE(A34)/60&lt;=18,1,IF(HOUR(A34)+MINUTE(A34)/60&gt;=23.25,1,LOOKUP(DAY(A34),calendario!$A$12:$A$41,calendario!$C$12:$C$41)))</f>
        <v>1</v>
      </c>
      <c r="E34" s="89">
        <f t="shared" si="1"/>
        <v>0</v>
      </c>
      <c r="F34" s="88">
        <v>0</v>
      </c>
      <c r="G34" s="89">
        <f t="shared" si="1"/>
        <v>4.4995429687500001</v>
      </c>
      <c r="H34" s="86">
        <v>17.998171875000001</v>
      </c>
      <c r="J34" s="36">
        <v>14</v>
      </c>
      <c r="K34" s="41">
        <f t="array" ref="K34">SUM($E$5:$E$2980*($B$5:$B$2980=$J34))</f>
        <v>318.6734500122069</v>
      </c>
      <c r="L34" s="42">
        <f t="array" ref="L34">SUM($G$5:$G$2980*($B$5:$B$2980=$J34))</f>
        <v>316.211787460327</v>
      </c>
      <c r="M34" s="38"/>
      <c r="O34" s="53">
        <f t="shared" si="2"/>
        <v>4.5260037464002503</v>
      </c>
      <c r="P34" s="54">
        <f t="shared" si="3"/>
        <v>57.782404997397187</v>
      </c>
      <c r="Q34" s="69">
        <v>172.73163768870378</v>
      </c>
      <c r="R34" s="53">
        <f t="shared" si="4"/>
        <v>0</v>
      </c>
      <c r="S34" s="53">
        <f t="shared" si="5"/>
        <v>0</v>
      </c>
      <c r="T34" s="53">
        <f t="shared" si="6"/>
        <v>0</v>
      </c>
      <c r="U34" s="53">
        <f t="shared" si="7"/>
        <v>57.782404997397187</v>
      </c>
      <c r="V34" s="69">
        <v>172.73163768870378</v>
      </c>
      <c r="W34" s="53">
        <f t="shared" si="8"/>
        <v>0</v>
      </c>
      <c r="X34" s="53">
        <f t="shared" si="9"/>
        <v>0</v>
      </c>
      <c r="Y34" s="12"/>
      <c r="Z34" s="21"/>
      <c r="AA34" s="48"/>
      <c r="AB34" s="21"/>
      <c r="AC34" s="12"/>
    </row>
    <row r="35" spans="1:29" x14ac:dyDescent="0.3">
      <c r="A35" s="1">
        <f t="shared" si="0"/>
        <v>45200.322916666591</v>
      </c>
      <c r="B35" s="6">
        <v>1</v>
      </c>
      <c r="C35" s="6" t="s">
        <v>74</v>
      </c>
      <c r="D35">
        <f>IF(HOUR(A35)+MINUTE(A35)/60&lt;=18,1,IF(HOUR(A35)+MINUTE(A35)/60&gt;=23.25,1,LOOKUP(DAY(A35),calendario!$A$12:$A$41,calendario!$C$12:$C$41)))</f>
        <v>1</v>
      </c>
      <c r="E35" s="89">
        <f t="shared" si="1"/>
        <v>0</v>
      </c>
      <c r="F35" s="88">
        <v>0</v>
      </c>
      <c r="G35" s="89">
        <f t="shared" si="1"/>
        <v>4.4991416015625001</v>
      </c>
      <c r="H35" s="86">
        <v>17.99656640625</v>
      </c>
      <c r="J35" s="36">
        <v>15</v>
      </c>
      <c r="K35" s="41">
        <f t="array" ref="K35">SUM($E$5:$E$2980*($B$5:$B$2980=$J35))</f>
        <v>230.57604452514644</v>
      </c>
      <c r="L35" s="42">
        <f t="array" ref="L35">SUM($G$5:$G$2980*($B$5:$B$2980=$J35))</f>
        <v>306.66415362548827</v>
      </c>
      <c r="M35" s="38"/>
      <c r="O35" s="53">
        <f t="shared" si="2"/>
        <v>4.5260037464002503</v>
      </c>
      <c r="P35" s="54">
        <f t="shared" si="3"/>
        <v>57.782404997397187</v>
      </c>
      <c r="Q35" s="69">
        <v>192.81227043206664</v>
      </c>
      <c r="R35" s="53">
        <f t="shared" si="4"/>
        <v>0</v>
      </c>
      <c r="S35" s="53">
        <f t="shared" si="5"/>
        <v>0</v>
      </c>
      <c r="T35" s="53">
        <f t="shared" si="6"/>
        <v>0</v>
      </c>
      <c r="U35" s="53">
        <f t="shared" si="7"/>
        <v>57.782404997397187</v>
      </c>
      <c r="V35" s="69">
        <v>192.81227043206664</v>
      </c>
      <c r="W35" s="53">
        <f t="shared" si="8"/>
        <v>0</v>
      </c>
      <c r="X35" s="53">
        <f t="shared" si="9"/>
        <v>0</v>
      </c>
      <c r="Y35" s="12"/>
      <c r="Z35" s="21"/>
      <c r="AA35" s="48"/>
      <c r="AB35" s="21"/>
      <c r="AC35" s="12"/>
    </row>
    <row r="36" spans="1:29" x14ac:dyDescent="0.3">
      <c r="A36" s="1">
        <f t="shared" si="0"/>
        <v>45200.333333333256</v>
      </c>
      <c r="B36" s="6">
        <v>1</v>
      </c>
      <c r="C36" s="6" t="s">
        <v>75</v>
      </c>
      <c r="D36">
        <f>IF(HOUR(A36)+MINUTE(A36)/60&lt;=18,1,IF(HOUR(A36)+MINUTE(A36)/60&gt;=23.25,1,LOOKUP(DAY(A36),calendario!$A$12:$A$41,calendario!$C$12:$C$41)))</f>
        <v>1</v>
      </c>
      <c r="E36" s="89">
        <f t="shared" si="1"/>
        <v>1.0367253417968749</v>
      </c>
      <c r="F36" s="88">
        <v>4.1469013671874997</v>
      </c>
      <c r="G36" s="89">
        <f t="shared" si="1"/>
        <v>4.4988027343750003</v>
      </c>
      <c r="H36" s="86">
        <v>17.995210937500001</v>
      </c>
      <c r="J36" s="36">
        <v>16</v>
      </c>
      <c r="K36" s="41">
        <f t="array" ref="K36">SUM($E$5:$E$2980*($B$5:$B$2980=$J36))</f>
        <v>320.37449737548826</v>
      </c>
      <c r="L36" s="42">
        <f t="array" ref="L36">SUM($G$5:$G$2980*($B$5:$B$2980=$J36))</f>
        <v>313.82520800781259</v>
      </c>
      <c r="M36" s="38"/>
      <c r="O36" s="53">
        <f t="shared" si="2"/>
        <v>3.4684763136424053</v>
      </c>
      <c r="P36" s="54">
        <f t="shared" si="3"/>
        <v>57.782404997397187</v>
      </c>
      <c r="Q36" s="69">
        <v>192.81227043206664</v>
      </c>
      <c r="R36" s="53">
        <f t="shared" si="4"/>
        <v>0</v>
      </c>
      <c r="S36" s="53">
        <f t="shared" si="5"/>
        <v>0</v>
      </c>
      <c r="T36" s="53">
        <f t="shared" si="6"/>
        <v>0</v>
      </c>
      <c r="U36" s="53">
        <f t="shared" si="7"/>
        <v>57.782404997397187</v>
      </c>
      <c r="V36" s="69">
        <v>192.81227043206664</v>
      </c>
      <c r="W36" s="53">
        <f t="shared" si="8"/>
        <v>0</v>
      </c>
      <c r="X36" s="53">
        <f t="shared" si="9"/>
        <v>0</v>
      </c>
      <c r="Y36" s="12"/>
      <c r="Z36" s="21"/>
      <c r="AA36" s="48"/>
      <c r="AB36" s="21"/>
      <c r="AC36" s="12"/>
    </row>
    <row r="37" spans="1:29" x14ac:dyDescent="0.3">
      <c r="A37" s="1">
        <f t="shared" si="0"/>
        <v>45200.34374999992</v>
      </c>
      <c r="B37" s="6">
        <v>1</v>
      </c>
      <c r="C37" s="6" t="s">
        <v>76</v>
      </c>
      <c r="D37">
        <f>IF(HOUR(A37)+MINUTE(A37)/60&lt;=18,1,IF(HOUR(A37)+MINUTE(A37)/60&gt;=23.25,1,LOOKUP(DAY(A37),calendario!$A$12:$A$41,calendario!$C$12:$C$41)))</f>
        <v>1</v>
      </c>
      <c r="E37" s="89">
        <f t="shared" si="1"/>
        <v>4.3497973632812501</v>
      </c>
      <c r="F37" s="88">
        <v>17.399189453125</v>
      </c>
      <c r="G37" s="89">
        <f t="shared" si="1"/>
        <v>4.4984179687500001</v>
      </c>
      <c r="H37" s="86">
        <v>17.993671875</v>
      </c>
      <c r="J37" s="36">
        <v>17</v>
      </c>
      <c r="K37" s="41">
        <f t="array" ref="K37">SUM($E$5:$E$2980*($B$5:$B$2980=$J37))</f>
        <v>329.93605108642572</v>
      </c>
      <c r="L37" s="42">
        <f t="array" ref="L37">SUM($G$5:$G$2980*($B$5:$B$2980=$J37))</f>
        <v>315.05772583007808</v>
      </c>
      <c r="M37" s="38"/>
      <c r="O37" s="53">
        <f t="shared" si="2"/>
        <v>8.8926872563262024E-2</v>
      </c>
      <c r="P37" s="54">
        <f t="shared" si="3"/>
        <v>57.782404997397187</v>
      </c>
      <c r="Q37" s="69">
        <v>190.43732248828735</v>
      </c>
      <c r="R37" s="53">
        <f t="shared" si="4"/>
        <v>0</v>
      </c>
      <c r="S37" s="53">
        <f t="shared" si="5"/>
        <v>0</v>
      </c>
      <c r="T37" s="53">
        <f t="shared" si="6"/>
        <v>0</v>
      </c>
      <c r="U37" s="53">
        <f t="shared" si="7"/>
        <v>57.782404997397187</v>
      </c>
      <c r="V37" s="69">
        <v>190.43732248828735</v>
      </c>
      <c r="W37" s="53">
        <f t="shared" si="8"/>
        <v>0</v>
      </c>
      <c r="X37" s="53">
        <f t="shared" si="9"/>
        <v>0</v>
      </c>
      <c r="Y37" s="12"/>
      <c r="Z37" s="21"/>
      <c r="AA37" s="48"/>
      <c r="AB37" s="21"/>
      <c r="AC37" s="12"/>
    </row>
    <row r="38" spans="1:29" x14ac:dyDescent="0.3">
      <c r="A38" s="1">
        <f t="shared" si="0"/>
        <v>45200.354166666584</v>
      </c>
      <c r="B38" s="6">
        <v>1</v>
      </c>
      <c r="C38" s="6" t="s">
        <v>77</v>
      </c>
      <c r="D38">
        <f>IF(HOUR(A38)+MINUTE(A38)/60&lt;=18,1,IF(HOUR(A38)+MINUTE(A38)/60&gt;=23.25,1,LOOKUP(DAY(A38),calendario!$A$12:$A$41,calendario!$C$12:$C$41)))</f>
        <v>1</v>
      </c>
      <c r="E38" s="89">
        <f t="shared" si="1"/>
        <v>4.6460449218750002</v>
      </c>
      <c r="F38" s="88">
        <v>18.584179687500001</v>
      </c>
      <c r="G38" s="89">
        <f t="shared" si="1"/>
        <v>4.4981801757812496</v>
      </c>
      <c r="H38" s="86">
        <v>17.992720703124998</v>
      </c>
      <c r="J38" s="36">
        <v>18</v>
      </c>
      <c r="K38" s="41">
        <f t="array" ref="K38">SUM($E$5:$E$2980*($B$5:$B$2980=$J38))</f>
        <v>266.32101856994615</v>
      </c>
      <c r="L38" s="42">
        <f t="array" ref="L38">SUM($G$5:$G$2980*($B$5:$B$2980=$J38))</f>
        <v>307.79384973144522</v>
      </c>
      <c r="M38" s="38"/>
      <c r="O38" s="53">
        <f t="shared" si="2"/>
        <v>0</v>
      </c>
      <c r="P38" s="54">
        <f t="shared" si="3"/>
        <v>57.782404997397187</v>
      </c>
      <c r="Q38" s="69">
        <v>190.43732248828735</v>
      </c>
      <c r="R38" s="53">
        <f t="shared" si="4"/>
        <v>0</v>
      </c>
      <c r="S38" s="53">
        <f t="shared" si="5"/>
        <v>0</v>
      </c>
      <c r="T38" s="53">
        <f t="shared" si="6"/>
        <v>0</v>
      </c>
      <c r="U38" s="53">
        <f t="shared" si="7"/>
        <v>57.782404997397187</v>
      </c>
      <c r="V38" s="69">
        <v>190.43732248828735</v>
      </c>
      <c r="W38" s="53">
        <f t="shared" si="8"/>
        <v>0</v>
      </c>
      <c r="X38" s="53">
        <f t="shared" si="9"/>
        <v>0</v>
      </c>
      <c r="Y38" s="12"/>
      <c r="Z38" s="21"/>
      <c r="AA38" s="48"/>
      <c r="AB38" s="21"/>
      <c r="AC38" s="12"/>
    </row>
    <row r="39" spans="1:29" x14ac:dyDescent="0.3">
      <c r="A39" s="1">
        <f t="shared" si="0"/>
        <v>45200.364583333248</v>
      </c>
      <c r="B39" s="6">
        <v>1</v>
      </c>
      <c r="C39" s="6" t="s">
        <v>78</v>
      </c>
      <c r="D39">
        <f>IF(HOUR(A39)+MINUTE(A39)/60&lt;=18,1,IF(HOUR(A39)+MINUTE(A39)/60&gt;=23.25,1,LOOKUP(DAY(A39),calendario!$A$12:$A$41,calendario!$C$12:$C$41)))</f>
        <v>1</v>
      </c>
      <c r="E39" s="89">
        <f t="shared" si="1"/>
        <v>4.6464150390625001</v>
      </c>
      <c r="F39" s="88">
        <v>18.58566015625</v>
      </c>
      <c r="G39" s="89">
        <f t="shared" si="1"/>
        <v>4.4983066406249996</v>
      </c>
      <c r="H39" s="86">
        <v>17.993226562499999</v>
      </c>
      <c r="J39" s="36">
        <v>19</v>
      </c>
      <c r="K39" s="41">
        <f t="array" ref="K39">SUM($E$5:$E$2980*($B$5:$B$2980=$J39))</f>
        <v>327.3523298339843</v>
      </c>
      <c r="L39" s="42">
        <f t="array" ref="L39">SUM($G$5:$G$2980*($B$5:$B$2980=$J39))</f>
        <v>261.43458258056631</v>
      </c>
      <c r="M39" s="38"/>
      <c r="O39" s="53">
        <f t="shared" si="2"/>
        <v>0</v>
      </c>
      <c r="P39" s="54">
        <f t="shared" si="3"/>
        <v>57.782404997397187</v>
      </c>
      <c r="Q39" s="69">
        <v>191.92333315981261</v>
      </c>
      <c r="R39" s="53">
        <f t="shared" si="4"/>
        <v>0</v>
      </c>
      <c r="S39" s="53">
        <f t="shared" si="5"/>
        <v>0</v>
      </c>
      <c r="T39" s="53">
        <f t="shared" si="6"/>
        <v>0</v>
      </c>
      <c r="U39" s="53">
        <f t="shared" si="7"/>
        <v>57.782404997397187</v>
      </c>
      <c r="V39" s="69">
        <v>191.92333315981261</v>
      </c>
      <c r="W39" s="53">
        <f t="shared" si="8"/>
        <v>0</v>
      </c>
      <c r="X39" s="53">
        <f t="shared" si="9"/>
        <v>0</v>
      </c>
      <c r="Y39" s="12"/>
      <c r="Z39" s="21"/>
      <c r="AA39" s="48"/>
      <c r="AB39" s="21"/>
      <c r="AC39" s="12"/>
    </row>
    <row r="40" spans="1:29" x14ac:dyDescent="0.3">
      <c r="A40" s="1">
        <f t="shared" si="0"/>
        <v>45200.374999999913</v>
      </c>
      <c r="B40" s="6">
        <v>1</v>
      </c>
      <c r="C40" s="6" t="s">
        <v>79</v>
      </c>
      <c r="D40">
        <f>IF(HOUR(A40)+MINUTE(A40)/60&lt;=18,1,IF(HOUR(A40)+MINUTE(A40)/60&gt;=23.25,1,LOOKUP(DAY(A40),calendario!$A$12:$A$41,calendario!$C$12:$C$41)))</f>
        <v>1</v>
      </c>
      <c r="E40" s="89">
        <f t="shared" si="1"/>
        <v>4.6466230468749998</v>
      </c>
      <c r="F40" s="88">
        <v>18.586492187499999</v>
      </c>
      <c r="G40" s="89">
        <f t="shared" si="1"/>
        <v>4.4980234374999997</v>
      </c>
      <c r="H40" s="86">
        <v>17.992093749999999</v>
      </c>
      <c r="J40" s="36">
        <v>20</v>
      </c>
      <c r="K40" s="41">
        <f t="array" ref="K40">SUM($E$5:$E$2980*($B$5:$B$2980=$J40))</f>
        <v>311.00707434082022</v>
      </c>
      <c r="L40" s="42">
        <f t="array" ref="L40">SUM($G$5:$G$2980*($B$5:$B$2980=$J40))</f>
        <v>311.09686791992181</v>
      </c>
      <c r="M40" s="38"/>
      <c r="O40" s="53">
        <f t="shared" si="2"/>
        <v>0</v>
      </c>
      <c r="P40" s="54">
        <f t="shared" si="3"/>
        <v>57.782404997397187</v>
      </c>
      <c r="Q40" s="69">
        <v>191.92333315981261</v>
      </c>
      <c r="R40" s="53">
        <f t="shared" si="4"/>
        <v>0</v>
      </c>
      <c r="S40" s="53">
        <f t="shared" si="5"/>
        <v>0</v>
      </c>
      <c r="T40" s="53">
        <f t="shared" si="6"/>
        <v>0</v>
      </c>
      <c r="U40" s="53">
        <f t="shared" si="7"/>
        <v>57.782404997397187</v>
      </c>
      <c r="V40" s="69">
        <v>191.92333315981261</v>
      </c>
      <c r="W40" s="53">
        <f t="shared" si="8"/>
        <v>0</v>
      </c>
      <c r="X40" s="53">
        <f t="shared" si="9"/>
        <v>0</v>
      </c>
      <c r="Y40" s="12"/>
      <c r="Z40" s="21"/>
      <c r="AA40" s="48"/>
      <c r="AB40" s="21"/>
      <c r="AC40" s="12"/>
    </row>
    <row r="41" spans="1:29" x14ac:dyDescent="0.3">
      <c r="A41" s="1">
        <f t="shared" si="0"/>
        <v>45200.385416666577</v>
      </c>
      <c r="B41" s="6">
        <v>1</v>
      </c>
      <c r="C41" s="6" t="s">
        <v>80</v>
      </c>
      <c r="D41">
        <f>IF(HOUR(A41)+MINUTE(A41)/60&lt;=18,1,IF(HOUR(A41)+MINUTE(A41)/60&gt;=23.25,1,LOOKUP(DAY(A41),calendario!$A$12:$A$41,calendario!$C$12:$C$41)))</f>
        <v>1</v>
      </c>
      <c r="E41" s="89">
        <f t="shared" si="1"/>
        <v>4.6455351562500002</v>
      </c>
      <c r="F41" s="88">
        <v>18.582140625000001</v>
      </c>
      <c r="G41" s="89">
        <f t="shared" si="1"/>
        <v>4.4978569335937504</v>
      </c>
      <c r="H41" s="86">
        <v>17.991427734375002</v>
      </c>
      <c r="J41" s="36">
        <v>21</v>
      </c>
      <c r="K41" s="41">
        <f t="array" ref="K41">SUM($E$5:$E$2980*($B$5:$B$2980=$J41))</f>
        <v>328.53264128875725</v>
      </c>
      <c r="L41" s="42">
        <f t="array" ref="L41">SUM($G$5:$G$2980*($B$5:$B$2980=$J41))</f>
        <v>323.91346411132832</v>
      </c>
      <c r="M41" s="38"/>
      <c r="O41" s="53">
        <f t="shared" si="2"/>
        <v>0</v>
      </c>
      <c r="P41" s="54">
        <f t="shared" si="3"/>
        <v>57.782404997397187</v>
      </c>
      <c r="Q41" s="69">
        <v>181.97117933368037</v>
      </c>
      <c r="R41" s="53">
        <f t="shared" si="4"/>
        <v>0</v>
      </c>
      <c r="S41" s="53">
        <f t="shared" si="5"/>
        <v>0</v>
      </c>
      <c r="T41" s="53">
        <f t="shared" si="6"/>
        <v>0</v>
      </c>
      <c r="U41" s="53">
        <f t="shared" si="7"/>
        <v>57.782404997397187</v>
      </c>
      <c r="V41" s="69">
        <v>181.97117933368037</v>
      </c>
      <c r="W41" s="53">
        <f t="shared" si="8"/>
        <v>0</v>
      </c>
      <c r="X41" s="53">
        <f t="shared" si="9"/>
        <v>0</v>
      </c>
      <c r="Y41" s="12"/>
      <c r="Z41" s="21"/>
      <c r="AA41" s="48"/>
      <c r="AB41" s="21"/>
      <c r="AC41" s="12"/>
    </row>
    <row r="42" spans="1:29" x14ac:dyDescent="0.3">
      <c r="A42" s="1">
        <f t="shared" si="0"/>
        <v>45200.395833333241</v>
      </c>
      <c r="B42" s="6">
        <v>1</v>
      </c>
      <c r="C42" s="6" t="s">
        <v>81</v>
      </c>
      <c r="D42">
        <f>IF(HOUR(A42)+MINUTE(A42)/60&lt;=18,1,IF(HOUR(A42)+MINUTE(A42)/60&gt;=23.25,1,LOOKUP(DAY(A42),calendario!$A$12:$A$41,calendario!$C$12:$C$41)))</f>
        <v>1</v>
      </c>
      <c r="E42" s="89">
        <f t="shared" si="1"/>
        <v>4.6450698242187496</v>
      </c>
      <c r="F42" s="88">
        <v>18.580279296874998</v>
      </c>
      <c r="G42" s="89">
        <f t="shared" si="1"/>
        <v>4.4976142578124998</v>
      </c>
      <c r="H42" s="86">
        <v>17.990457031249999</v>
      </c>
      <c r="J42" s="36">
        <v>22</v>
      </c>
      <c r="K42" s="41">
        <f t="array" ref="K42">SUM($E$5:$E$2980*($B$5:$B$2980=$J42))</f>
        <v>323.64355224609386</v>
      </c>
      <c r="L42" s="42">
        <f t="array" ref="L42">SUM($G$5:$G$2980*($B$5:$B$2980=$J42))</f>
        <v>319.78623791503918</v>
      </c>
      <c r="M42" s="38"/>
      <c r="O42" s="53">
        <f t="shared" si="2"/>
        <v>0</v>
      </c>
      <c r="P42" s="54">
        <f t="shared" si="3"/>
        <v>57.782404997397187</v>
      </c>
      <c r="Q42" s="69">
        <v>181.97117933368037</v>
      </c>
      <c r="R42" s="53">
        <f t="shared" si="4"/>
        <v>0</v>
      </c>
      <c r="S42" s="53">
        <f t="shared" si="5"/>
        <v>0</v>
      </c>
      <c r="T42" s="53">
        <f t="shared" si="6"/>
        <v>0</v>
      </c>
      <c r="U42" s="53">
        <f t="shared" si="7"/>
        <v>57.782404997397187</v>
      </c>
      <c r="V42" s="69">
        <v>181.97117933368037</v>
      </c>
      <c r="W42" s="53">
        <f t="shared" si="8"/>
        <v>0</v>
      </c>
      <c r="X42" s="53">
        <f t="shared" si="9"/>
        <v>0</v>
      </c>
      <c r="Y42" s="12"/>
      <c r="Z42" s="21"/>
      <c r="AA42" s="48"/>
      <c r="AB42" s="21"/>
      <c r="AC42" s="12"/>
    </row>
    <row r="43" spans="1:29" x14ac:dyDescent="0.3">
      <c r="A43" s="1">
        <f t="shared" si="0"/>
        <v>45200.406249999905</v>
      </c>
      <c r="B43" s="6">
        <v>1</v>
      </c>
      <c r="C43" s="6" t="s">
        <v>82</v>
      </c>
      <c r="D43">
        <f>IF(HOUR(A43)+MINUTE(A43)/60&lt;=18,1,IF(HOUR(A43)+MINUTE(A43)/60&gt;=23.25,1,LOOKUP(DAY(A43),calendario!$A$12:$A$41,calendario!$C$12:$C$41)))</f>
        <v>1</v>
      </c>
      <c r="E43" s="89">
        <f t="shared" si="1"/>
        <v>4.6439960937500002</v>
      </c>
      <c r="F43" s="88">
        <v>18.575984375000001</v>
      </c>
      <c r="G43" s="89">
        <f t="shared" si="1"/>
        <v>4.4973642578125004</v>
      </c>
      <c r="H43" s="86">
        <v>17.989457031250002</v>
      </c>
      <c r="J43" s="36">
        <v>23</v>
      </c>
      <c r="K43" s="41">
        <f t="array" ref="K43">SUM($E$5:$E$2980*($B$5:$B$2980=$J43))</f>
        <v>327.40026513671864</v>
      </c>
      <c r="L43" s="42">
        <f t="array" ref="L43">SUM($G$5:$G$2980*($B$5:$B$2980=$J43))</f>
        <v>321.93733642578115</v>
      </c>
      <c r="M43" s="38"/>
      <c r="O43" s="53">
        <f t="shared" si="2"/>
        <v>0</v>
      </c>
      <c r="P43" s="54">
        <f t="shared" si="3"/>
        <v>57.782404997397187</v>
      </c>
      <c r="Q43" s="69">
        <v>180.32679281624152</v>
      </c>
      <c r="R43" s="53">
        <f t="shared" si="4"/>
        <v>0</v>
      </c>
      <c r="S43" s="53">
        <f t="shared" si="5"/>
        <v>0</v>
      </c>
      <c r="T43" s="53">
        <f t="shared" si="6"/>
        <v>0</v>
      </c>
      <c r="U43" s="53">
        <f t="shared" si="7"/>
        <v>57.782404997397187</v>
      </c>
      <c r="V43" s="69">
        <v>180.32679281624152</v>
      </c>
      <c r="W43" s="53">
        <f t="shared" si="8"/>
        <v>0</v>
      </c>
      <c r="X43" s="53">
        <f t="shared" si="9"/>
        <v>0</v>
      </c>
      <c r="Y43" s="12"/>
      <c r="Z43" s="21"/>
      <c r="AA43" s="48"/>
      <c r="AB43" s="21"/>
      <c r="AC43" s="12"/>
    </row>
    <row r="44" spans="1:29" x14ac:dyDescent="0.3">
      <c r="A44" s="1">
        <f t="shared" si="0"/>
        <v>45200.41666666657</v>
      </c>
      <c r="B44" s="6">
        <v>1</v>
      </c>
      <c r="C44" s="6" t="s">
        <v>83</v>
      </c>
      <c r="D44">
        <f>IF(HOUR(A44)+MINUTE(A44)/60&lt;=18,1,IF(HOUR(A44)+MINUTE(A44)/60&gt;=23.25,1,LOOKUP(DAY(A44),calendario!$A$12:$A$41,calendario!$C$12:$C$41)))</f>
        <v>1</v>
      </c>
      <c r="E44" s="89">
        <f t="shared" si="1"/>
        <v>4.6426020507812504</v>
      </c>
      <c r="F44" s="88">
        <v>18.570408203125002</v>
      </c>
      <c r="G44" s="89">
        <f t="shared" si="1"/>
        <v>4.4967465820312498</v>
      </c>
      <c r="H44" s="86">
        <v>17.986986328124999</v>
      </c>
      <c r="J44" s="36">
        <v>24</v>
      </c>
      <c r="K44" s="41">
        <f t="array" ref="K44">SUM($E$5:$E$2980*($B$5:$B$2980=$J44))</f>
        <v>322.40439851379386</v>
      </c>
      <c r="L44" s="42">
        <f t="array" ref="L44">SUM($G$5:$G$2980*($B$5:$B$2980=$J44))</f>
        <v>320.76587426757811</v>
      </c>
      <c r="M44" s="38"/>
      <c r="O44" s="53">
        <f t="shared" si="2"/>
        <v>0</v>
      </c>
      <c r="P44" s="54">
        <f t="shared" si="3"/>
        <v>57.782404997397187</v>
      </c>
      <c r="Q44" s="69">
        <v>180.32679281624152</v>
      </c>
      <c r="R44" s="53">
        <f t="shared" si="4"/>
        <v>0</v>
      </c>
      <c r="S44" s="53">
        <f t="shared" si="5"/>
        <v>0</v>
      </c>
      <c r="T44" s="53">
        <f t="shared" si="6"/>
        <v>0</v>
      </c>
      <c r="U44" s="53">
        <f t="shared" si="7"/>
        <v>57.782404997397187</v>
      </c>
      <c r="V44" s="69">
        <v>180.32679281624152</v>
      </c>
      <c r="W44" s="53">
        <f t="shared" si="8"/>
        <v>0</v>
      </c>
      <c r="X44" s="53">
        <f t="shared" si="9"/>
        <v>0</v>
      </c>
      <c r="Y44" s="12"/>
      <c r="Z44" s="21"/>
      <c r="AA44" s="48"/>
      <c r="AB44" s="21"/>
      <c r="AC44" s="12"/>
    </row>
    <row r="45" spans="1:29" x14ac:dyDescent="0.3">
      <c r="A45" s="1">
        <f t="shared" si="0"/>
        <v>45200.427083333234</v>
      </c>
      <c r="B45" s="6">
        <v>1</v>
      </c>
      <c r="C45" s="6" t="s">
        <v>84</v>
      </c>
      <c r="D45">
        <f>IF(HOUR(A45)+MINUTE(A45)/60&lt;=18,1,IF(HOUR(A45)+MINUTE(A45)/60&gt;=23.25,1,LOOKUP(DAY(A45),calendario!$A$12:$A$41,calendario!$C$12:$C$41)))</f>
        <v>1</v>
      </c>
      <c r="E45" s="89">
        <f t="shared" si="1"/>
        <v>4.6417792968749998</v>
      </c>
      <c r="F45" s="88">
        <v>18.567117187499999</v>
      </c>
      <c r="G45" s="89">
        <f t="shared" si="1"/>
        <v>4.4970761718750003</v>
      </c>
      <c r="H45" s="86">
        <v>17.988304687500001</v>
      </c>
      <c r="J45" s="36">
        <v>25</v>
      </c>
      <c r="K45" s="41">
        <f t="array" ref="K45">SUM($E$5:$E$2980*($B$5:$B$2980=$J45))</f>
        <v>325.43292932128924</v>
      </c>
      <c r="L45" s="42">
        <f t="array" ref="L45">SUM($G$5:$G$2980*($B$5:$B$2980=$J45))</f>
        <v>324.16655700683589</v>
      </c>
      <c r="M45" s="38"/>
      <c r="O45" s="53">
        <f t="shared" si="2"/>
        <v>0</v>
      </c>
      <c r="P45" s="54">
        <f t="shared" si="3"/>
        <v>57.782404997397187</v>
      </c>
      <c r="Q45" s="69">
        <v>180.86530817282664</v>
      </c>
      <c r="R45" s="53">
        <f t="shared" si="4"/>
        <v>0</v>
      </c>
      <c r="S45" s="53">
        <f t="shared" si="5"/>
        <v>0</v>
      </c>
      <c r="T45" s="53">
        <f t="shared" si="6"/>
        <v>0</v>
      </c>
      <c r="U45" s="53">
        <f t="shared" si="7"/>
        <v>57.782404997397187</v>
      </c>
      <c r="V45" s="69">
        <v>180.86530817282664</v>
      </c>
      <c r="W45" s="53">
        <f t="shared" si="8"/>
        <v>0</v>
      </c>
      <c r="X45" s="53">
        <f t="shared" si="9"/>
        <v>0</v>
      </c>
      <c r="Y45" s="12"/>
      <c r="Z45" s="21"/>
      <c r="AA45" s="48"/>
      <c r="AB45" s="21"/>
      <c r="AC45" s="12"/>
    </row>
    <row r="46" spans="1:29" x14ac:dyDescent="0.3">
      <c r="A46" s="1">
        <f t="shared" si="0"/>
        <v>45200.437499999898</v>
      </c>
      <c r="B46" s="6">
        <v>1</v>
      </c>
      <c r="C46" s="6" t="s">
        <v>85</v>
      </c>
      <c r="D46">
        <f>IF(HOUR(A46)+MINUTE(A46)/60&lt;=18,1,IF(HOUR(A46)+MINUTE(A46)/60&gt;=23.25,1,LOOKUP(DAY(A46),calendario!$A$12:$A$41,calendario!$C$12:$C$41)))</f>
        <v>1</v>
      </c>
      <c r="E46" s="89">
        <f t="shared" si="1"/>
        <v>4.6399741210937497</v>
      </c>
      <c r="F46" s="88">
        <v>18.559896484374999</v>
      </c>
      <c r="G46" s="89">
        <f t="shared" si="1"/>
        <v>4.4968173828125</v>
      </c>
      <c r="H46" s="86">
        <v>17.98726953125</v>
      </c>
      <c r="J46" s="36">
        <v>26</v>
      </c>
      <c r="K46" s="41">
        <f t="array" ref="K46">SUM($E$5:$E$2980*($B$5:$B$2980=$J46))</f>
        <v>325.33791851806626</v>
      </c>
      <c r="L46" s="42">
        <f t="array" ref="L46">SUM($G$5:$G$2980*($B$5:$B$2980=$J46))</f>
        <v>325.37698950195329</v>
      </c>
      <c r="M46" s="38"/>
      <c r="O46" s="53">
        <f t="shared" si="2"/>
        <v>0</v>
      </c>
      <c r="P46" s="54">
        <f t="shared" si="3"/>
        <v>57.782404997397187</v>
      </c>
      <c r="Q46" s="69">
        <v>180.86530817282664</v>
      </c>
      <c r="R46" s="53">
        <f t="shared" si="4"/>
        <v>0</v>
      </c>
      <c r="S46" s="53">
        <f t="shared" si="5"/>
        <v>0</v>
      </c>
      <c r="T46" s="53">
        <f t="shared" si="6"/>
        <v>0</v>
      </c>
      <c r="U46" s="53">
        <f t="shared" si="7"/>
        <v>57.782404997397187</v>
      </c>
      <c r="V46" s="69">
        <v>180.86530817282664</v>
      </c>
      <c r="W46" s="53">
        <f t="shared" si="8"/>
        <v>0</v>
      </c>
      <c r="X46" s="53">
        <f t="shared" si="9"/>
        <v>0</v>
      </c>
      <c r="Y46" s="12"/>
      <c r="Z46" s="21"/>
      <c r="AA46" s="48"/>
      <c r="AB46" s="21"/>
      <c r="AC46" s="12"/>
    </row>
    <row r="47" spans="1:29" x14ac:dyDescent="0.3">
      <c r="A47" s="1">
        <f t="shared" si="0"/>
        <v>45200.447916666562</v>
      </c>
      <c r="B47" s="6">
        <v>1</v>
      </c>
      <c r="C47" s="6" t="s">
        <v>86</v>
      </c>
      <c r="D47">
        <f>IF(HOUR(A47)+MINUTE(A47)/60&lt;=18,1,IF(HOUR(A47)+MINUTE(A47)/60&gt;=23.25,1,LOOKUP(DAY(A47),calendario!$A$12:$A$41,calendario!$C$12:$C$41)))</f>
        <v>1</v>
      </c>
      <c r="E47" s="89">
        <f t="shared" si="1"/>
        <v>4.63944775390625</v>
      </c>
      <c r="F47" s="88">
        <v>18.557791015625</v>
      </c>
      <c r="G47" s="89">
        <f t="shared" si="1"/>
        <v>4.49649072265625</v>
      </c>
      <c r="H47" s="86">
        <v>17.985962890625</v>
      </c>
      <c r="J47" s="36">
        <v>27</v>
      </c>
      <c r="K47" s="41">
        <f t="array" ref="K47">SUM($E$5:$E$2980*($B$5:$B$2980=$J47))</f>
        <v>320.28408166503908</v>
      </c>
      <c r="L47" s="42">
        <f t="array" ref="L47">SUM($G$5:$G$2980*($B$5:$B$2980=$J47))</f>
        <v>324.19044458007801</v>
      </c>
      <c r="M47" s="38"/>
      <c r="O47" s="53">
        <f t="shared" si="2"/>
        <v>0</v>
      </c>
      <c r="P47" s="54">
        <f t="shared" si="3"/>
        <v>57.782404997397187</v>
      </c>
      <c r="Q47" s="69">
        <v>180.94244716293596</v>
      </c>
      <c r="R47" s="53">
        <f t="shared" si="4"/>
        <v>0</v>
      </c>
      <c r="S47" s="53">
        <f t="shared" si="5"/>
        <v>0</v>
      </c>
      <c r="T47" s="53">
        <f t="shared" si="6"/>
        <v>0</v>
      </c>
      <c r="U47" s="53">
        <f t="shared" si="7"/>
        <v>57.782404997397187</v>
      </c>
      <c r="V47" s="69">
        <v>180.94244716293596</v>
      </c>
      <c r="W47" s="53">
        <f t="shared" si="8"/>
        <v>0</v>
      </c>
      <c r="X47" s="53">
        <f t="shared" si="9"/>
        <v>0</v>
      </c>
      <c r="Y47" s="12"/>
      <c r="Z47" s="21"/>
      <c r="AA47" s="48"/>
      <c r="AB47" s="21"/>
      <c r="AC47" s="12"/>
    </row>
    <row r="48" spans="1:29" x14ac:dyDescent="0.3">
      <c r="A48" s="1">
        <f t="shared" si="0"/>
        <v>45200.458333333227</v>
      </c>
      <c r="B48" s="6">
        <v>1</v>
      </c>
      <c r="C48" s="6" t="s">
        <v>87</v>
      </c>
      <c r="D48">
        <f>IF(HOUR(A48)+MINUTE(A48)/60&lt;=18,1,IF(HOUR(A48)+MINUTE(A48)/60&gt;=23.25,1,LOOKUP(DAY(A48),calendario!$A$12:$A$41,calendario!$C$12:$C$41)))</f>
        <v>1</v>
      </c>
      <c r="E48" s="89">
        <f t="shared" si="1"/>
        <v>4.6391533203125004</v>
      </c>
      <c r="F48" s="88">
        <v>18.556613281250002</v>
      </c>
      <c r="G48" s="89">
        <f t="shared" si="1"/>
        <v>4.4962363281249997</v>
      </c>
      <c r="H48" s="86">
        <v>17.984945312499999</v>
      </c>
      <c r="J48" s="36">
        <v>28</v>
      </c>
      <c r="K48" s="41">
        <f t="array" ref="K48">SUM($E$5:$E$2980*($B$5:$B$2980=$J48))</f>
        <v>331.30191162109372</v>
      </c>
      <c r="L48" s="42">
        <f t="array" ref="L48">SUM($G$5:$G$2980*($B$5:$B$2980=$J48))</f>
        <v>324.1673852539065</v>
      </c>
      <c r="M48" s="38"/>
      <c r="O48" s="53">
        <f t="shared" si="2"/>
        <v>0</v>
      </c>
      <c r="P48" s="54">
        <f t="shared" si="3"/>
        <v>57.782404997397187</v>
      </c>
      <c r="Q48" s="69">
        <v>180.94244716293596</v>
      </c>
      <c r="R48" s="53">
        <f t="shared" si="4"/>
        <v>0</v>
      </c>
      <c r="S48" s="53">
        <f t="shared" si="5"/>
        <v>0</v>
      </c>
      <c r="T48" s="53">
        <f t="shared" si="6"/>
        <v>0</v>
      </c>
      <c r="U48" s="53">
        <f t="shared" si="7"/>
        <v>57.782404997397187</v>
      </c>
      <c r="V48" s="69">
        <v>180.94244716293596</v>
      </c>
      <c r="W48" s="53">
        <f t="shared" si="8"/>
        <v>0</v>
      </c>
      <c r="X48" s="53">
        <f t="shared" si="9"/>
        <v>0</v>
      </c>
      <c r="Y48" s="12"/>
      <c r="Z48" s="21"/>
      <c r="AA48" s="48"/>
      <c r="AB48" s="21"/>
      <c r="AC48" s="12"/>
    </row>
    <row r="49" spans="1:29" x14ac:dyDescent="0.3">
      <c r="A49" s="1">
        <f t="shared" si="0"/>
        <v>45200.468749999891</v>
      </c>
      <c r="B49" s="6">
        <v>1</v>
      </c>
      <c r="C49" s="6" t="s">
        <v>88</v>
      </c>
      <c r="D49">
        <f>IF(HOUR(A49)+MINUTE(A49)/60&lt;=18,1,IF(HOUR(A49)+MINUTE(A49)/60&gt;=23.25,1,LOOKUP(DAY(A49),calendario!$A$12:$A$41,calendario!$C$12:$C$41)))</f>
        <v>1</v>
      </c>
      <c r="E49" s="89">
        <f t="shared" si="1"/>
        <v>4.6393359375000003</v>
      </c>
      <c r="F49" s="88">
        <v>18.557343750000001</v>
      </c>
      <c r="G49" s="89">
        <f t="shared" si="1"/>
        <v>4.4961464843750001</v>
      </c>
      <c r="H49" s="86">
        <v>17.9845859375</v>
      </c>
      <c r="J49" s="36">
        <v>29</v>
      </c>
      <c r="K49" s="41">
        <f t="array" ref="K49">SUM($E$5:$E$2980*($B$5:$B$2980=$J49))</f>
        <v>284.82485620117194</v>
      </c>
      <c r="L49" s="42">
        <f t="array" ref="L49">SUM($G$5:$G$2980*($B$5:$B$2980=$J49))</f>
        <v>320.87264526367198</v>
      </c>
      <c r="M49" s="38"/>
      <c r="O49" s="53">
        <f t="shared" si="2"/>
        <v>0</v>
      </c>
      <c r="P49" s="54">
        <f t="shared" si="3"/>
        <v>57.782404997397187</v>
      </c>
      <c r="Q49" s="69">
        <v>181.67565148360228</v>
      </c>
      <c r="R49" s="53">
        <f t="shared" si="4"/>
        <v>0</v>
      </c>
      <c r="S49" s="53">
        <f t="shared" si="5"/>
        <v>0</v>
      </c>
      <c r="T49" s="53">
        <f t="shared" si="6"/>
        <v>0</v>
      </c>
      <c r="U49" s="53">
        <f t="shared" si="7"/>
        <v>57.782404997397187</v>
      </c>
      <c r="V49" s="69">
        <v>181.67565148360228</v>
      </c>
      <c r="W49" s="53">
        <f t="shared" si="8"/>
        <v>0</v>
      </c>
      <c r="X49" s="53">
        <f t="shared" si="9"/>
        <v>0</v>
      </c>
      <c r="Y49" s="12"/>
      <c r="Z49" s="21"/>
      <c r="AA49" s="48"/>
      <c r="AB49" s="21"/>
      <c r="AC49" s="12"/>
    </row>
    <row r="50" spans="1:29" x14ac:dyDescent="0.3">
      <c r="A50" s="1">
        <f t="shared" si="0"/>
        <v>45200.479166666555</v>
      </c>
      <c r="B50" s="6">
        <v>1</v>
      </c>
      <c r="C50" s="6" t="s">
        <v>89</v>
      </c>
      <c r="D50">
        <f>IF(HOUR(A50)+MINUTE(A50)/60&lt;=18,1,IF(HOUR(A50)+MINUTE(A50)/60&gt;=23.25,1,LOOKUP(DAY(A50),calendario!$A$12:$A$41,calendario!$C$12:$C$41)))</f>
        <v>1</v>
      </c>
      <c r="E50" s="89">
        <f t="shared" si="1"/>
        <v>4.6394306640625</v>
      </c>
      <c r="F50" s="88">
        <v>18.55772265625</v>
      </c>
      <c r="G50" s="89">
        <f t="shared" si="1"/>
        <v>4.4962133789062504</v>
      </c>
      <c r="H50" s="86">
        <v>17.984853515625002</v>
      </c>
      <c r="J50" s="36">
        <v>30</v>
      </c>
      <c r="K50" s="41">
        <f t="array" ref="K50">SUM($E$5:$E$2980*($B$5:$B$2980=$J50))</f>
        <v>333.51581254577616</v>
      </c>
      <c r="L50" s="42">
        <f t="array" ref="L50">SUM($G$5:$G$2980*($B$5:$B$2980=$J50))</f>
        <v>334.00328076171877</v>
      </c>
      <c r="M50" s="38"/>
      <c r="O50" s="53">
        <f t="shared" si="2"/>
        <v>0</v>
      </c>
      <c r="P50" s="54">
        <f t="shared" si="3"/>
        <v>57.782404997397187</v>
      </c>
      <c r="Q50" s="69">
        <v>181.67565148360228</v>
      </c>
      <c r="R50" s="53">
        <f t="shared" si="4"/>
        <v>0</v>
      </c>
      <c r="S50" s="53">
        <f t="shared" si="5"/>
        <v>0</v>
      </c>
      <c r="T50" s="53">
        <f t="shared" si="6"/>
        <v>0</v>
      </c>
      <c r="U50" s="53">
        <f t="shared" si="7"/>
        <v>57.782404997397187</v>
      </c>
      <c r="V50" s="69">
        <v>181.67565148360228</v>
      </c>
      <c r="W50" s="53">
        <f t="shared" si="8"/>
        <v>0</v>
      </c>
      <c r="X50" s="53">
        <f t="shared" si="9"/>
        <v>0</v>
      </c>
      <c r="Y50" s="12"/>
      <c r="Z50" s="21"/>
      <c r="AA50" s="48"/>
      <c r="AB50" s="21"/>
      <c r="AC50" s="12"/>
    </row>
    <row r="51" spans="1:29" x14ac:dyDescent="0.3">
      <c r="A51" s="1">
        <f t="shared" si="0"/>
        <v>45200.489583333219</v>
      </c>
      <c r="B51" s="6">
        <v>1</v>
      </c>
      <c r="C51" s="6" t="s">
        <v>90</v>
      </c>
      <c r="D51">
        <f>IF(HOUR(A51)+MINUTE(A51)/60&lt;=18,1,IF(HOUR(A51)+MINUTE(A51)/60&gt;=23.25,1,LOOKUP(DAY(A51),calendario!$A$12:$A$41,calendario!$C$12:$C$41)))</f>
        <v>1</v>
      </c>
      <c r="E51" s="89">
        <f t="shared" si="1"/>
        <v>4.6395781249999999</v>
      </c>
      <c r="F51" s="88">
        <v>18.5583125</v>
      </c>
      <c r="G51" s="89">
        <f t="shared" si="1"/>
        <v>4.4959345703125004</v>
      </c>
      <c r="H51" s="86">
        <v>17.983738281250002</v>
      </c>
      <c r="J51" s="36"/>
      <c r="K51" s="41"/>
      <c r="L51" s="42"/>
      <c r="M51" s="38"/>
      <c r="O51" s="53">
        <f t="shared" si="2"/>
        <v>0</v>
      </c>
      <c r="P51" s="54">
        <f t="shared" si="3"/>
        <v>57.782404997397187</v>
      </c>
      <c r="Q51" s="69">
        <v>184.74398073919835</v>
      </c>
      <c r="R51" s="53">
        <f t="shared" si="4"/>
        <v>0</v>
      </c>
      <c r="S51" s="53">
        <f t="shared" si="5"/>
        <v>0</v>
      </c>
      <c r="T51" s="53">
        <f t="shared" si="6"/>
        <v>0</v>
      </c>
      <c r="U51" s="53">
        <f t="shared" si="7"/>
        <v>57.782404997397187</v>
      </c>
      <c r="V51" s="69">
        <v>184.74398073919835</v>
      </c>
      <c r="W51" s="53">
        <f t="shared" si="8"/>
        <v>0</v>
      </c>
      <c r="X51" s="53">
        <f t="shared" si="9"/>
        <v>0</v>
      </c>
      <c r="Y51" s="12"/>
      <c r="Z51" s="21"/>
      <c r="AA51" s="48"/>
      <c r="AB51" s="21"/>
      <c r="AC51" s="12"/>
    </row>
    <row r="52" spans="1:29" x14ac:dyDescent="0.3">
      <c r="A52" s="1">
        <f t="shared" si="0"/>
        <v>45200.499999999884</v>
      </c>
      <c r="B52" s="6">
        <v>1</v>
      </c>
      <c r="C52" s="6" t="s">
        <v>91</v>
      </c>
      <c r="D52">
        <f>IF(HOUR(A52)+MINUTE(A52)/60&lt;=18,1,IF(HOUR(A52)+MINUTE(A52)/60&gt;=23.25,1,LOOKUP(DAY(A52),calendario!$A$12:$A$41,calendario!$C$12:$C$41)))</f>
        <v>1</v>
      </c>
      <c r="E52" s="89">
        <f t="shared" si="1"/>
        <v>4.6396748046875</v>
      </c>
      <c r="F52" s="88">
        <v>18.55869921875</v>
      </c>
      <c r="G52" s="89">
        <f t="shared" si="1"/>
        <v>4.4957846679687501</v>
      </c>
      <c r="H52" s="86">
        <v>17.983138671875</v>
      </c>
      <c r="J52" s="34" t="s">
        <v>92</v>
      </c>
      <c r="K52" s="35">
        <f>SUM(K21:K51)/1000</f>
        <v>9.4172714837746625</v>
      </c>
      <c r="L52" s="35">
        <f>SUM(L21:L51)/1000</f>
        <v>9.5148605563240078</v>
      </c>
      <c r="M52" s="38"/>
      <c r="O52" s="53">
        <f t="shared" si="2"/>
        <v>0</v>
      </c>
      <c r="P52" s="54">
        <f t="shared" si="3"/>
        <v>57.782404997397187</v>
      </c>
      <c r="Q52" s="69">
        <v>184.74398073919835</v>
      </c>
      <c r="R52" s="53">
        <f t="shared" si="4"/>
        <v>0</v>
      </c>
      <c r="S52" s="53">
        <f t="shared" si="5"/>
        <v>0</v>
      </c>
      <c r="T52" s="53">
        <f t="shared" si="6"/>
        <v>0</v>
      </c>
      <c r="U52" s="53">
        <f t="shared" si="7"/>
        <v>57.782404997397187</v>
      </c>
      <c r="V52" s="69">
        <v>184.74398073919835</v>
      </c>
      <c r="W52" s="53">
        <f t="shared" si="8"/>
        <v>0</v>
      </c>
      <c r="X52" s="53">
        <f t="shared" si="9"/>
        <v>0</v>
      </c>
      <c r="Y52" s="12"/>
      <c r="Z52" s="21"/>
      <c r="AA52" s="48"/>
      <c r="AB52" s="21"/>
      <c r="AC52" s="12"/>
    </row>
    <row r="53" spans="1:29" x14ac:dyDescent="0.3">
      <c r="A53" s="1">
        <f t="shared" si="0"/>
        <v>45200.510416666548</v>
      </c>
      <c r="B53" s="6">
        <v>1</v>
      </c>
      <c r="C53" s="6" t="s">
        <v>93</v>
      </c>
      <c r="D53">
        <f>IF(HOUR(A53)+MINUTE(A53)/60&lt;=18,1,IF(HOUR(A53)+MINUTE(A53)/60&gt;=23.25,1,LOOKUP(DAY(A53),calendario!$A$12:$A$41,calendario!$C$12:$C$41)))</f>
        <v>1</v>
      </c>
      <c r="E53" s="89">
        <f t="shared" si="1"/>
        <v>4.6394287109374996</v>
      </c>
      <c r="F53" s="88">
        <v>18.557714843749999</v>
      </c>
      <c r="G53" s="89">
        <f t="shared" si="1"/>
        <v>4.4957578125</v>
      </c>
      <c r="H53" s="86">
        <v>17.98303125</v>
      </c>
      <c r="J53" s="34" t="s">
        <v>92</v>
      </c>
      <c r="K53" s="35">
        <f>+E4/1000</f>
        <v>9.7514672978005486</v>
      </c>
      <c r="L53" s="35">
        <f>+G4/1000</f>
        <v>9.8489212787961815</v>
      </c>
      <c r="M53" s="38"/>
      <c r="O53" s="53">
        <f t="shared" si="2"/>
        <v>0</v>
      </c>
      <c r="P53" s="54">
        <f t="shared" si="3"/>
        <v>57.782404997397187</v>
      </c>
      <c r="Q53" s="69">
        <v>183.99135710567413</v>
      </c>
      <c r="R53" s="53">
        <f t="shared" si="4"/>
        <v>0</v>
      </c>
      <c r="S53" s="53">
        <f t="shared" si="5"/>
        <v>0</v>
      </c>
      <c r="T53" s="53">
        <f t="shared" si="6"/>
        <v>0</v>
      </c>
      <c r="U53" s="53">
        <f t="shared" si="7"/>
        <v>57.782404997397187</v>
      </c>
      <c r="V53" s="69">
        <v>183.99135710567413</v>
      </c>
      <c r="W53" s="53">
        <f t="shared" si="8"/>
        <v>0</v>
      </c>
      <c r="X53" s="53">
        <f t="shared" si="9"/>
        <v>0</v>
      </c>
      <c r="Y53" s="12"/>
      <c r="Z53" s="21"/>
      <c r="AA53" s="48"/>
      <c r="AB53" s="21"/>
      <c r="AC53" s="12"/>
    </row>
    <row r="54" spans="1:29" x14ac:dyDescent="0.3">
      <c r="A54" s="1">
        <f t="shared" si="0"/>
        <v>45200.520833333212</v>
      </c>
      <c r="B54" s="6">
        <v>1</v>
      </c>
      <c r="C54" s="6" t="s">
        <v>94</v>
      </c>
      <c r="D54">
        <f>IF(HOUR(A54)+MINUTE(A54)/60&lt;=18,1,IF(HOUR(A54)+MINUTE(A54)/60&gt;=23.25,1,LOOKUP(DAY(A54),calendario!$A$12:$A$41,calendario!$C$12:$C$41)))</f>
        <v>1</v>
      </c>
      <c r="E54" s="89">
        <f t="shared" si="1"/>
        <v>4.6394755859375003</v>
      </c>
      <c r="F54" s="88">
        <v>18.557902343750001</v>
      </c>
      <c r="G54" s="89">
        <f t="shared" si="1"/>
        <v>4.4958881835937499</v>
      </c>
      <c r="H54" s="86">
        <v>17.983552734374999</v>
      </c>
      <c r="J54" s="51" t="s">
        <v>95</v>
      </c>
      <c r="K54" s="52">
        <f>+K52-K53</f>
        <v>-0.33419581402588605</v>
      </c>
      <c r="L54" s="52">
        <f>+L52-L53</f>
        <v>-0.33406072247217367</v>
      </c>
      <c r="O54" s="53">
        <f t="shared" si="2"/>
        <v>0</v>
      </c>
      <c r="P54" s="54">
        <f t="shared" si="3"/>
        <v>57.782404997397187</v>
      </c>
      <c r="Q54" s="69">
        <v>183.99135710567413</v>
      </c>
      <c r="R54" s="53">
        <f t="shared" si="4"/>
        <v>0</v>
      </c>
      <c r="S54" s="53">
        <f t="shared" si="5"/>
        <v>0</v>
      </c>
      <c r="T54" s="53">
        <f t="shared" si="6"/>
        <v>0</v>
      </c>
      <c r="U54" s="53">
        <f t="shared" si="7"/>
        <v>57.782404997397187</v>
      </c>
      <c r="V54" s="69">
        <v>183.99135710567413</v>
      </c>
      <c r="W54" s="53">
        <f t="shared" si="8"/>
        <v>0</v>
      </c>
      <c r="X54" s="53">
        <f t="shared" si="9"/>
        <v>0</v>
      </c>
      <c r="Y54" s="12"/>
      <c r="Z54" s="21"/>
      <c r="AA54" s="48"/>
      <c r="AB54" s="21"/>
      <c r="AC54" s="12"/>
    </row>
    <row r="55" spans="1:29" x14ac:dyDescent="0.3">
      <c r="A55" s="1">
        <f t="shared" si="0"/>
        <v>45200.531249999876</v>
      </c>
      <c r="B55" s="6">
        <v>1</v>
      </c>
      <c r="C55" s="6" t="s">
        <v>96</v>
      </c>
      <c r="D55">
        <f>IF(HOUR(A55)+MINUTE(A55)/60&lt;=18,1,IF(HOUR(A55)+MINUTE(A55)/60&gt;=23.25,1,LOOKUP(DAY(A55),calendario!$A$12:$A$41,calendario!$C$12:$C$41)))</f>
        <v>1</v>
      </c>
      <c r="E55" s="89">
        <f t="shared" si="1"/>
        <v>4.6397211914062497</v>
      </c>
      <c r="F55" s="88">
        <v>18.558884765624999</v>
      </c>
      <c r="G55" s="89">
        <f t="shared" si="1"/>
        <v>4.4957534179687499</v>
      </c>
      <c r="H55" s="86">
        <v>17.983013671875</v>
      </c>
      <c r="O55" s="53">
        <f t="shared" si="2"/>
        <v>0</v>
      </c>
      <c r="P55" s="54">
        <f t="shared" si="3"/>
        <v>57.782404997397187</v>
      </c>
      <c r="Q55" s="69">
        <v>186.46747631441957</v>
      </c>
      <c r="R55" s="53">
        <f t="shared" si="4"/>
        <v>0</v>
      </c>
      <c r="S55" s="53">
        <f t="shared" si="5"/>
        <v>0</v>
      </c>
      <c r="T55" s="53">
        <f t="shared" si="6"/>
        <v>0</v>
      </c>
      <c r="U55" s="53">
        <f t="shared" si="7"/>
        <v>57.782404997397187</v>
      </c>
      <c r="V55" s="69">
        <v>186.46747631441957</v>
      </c>
      <c r="W55" s="53">
        <f t="shared" si="8"/>
        <v>0</v>
      </c>
      <c r="X55" s="53">
        <f t="shared" si="9"/>
        <v>0</v>
      </c>
      <c r="Y55" s="12"/>
      <c r="Z55" s="21"/>
      <c r="AA55" s="48"/>
      <c r="AB55" s="21"/>
      <c r="AC55" s="12"/>
    </row>
    <row r="56" spans="1:29" x14ac:dyDescent="0.3">
      <c r="A56" s="1">
        <f t="shared" si="0"/>
        <v>45200.541666666541</v>
      </c>
      <c r="B56" s="6">
        <v>1</v>
      </c>
      <c r="C56" s="6" t="s">
        <v>97</v>
      </c>
      <c r="D56">
        <f>IF(HOUR(A56)+MINUTE(A56)/60&lt;=18,1,IF(HOUR(A56)+MINUTE(A56)/60&gt;=23.25,1,LOOKUP(DAY(A56),calendario!$A$12:$A$41,calendario!$C$12:$C$41)))</f>
        <v>1</v>
      </c>
      <c r="E56" s="89">
        <f t="shared" si="1"/>
        <v>4.6397407226562501</v>
      </c>
      <c r="F56" s="88">
        <v>18.558962890625001</v>
      </c>
      <c r="G56" s="89">
        <f t="shared" si="1"/>
        <v>4.49564013671875</v>
      </c>
      <c r="H56" s="86">
        <v>17.982560546875</v>
      </c>
      <c r="O56" s="53">
        <f t="shared" si="2"/>
        <v>0</v>
      </c>
      <c r="P56" s="54">
        <f t="shared" si="3"/>
        <v>57.782404997397187</v>
      </c>
      <c r="Q56" s="69">
        <v>186.46747631441957</v>
      </c>
      <c r="R56" s="53">
        <f t="shared" si="4"/>
        <v>0</v>
      </c>
      <c r="S56" s="53">
        <f t="shared" si="5"/>
        <v>0</v>
      </c>
      <c r="T56" s="53">
        <f t="shared" si="6"/>
        <v>0</v>
      </c>
      <c r="U56" s="53">
        <f t="shared" si="7"/>
        <v>57.782404997397187</v>
      </c>
      <c r="V56" s="69">
        <v>186.46747631441957</v>
      </c>
      <c r="W56" s="53">
        <f t="shared" si="8"/>
        <v>0</v>
      </c>
      <c r="X56" s="53">
        <f t="shared" si="9"/>
        <v>0</v>
      </c>
      <c r="Y56" s="12"/>
      <c r="Z56" s="21"/>
      <c r="AA56" s="48"/>
      <c r="AB56" s="21"/>
      <c r="AC56" s="12"/>
    </row>
    <row r="57" spans="1:29" x14ac:dyDescent="0.3">
      <c r="A57" s="1">
        <f t="shared" si="0"/>
        <v>45200.552083333205</v>
      </c>
      <c r="B57" s="6">
        <v>1</v>
      </c>
      <c r="C57" s="6" t="s">
        <v>98</v>
      </c>
      <c r="D57">
        <f>IF(HOUR(A57)+MINUTE(A57)/60&lt;=18,1,IF(HOUR(A57)+MINUTE(A57)/60&gt;=23.25,1,LOOKUP(DAY(A57),calendario!$A$12:$A$41,calendario!$C$12:$C$41)))</f>
        <v>1</v>
      </c>
      <c r="E57" s="89">
        <f t="shared" si="1"/>
        <v>4.6401064453125</v>
      </c>
      <c r="F57" s="88">
        <v>18.56042578125</v>
      </c>
      <c r="G57" s="89">
        <f t="shared" si="1"/>
        <v>4.4955493164062501</v>
      </c>
      <c r="H57" s="86">
        <v>17.982197265625</v>
      </c>
      <c r="O57" s="53">
        <f t="shared" si="2"/>
        <v>0</v>
      </c>
      <c r="P57" s="54">
        <f t="shared" si="3"/>
        <v>57.782404997397187</v>
      </c>
      <c r="Q57" s="69">
        <v>183.64140005205621</v>
      </c>
      <c r="R57" s="53">
        <f t="shared" si="4"/>
        <v>0</v>
      </c>
      <c r="S57" s="53">
        <f t="shared" si="5"/>
        <v>0</v>
      </c>
      <c r="T57" s="53">
        <f t="shared" si="6"/>
        <v>0</v>
      </c>
      <c r="U57" s="53">
        <f t="shared" si="7"/>
        <v>57.782404997397187</v>
      </c>
      <c r="V57" s="69">
        <v>183.64140005205621</v>
      </c>
      <c r="W57" s="53">
        <f t="shared" si="8"/>
        <v>0</v>
      </c>
      <c r="X57" s="53">
        <f t="shared" si="9"/>
        <v>0</v>
      </c>
      <c r="Y57" s="12"/>
      <c r="Z57" s="21"/>
      <c r="AA57" s="48"/>
      <c r="AB57" s="21"/>
      <c r="AC57" s="12"/>
    </row>
    <row r="58" spans="1:29" x14ac:dyDescent="0.3">
      <c r="A58" s="1">
        <f t="shared" si="0"/>
        <v>45200.562499999869</v>
      </c>
      <c r="B58" s="6">
        <v>1</v>
      </c>
      <c r="C58" s="6" t="s">
        <v>99</v>
      </c>
      <c r="D58">
        <f>IF(HOUR(A58)+MINUTE(A58)/60&lt;=18,1,IF(HOUR(A58)+MINUTE(A58)/60&gt;=23.25,1,LOOKUP(DAY(A58),calendario!$A$12:$A$41,calendario!$C$12:$C$41)))</f>
        <v>1</v>
      </c>
      <c r="E58" s="89">
        <f t="shared" si="1"/>
        <v>3.7769902343749999</v>
      </c>
      <c r="F58" s="88">
        <v>15.1079609375</v>
      </c>
      <c r="G58" s="89">
        <f t="shared" si="1"/>
        <v>4.4954599609374997</v>
      </c>
      <c r="H58" s="86">
        <v>17.981839843749999</v>
      </c>
      <c r="O58" s="53">
        <f t="shared" si="2"/>
        <v>0.6732274853443706</v>
      </c>
      <c r="P58" s="54">
        <f t="shared" si="3"/>
        <v>57.782404997397187</v>
      </c>
      <c r="Q58" s="69">
        <v>183.64140005205621</v>
      </c>
      <c r="R58" s="53">
        <f t="shared" si="4"/>
        <v>0</v>
      </c>
      <c r="S58" s="53">
        <f t="shared" si="5"/>
        <v>0</v>
      </c>
      <c r="T58" s="53">
        <f t="shared" si="6"/>
        <v>0</v>
      </c>
      <c r="U58" s="53">
        <f t="shared" si="7"/>
        <v>57.782404997397187</v>
      </c>
      <c r="V58" s="69">
        <v>183.64140005205621</v>
      </c>
      <c r="W58" s="53">
        <f t="shared" si="8"/>
        <v>0</v>
      </c>
      <c r="X58" s="53">
        <f t="shared" si="9"/>
        <v>0</v>
      </c>
      <c r="Y58" s="12"/>
      <c r="Z58" s="21"/>
      <c r="AA58" s="48"/>
      <c r="AB58" s="21"/>
      <c r="AC58" s="12"/>
    </row>
    <row r="59" spans="1:29" x14ac:dyDescent="0.3">
      <c r="A59" s="1">
        <f t="shared" si="0"/>
        <v>45200.572916666533</v>
      </c>
      <c r="B59" s="6">
        <v>1</v>
      </c>
      <c r="C59" s="6" t="s">
        <v>100</v>
      </c>
      <c r="D59">
        <f>IF(HOUR(A59)+MINUTE(A59)/60&lt;=18,1,IF(HOUR(A59)+MINUTE(A59)/60&gt;=23.25,1,LOOKUP(DAY(A59),calendario!$A$12:$A$41,calendario!$C$12:$C$41)))</f>
        <v>1</v>
      </c>
      <c r="E59" s="89">
        <f t="shared" si="1"/>
        <v>3.7228847656249999</v>
      </c>
      <c r="F59" s="88">
        <v>14.8915390625</v>
      </c>
      <c r="G59" s="89">
        <f t="shared" si="1"/>
        <v>4.49570556640625</v>
      </c>
      <c r="H59" s="86">
        <v>17.982822265625</v>
      </c>
      <c r="K59" s="44"/>
      <c r="O59" s="53">
        <f t="shared" si="2"/>
        <v>0.72841859060487846</v>
      </c>
      <c r="P59" s="54">
        <f t="shared" si="3"/>
        <v>57.782404997397187</v>
      </c>
      <c r="Q59" s="69">
        <v>184.32416788131181</v>
      </c>
      <c r="R59" s="53">
        <f t="shared" si="4"/>
        <v>0</v>
      </c>
      <c r="S59" s="53">
        <f t="shared" si="5"/>
        <v>0</v>
      </c>
      <c r="T59" s="53">
        <f t="shared" si="6"/>
        <v>0</v>
      </c>
      <c r="U59" s="53">
        <f t="shared" si="7"/>
        <v>57.782404997397187</v>
      </c>
      <c r="V59" s="69">
        <v>184.32416788131181</v>
      </c>
      <c r="W59" s="53">
        <f t="shared" si="8"/>
        <v>0</v>
      </c>
      <c r="X59" s="53">
        <f t="shared" si="9"/>
        <v>0</v>
      </c>
      <c r="Y59" s="12"/>
      <c r="Z59" s="21"/>
      <c r="AA59" s="48"/>
      <c r="AB59" s="21"/>
      <c r="AC59" s="12"/>
    </row>
    <row r="60" spans="1:29" x14ac:dyDescent="0.3">
      <c r="A60" s="1">
        <f t="shared" si="0"/>
        <v>45200.583333333198</v>
      </c>
      <c r="B60" s="6">
        <v>1</v>
      </c>
      <c r="C60" s="6" t="s">
        <v>101</v>
      </c>
      <c r="D60">
        <f>IF(HOUR(A60)+MINUTE(A60)/60&lt;=18,1,IF(HOUR(A60)+MINUTE(A60)/60&gt;=23.25,1,LOOKUP(DAY(A60),calendario!$A$12:$A$41,calendario!$C$12:$C$41)))</f>
        <v>1</v>
      </c>
      <c r="E60" s="89">
        <f t="shared" si="1"/>
        <v>3.1836774902343752</v>
      </c>
      <c r="F60" s="88">
        <v>12.734709960937501</v>
      </c>
      <c r="G60" s="89">
        <f t="shared" si="1"/>
        <v>4.4955937500000003</v>
      </c>
      <c r="H60" s="86">
        <v>17.982375000000001</v>
      </c>
      <c r="O60" s="53">
        <f t="shared" si="2"/>
        <v>1.2784451624255984</v>
      </c>
      <c r="P60" s="54">
        <f t="shared" si="3"/>
        <v>57.782404997397187</v>
      </c>
      <c r="Q60" s="69">
        <v>184.32416788131181</v>
      </c>
      <c r="R60" s="53">
        <f t="shared" si="4"/>
        <v>0</v>
      </c>
      <c r="S60" s="53">
        <f t="shared" si="5"/>
        <v>0</v>
      </c>
      <c r="T60" s="53">
        <f t="shared" si="6"/>
        <v>0</v>
      </c>
      <c r="U60" s="53">
        <f t="shared" si="7"/>
        <v>57.782404997397187</v>
      </c>
      <c r="V60" s="69">
        <v>184.32416788131181</v>
      </c>
      <c r="W60" s="53">
        <f t="shared" si="8"/>
        <v>0</v>
      </c>
      <c r="X60" s="53">
        <f t="shared" si="9"/>
        <v>0</v>
      </c>
      <c r="Y60" s="12"/>
      <c r="Z60" s="21"/>
      <c r="AA60" s="48"/>
      <c r="AB60" s="21"/>
      <c r="AC60" s="12"/>
    </row>
    <row r="61" spans="1:29" x14ac:dyDescent="0.3">
      <c r="A61" s="1">
        <f t="shared" si="0"/>
        <v>45200.593749999862</v>
      </c>
      <c r="B61" s="6">
        <v>1</v>
      </c>
      <c r="C61" s="6" t="s">
        <v>102</v>
      </c>
      <c r="D61">
        <f>IF(HOUR(A61)+MINUTE(A61)/60&lt;=18,1,IF(HOUR(A61)+MINUTE(A61)/60&gt;=23.25,1,LOOKUP(DAY(A61),calendario!$A$12:$A$41,calendario!$C$12:$C$41)))</f>
        <v>1</v>
      </c>
      <c r="E61" s="89">
        <f t="shared" si="1"/>
        <v>2.7728376464843749</v>
      </c>
      <c r="F61" s="88">
        <v>11.0913505859375</v>
      </c>
      <c r="G61" s="89">
        <f t="shared" si="1"/>
        <v>4.4957509765625003</v>
      </c>
      <c r="H61" s="86">
        <v>17.983003906250001</v>
      </c>
      <c r="O61" s="53">
        <f t="shared" si="2"/>
        <v>1.6975285857000126</v>
      </c>
      <c r="P61" s="54">
        <f t="shared" si="3"/>
        <v>57.782404997397187</v>
      </c>
      <c r="Q61" s="69">
        <v>184.72654554919313</v>
      </c>
      <c r="R61" s="53">
        <f t="shared" si="4"/>
        <v>0</v>
      </c>
      <c r="S61" s="53">
        <f t="shared" si="5"/>
        <v>0</v>
      </c>
      <c r="T61" s="53">
        <f t="shared" si="6"/>
        <v>0</v>
      </c>
      <c r="U61" s="53">
        <f t="shared" si="7"/>
        <v>57.782404997397187</v>
      </c>
      <c r="V61" s="69">
        <v>184.72654554919313</v>
      </c>
      <c r="W61" s="53">
        <f t="shared" si="8"/>
        <v>0</v>
      </c>
      <c r="X61" s="53">
        <f t="shared" si="9"/>
        <v>0</v>
      </c>
      <c r="Y61" s="12"/>
      <c r="Z61" s="21"/>
      <c r="AA61" s="48"/>
      <c r="AB61" s="21"/>
      <c r="AC61" s="12"/>
    </row>
    <row r="62" spans="1:29" x14ac:dyDescent="0.3">
      <c r="A62" s="1">
        <f t="shared" si="0"/>
        <v>45200.604166666526</v>
      </c>
      <c r="B62" s="6">
        <v>1</v>
      </c>
      <c r="C62" s="6" t="s">
        <v>103</v>
      </c>
      <c r="D62">
        <f>IF(HOUR(A62)+MINUTE(A62)/60&lt;=18,1,IF(HOUR(A62)+MINUTE(A62)/60&gt;=23.25,1,LOOKUP(DAY(A62),calendario!$A$12:$A$41,calendario!$C$12:$C$41)))</f>
        <v>1</v>
      </c>
      <c r="E62" s="89">
        <f t="shared" si="1"/>
        <v>2.5580261230468748</v>
      </c>
      <c r="F62" s="88">
        <v>10.232104492187499</v>
      </c>
      <c r="G62" s="89">
        <f t="shared" si="1"/>
        <v>4.4956777343749996</v>
      </c>
      <c r="H62" s="86">
        <v>17.982710937499998</v>
      </c>
      <c r="O62" s="53">
        <f t="shared" si="2"/>
        <v>1.9166503431694759</v>
      </c>
      <c r="P62" s="54">
        <f t="shared" si="3"/>
        <v>57.782404997397187</v>
      </c>
      <c r="Q62" s="69">
        <v>184.72654554919313</v>
      </c>
      <c r="R62" s="53">
        <f t="shared" si="4"/>
        <v>0</v>
      </c>
      <c r="S62" s="53">
        <f t="shared" si="5"/>
        <v>0</v>
      </c>
      <c r="T62" s="53">
        <f t="shared" si="6"/>
        <v>0</v>
      </c>
      <c r="U62" s="53">
        <f t="shared" si="7"/>
        <v>57.782404997397187</v>
      </c>
      <c r="V62" s="69">
        <v>184.72654554919313</v>
      </c>
      <c r="W62" s="53">
        <f t="shared" si="8"/>
        <v>0</v>
      </c>
      <c r="X62" s="53">
        <f t="shared" si="9"/>
        <v>0</v>
      </c>
      <c r="Y62" s="12"/>
      <c r="Z62" s="21"/>
      <c r="AA62" s="48"/>
      <c r="AB62" s="21"/>
      <c r="AC62" s="12"/>
    </row>
    <row r="63" spans="1:29" x14ac:dyDescent="0.3">
      <c r="A63" s="1">
        <f t="shared" si="0"/>
        <v>45200.61458333319</v>
      </c>
      <c r="B63" s="6">
        <v>1</v>
      </c>
      <c r="C63" s="6" t="s">
        <v>104</v>
      </c>
      <c r="D63">
        <f>IF(HOUR(A63)+MINUTE(A63)/60&lt;=18,1,IF(HOUR(A63)+MINUTE(A63)/60&gt;=23.25,1,LOOKUP(DAY(A63),calendario!$A$12:$A$41,calendario!$C$12:$C$41)))</f>
        <v>1</v>
      </c>
      <c r="E63" s="89">
        <f t="shared" si="1"/>
        <v>1.8774584960937499</v>
      </c>
      <c r="F63" s="88">
        <v>7.5098339843749997</v>
      </c>
      <c r="G63" s="89">
        <f t="shared" si="1"/>
        <v>4.4953750000000001</v>
      </c>
      <c r="H63" s="86">
        <v>17.9815</v>
      </c>
      <c r="O63" s="53">
        <f t="shared" si="2"/>
        <v>2.6108736888652642</v>
      </c>
      <c r="P63" s="54">
        <f t="shared" si="3"/>
        <v>57.782404997397187</v>
      </c>
      <c r="Q63" s="69">
        <v>185.34144534096822</v>
      </c>
      <c r="R63" s="53">
        <f t="shared" si="4"/>
        <v>0</v>
      </c>
      <c r="S63" s="53">
        <f t="shared" si="5"/>
        <v>0</v>
      </c>
      <c r="T63" s="53">
        <f t="shared" si="6"/>
        <v>0</v>
      </c>
      <c r="U63" s="53">
        <f t="shared" si="7"/>
        <v>57.782404997397187</v>
      </c>
      <c r="V63" s="69">
        <v>185.34144534096822</v>
      </c>
      <c r="W63" s="53">
        <f t="shared" si="8"/>
        <v>0</v>
      </c>
      <c r="X63" s="53">
        <f t="shared" si="9"/>
        <v>0</v>
      </c>
      <c r="Y63" s="12"/>
      <c r="Z63" s="21"/>
      <c r="AA63" s="48"/>
      <c r="AB63" s="21"/>
      <c r="AC63" s="12"/>
    </row>
    <row r="64" spans="1:29" x14ac:dyDescent="0.3">
      <c r="A64" s="1">
        <f t="shared" si="0"/>
        <v>45200.624999999854</v>
      </c>
      <c r="B64" s="6">
        <v>1</v>
      </c>
      <c r="C64" s="6" t="s">
        <v>105</v>
      </c>
      <c r="D64">
        <f>IF(HOUR(A64)+MINUTE(A64)/60&lt;=18,1,IF(HOUR(A64)+MINUTE(A64)/60&gt;=23.25,1,LOOKUP(DAY(A64),calendario!$A$12:$A$41,calendario!$C$12:$C$41)))</f>
        <v>1</v>
      </c>
      <c r="E64" s="89">
        <f t="shared" si="1"/>
        <v>1.8778159179687499</v>
      </c>
      <c r="F64" s="88">
        <v>7.5112636718749997</v>
      </c>
      <c r="G64" s="89">
        <f t="shared" si="1"/>
        <v>4.49284130859375</v>
      </c>
      <c r="H64" s="86">
        <v>17.971365234375</v>
      </c>
      <c r="O64" s="53">
        <f t="shared" si="2"/>
        <v>2.6105090952524321</v>
      </c>
      <c r="P64" s="54">
        <f t="shared" si="3"/>
        <v>57.782404997397187</v>
      </c>
      <c r="Q64" s="69">
        <v>185.34144534096822</v>
      </c>
      <c r="R64" s="53">
        <f t="shared" si="4"/>
        <v>0</v>
      </c>
      <c r="S64" s="53">
        <f t="shared" si="5"/>
        <v>0</v>
      </c>
      <c r="T64" s="53">
        <f t="shared" si="6"/>
        <v>0</v>
      </c>
      <c r="U64" s="53">
        <f t="shared" si="7"/>
        <v>57.782404997397187</v>
      </c>
      <c r="V64" s="69">
        <v>185.34144534096822</v>
      </c>
      <c r="W64" s="53">
        <f t="shared" si="8"/>
        <v>0</v>
      </c>
      <c r="X64" s="53">
        <f t="shared" si="9"/>
        <v>0</v>
      </c>
      <c r="Y64" s="12"/>
      <c r="Z64" s="21"/>
      <c r="AA64" s="48"/>
      <c r="AB64" s="21"/>
      <c r="AC64" s="12"/>
    </row>
    <row r="65" spans="1:29" x14ac:dyDescent="0.3">
      <c r="A65" s="1">
        <f t="shared" si="0"/>
        <v>45200.635416666519</v>
      </c>
      <c r="B65" s="6">
        <v>1</v>
      </c>
      <c r="C65" s="6" t="s">
        <v>106</v>
      </c>
      <c r="D65">
        <f>IF(HOUR(A65)+MINUTE(A65)/60&lt;=18,1,IF(HOUR(A65)+MINUTE(A65)/60&gt;=23.25,1,LOOKUP(DAY(A65),calendario!$A$12:$A$41,calendario!$C$12:$C$41)))</f>
        <v>1</v>
      </c>
      <c r="E65" s="89">
        <f t="shared" si="1"/>
        <v>1.0710708007812499</v>
      </c>
      <c r="F65" s="88">
        <v>4.2842832031249998</v>
      </c>
      <c r="G65" s="89">
        <f t="shared" si="1"/>
        <v>4.4955170898437498</v>
      </c>
      <c r="H65" s="86">
        <v>17.982068359374999</v>
      </c>
      <c r="O65" s="53">
        <f t="shared" si="2"/>
        <v>3.4334417064978719</v>
      </c>
      <c r="P65" s="54">
        <f t="shared" si="3"/>
        <v>57.782404997397187</v>
      </c>
      <c r="Q65" s="69">
        <v>182.6966017699115</v>
      </c>
      <c r="R65" s="53">
        <f t="shared" si="4"/>
        <v>0</v>
      </c>
      <c r="S65" s="53">
        <f t="shared" si="5"/>
        <v>0</v>
      </c>
      <c r="T65" s="53">
        <f t="shared" si="6"/>
        <v>0</v>
      </c>
      <c r="U65" s="53">
        <f t="shared" si="7"/>
        <v>57.782404997397187</v>
      </c>
      <c r="V65" s="69">
        <v>182.6966017699115</v>
      </c>
      <c r="W65" s="53">
        <f t="shared" si="8"/>
        <v>0</v>
      </c>
      <c r="X65" s="53">
        <f t="shared" si="9"/>
        <v>0</v>
      </c>
      <c r="Y65" s="12"/>
      <c r="Z65" s="21"/>
      <c r="AA65" s="48"/>
      <c r="AB65" s="21"/>
      <c r="AC65" s="12"/>
    </row>
    <row r="66" spans="1:29" x14ac:dyDescent="0.3">
      <c r="A66" s="1">
        <f t="shared" si="0"/>
        <v>45200.645833333183</v>
      </c>
      <c r="B66" s="6">
        <v>1</v>
      </c>
      <c r="C66" s="6" t="s">
        <v>107</v>
      </c>
      <c r="D66">
        <f>IF(HOUR(A66)+MINUTE(A66)/60&lt;=18,1,IF(HOUR(A66)+MINUTE(A66)/60&gt;=23.25,1,LOOKUP(DAY(A66),calendario!$A$12:$A$41,calendario!$C$12:$C$41)))</f>
        <v>1</v>
      </c>
      <c r="E66" s="89">
        <f t="shared" si="1"/>
        <v>0.9875665893554687</v>
      </c>
      <c r="F66" s="88">
        <v>3.9502663574218748</v>
      </c>
      <c r="G66" s="89">
        <f t="shared" si="1"/>
        <v>4.4956684570312504</v>
      </c>
      <c r="H66" s="86">
        <v>17.982673828125002</v>
      </c>
      <c r="O66" s="53">
        <f t="shared" si="2"/>
        <v>3.5186214457917115</v>
      </c>
      <c r="P66" s="54">
        <f t="shared" si="3"/>
        <v>57.782404997397187</v>
      </c>
      <c r="Q66" s="69">
        <v>182.6966017699115</v>
      </c>
      <c r="R66" s="53">
        <f t="shared" si="4"/>
        <v>0</v>
      </c>
      <c r="S66" s="53">
        <f t="shared" si="5"/>
        <v>0</v>
      </c>
      <c r="T66" s="53">
        <f t="shared" si="6"/>
        <v>0</v>
      </c>
      <c r="U66" s="53">
        <f t="shared" si="7"/>
        <v>57.782404997397187</v>
      </c>
      <c r="V66" s="69">
        <v>182.6966017699115</v>
      </c>
      <c r="W66" s="53">
        <f t="shared" si="8"/>
        <v>0</v>
      </c>
      <c r="X66" s="53">
        <f t="shared" si="9"/>
        <v>0</v>
      </c>
      <c r="Y66" s="12"/>
      <c r="Z66" s="21"/>
      <c r="AA66" s="48"/>
      <c r="AB66" s="21"/>
      <c r="AC66" s="12"/>
    </row>
    <row r="67" spans="1:29" x14ac:dyDescent="0.3">
      <c r="A67" s="1">
        <f t="shared" si="0"/>
        <v>45200.656249999847</v>
      </c>
      <c r="B67" s="6">
        <v>1</v>
      </c>
      <c r="C67" s="6" t="s">
        <v>108</v>
      </c>
      <c r="D67">
        <f>IF(HOUR(A67)+MINUTE(A67)/60&lt;=18,1,IF(HOUR(A67)+MINUTE(A67)/60&gt;=23.25,1,LOOKUP(DAY(A67),calendario!$A$12:$A$41,calendario!$C$12:$C$41)))</f>
        <v>1</v>
      </c>
      <c r="E67" s="89">
        <f t="shared" si="1"/>
        <v>1.2480626220703126</v>
      </c>
      <c r="F67" s="88">
        <v>4.9922504882812504</v>
      </c>
      <c r="G67" s="89">
        <f t="shared" si="1"/>
        <v>4.4955117187500004</v>
      </c>
      <c r="H67" s="86">
        <v>17.982046875000002</v>
      </c>
      <c r="O67" s="53">
        <f t="shared" si="2"/>
        <v>3.2528985106861983</v>
      </c>
      <c r="P67" s="54">
        <f t="shared" si="3"/>
        <v>57.782404997397187</v>
      </c>
      <c r="Q67" s="69">
        <v>180.81554450806871</v>
      </c>
      <c r="R67" s="53">
        <f t="shared" si="4"/>
        <v>0</v>
      </c>
      <c r="S67" s="53">
        <f t="shared" si="5"/>
        <v>0</v>
      </c>
      <c r="T67" s="53">
        <f t="shared" si="6"/>
        <v>0</v>
      </c>
      <c r="U67" s="53">
        <f t="shared" si="7"/>
        <v>57.782404997397187</v>
      </c>
      <c r="V67" s="69">
        <v>180.81554450806871</v>
      </c>
      <c r="W67" s="53">
        <f t="shared" si="8"/>
        <v>0</v>
      </c>
      <c r="X67" s="53">
        <f t="shared" si="9"/>
        <v>0</v>
      </c>
      <c r="Y67" s="12"/>
      <c r="Z67" s="21"/>
      <c r="AA67" s="48"/>
      <c r="AB67" s="21"/>
      <c r="AC67" s="12"/>
    </row>
    <row r="68" spans="1:29" x14ac:dyDescent="0.3">
      <c r="A68" s="1">
        <f t="shared" si="0"/>
        <v>45200.666666666511</v>
      </c>
      <c r="B68" s="6">
        <v>1</v>
      </c>
      <c r="C68" s="6" t="s">
        <v>109</v>
      </c>
      <c r="D68">
        <f>IF(HOUR(A68)+MINUTE(A68)/60&lt;=18,1,IF(HOUR(A68)+MINUTE(A68)/60&gt;=23.25,1,LOOKUP(DAY(A68),calendario!$A$12:$A$41,calendario!$C$12:$C$41)))</f>
        <v>1</v>
      </c>
      <c r="E68" s="89">
        <f t="shared" si="1"/>
        <v>2.655534912109375</v>
      </c>
      <c r="F68" s="88">
        <v>10.6221396484375</v>
      </c>
      <c r="G68" s="89">
        <f t="shared" si="1"/>
        <v>4.4956826171874997</v>
      </c>
      <c r="H68" s="86">
        <v>17.982730468749999</v>
      </c>
      <c r="O68" s="53">
        <f t="shared" si="2"/>
        <v>1.8171850217277665</v>
      </c>
      <c r="P68" s="54">
        <f t="shared" si="3"/>
        <v>57.782404997397187</v>
      </c>
      <c r="Q68" s="69">
        <v>180.81554450806871</v>
      </c>
      <c r="R68" s="53">
        <f t="shared" si="4"/>
        <v>0</v>
      </c>
      <c r="S68" s="53">
        <f t="shared" si="5"/>
        <v>0</v>
      </c>
      <c r="T68" s="53">
        <f t="shared" si="6"/>
        <v>0</v>
      </c>
      <c r="U68" s="53">
        <f t="shared" si="7"/>
        <v>57.782404997397187</v>
      </c>
      <c r="V68" s="69">
        <v>180.81554450806871</v>
      </c>
      <c r="W68" s="53">
        <f t="shared" si="8"/>
        <v>0</v>
      </c>
      <c r="X68" s="53">
        <f t="shared" si="9"/>
        <v>0</v>
      </c>
      <c r="Y68" s="12"/>
      <c r="Z68" s="21"/>
      <c r="AA68" s="48"/>
      <c r="AB68" s="21"/>
      <c r="AC68" s="12"/>
    </row>
    <row r="69" spans="1:29" x14ac:dyDescent="0.3">
      <c r="A69" s="1">
        <f t="shared" si="0"/>
        <v>45200.677083333176</v>
      </c>
      <c r="B69" s="6">
        <v>1</v>
      </c>
      <c r="C69" s="6" t="s">
        <v>110</v>
      </c>
      <c r="D69">
        <f>IF(HOUR(A69)+MINUTE(A69)/60&lt;=18,1,IF(HOUR(A69)+MINUTE(A69)/60&gt;=23.25,1,LOOKUP(DAY(A69),calendario!$A$12:$A$41,calendario!$C$12:$C$41)))</f>
        <v>1</v>
      </c>
      <c r="E69" s="89">
        <f t="shared" si="1"/>
        <v>4.4006933593750004</v>
      </c>
      <c r="F69" s="88">
        <v>17.602773437500002</v>
      </c>
      <c r="G69" s="89">
        <f t="shared" si="1"/>
        <v>4.4954550781249996</v>
      </c>
      <c r="H69" s="86">
        <v>17.981820312499998</v>
      </c>
      <c r="O69" s="53">
        <f t="shared" si="2"/>
        <v>3.7009638637651388E-2</v>
      </c>
      <c r="P69" s="54">
        <f t="shared" si="3"/>
        <v>57.782404997397187</v>
      </c>
      <c r="Q69" s="69">
        <v>181.15764627798021</v>
      </c>
      <c r="R69" s="53">
        <f t="shared" si="4"/>
        <v>0</v>
      </c>
      <c r="S69" s="53">
        <f t="shared" si="5"/>
        <v>0</v>
      </c>
      <c r="T69" s="53">
        <f t="shared" si="6"/>
        <v>0</v>
      </c>
      <c r="U69" s="53">
        <f t="shared" si="7"/>
        <v>57.782404997397187</v>
      </c>
      <c r="V69" s="69">
        <v>181.15764627798021</v>
      </c>
      <c r="W69" s="53">
        <f t="shared" si="8"/>
        <v>0</v>
      </c>
      <c r="X69" s="53">
        <f t="shared" si="9"/>
        <v>0</v>
      </c>
      <c r="Y69" s="12"/>
      <c r="Z69" s="21"/>
      <c r="AA69" s="48"/>
      <c r="AB69" s="21"/>
      <c r="AC69" s="12"/>
    </row>
    <row r="70" spans="1:29" x14ac:dyDescent="0.3">
      <c r="A70" s="1">
        <f t="shared" ref="A70:A133" si="10">A69+0.0104166666666667</f>
        <v>45200.68749999984</v>
      </c>
      <c r="B70" s="6">
        <v>1</v>
      </c>
      <c r="C70" s="6" t="s">
        <v>111</v>
      </c>
      <c r="D70">
        <f>IF(HOUR(A70)+MINUTE(A70)/60&lt;=18,1,IF(HOUR(A70)+MINUTE(A70)/60&gt;=23.25,1,LOOKUP(DAY(A70),calendario!$A$12:$A$41,calendario!$C$12:$C$41)))</f>
        <v>1</v>
      </c>
      <c r="E70" s="89">
        <f t="shared" ref="E70:G133" si="11">F70/4</f>
        <v>4.4935986328124997</v>
      </c>
      <c r="F70" s="88">
        <v>17.974394531249999</v>
      </c>
      <c r="G70" s="89">
        <f t="shared" si="11"/>
        <v>4.4954208984374997</v>
      </c>
      <c r="H70" s="86">
        <v>17.981683593749999</v>
      </c>
      <c r="O70" s="53">
        <f t="shared" ref="O70:O133" si="12">IF(($K$2*95%/4-E70)*$M$8*$M$9&lt;0,0,($K$2*95%/4-E70)*$M$8*$M$9)</f>
        <v>0</v>
      </c>
      <c r="P70" s="54">
        <f t="shared" ref="P70:P133" si="13">IF(B70&lt;=3,IF(D70=1,$L$14*10/$K$11,$K$14*10/$K$11),IF(D70=1,$L$15*10/$K$11,$K$15*10/$K$11))</f>
        <v>57.782404997397187</v>
      </c>
      <c r="Q70" s="69">
        <v>181.15764627798021</v>
      </c>
      <c r="R70" s="53">
        <f t="shared" ref="R70:R133" si="14">IF((P70*95%-Q70)/2&lt;0,0,(P70*95%-Q70)/2)</f>
        <v>0</v>
      </c>
      <c r="S70" s="53">
        <f t="shared" ref="S70:S133" si="15">R70*O70</f>
        <v>0</v>
      </c>
      <c r="T70" s="53">
        <f t="shared" ref="T70:T133" si="16">IF(($K$3*95%/4-G70)*$M$8*$M$9&lt;0,0,($K$3*95%/4-G70)*$M$8*$M$9)</f>
        <v>0</v>
      </c>
      <c r="U70" s="53">
        <f t="shared" ref="U70:U133" si="17">IF(B70&lt;=3,IF(D70=1,$L$14*10/$K$11,$K$14*10/$K$11),IF(D70=1,$L$15*10/$K$11,$K$15*10/$K$11))</f>
        <v>57.782404997397187</v>
      </c>
      <c r="V70" s="69">
        <v>181.15764627798021</v>
      </c>
      <c r="W70" s="53">
        <f t="shared" ref="W70:W133" si="18">IF((U70*95%-V70)/2&lt;0,0,(U70*95%-V70)/2)</f>
        <v>0</v>
      </c>
      <c r="X70" s="53">
        <f t="shared" ref="X70:X133" si="19">W70*T70</f>
        <v>0</v>
      </c>
      <c r="Y70" s="12"/>
      <c r="Z70" s="21"/>
      <c r="AA70" s="48"/>
      <c r="AB70" s="21"/>
      <c r="AC70" s="12"/>
    </row>
    <row r="71" spans="1:29" x14ac:dyDescent="0.3">
      <c r="A71" s="1">
        <f t="shared" si="10"/>
        <v>45200.697916666504</v>
      </c>
      <c r="B71" s="6">
        <v>1</v>
      </c>
      <c r="C71" s="6" t="s">
        <v>112</v>
      </c>
      <c r="D71">
        <f>IF(HOUR(A71)+MINUTE(A71)/60&lt;=18,1,IF(HOUR(A71)+MINUTE(A71)/60&gt;=23.25,1,LOOKUP(DAY(A71),calendario!$A$12:$A$41,calendario!$C$12:$C$41)))</f>
        <v>1</v>
      </c>
      <c r="E71" s="89">
        <f t="shared" si="11"/>
        <v>4.4889848632812503</v>
      </c>
      <c r="F71" s="88">
        <v>17.955939453125001</v>
      </c>
      <c r="G71" s="89">
        <f t="shared" si="11"/>
        <v>4.4955903320312496</v>
      </c>
      <c r="H71" s="86">
        <v>17.982361328124998</v>
      </c>
      <c r="O71" s="53">
        <f t="shared" si="12"/>
        <v>0</v>
      </c>
      <c r="P71" s="54">
        <f t="shared" si="13"/>
        <v>57.782404997397187</v>
      </c>
      <c r="Q71" s="69">
        <v>185.60538183237895</v>
      </c>
      <c r="R71" s="53">
        <f t="shared" si="14"/>
        <v>0</v>
      </c>
      <c r="S71" s="53">
        <f t="shared" si="15"/>
        <v>0</v>
      </c>
      <c r="T71" s="53">
        <f t="shared" si="16"/>
        <v>0</v>
      </c>
      <c r="U71" s="53">
        <f t="shared" si="17"/>
        <v>57.782404997397187</v>
      </c>
      <c r="V71" s="69">
        <v>185.60538183237895</v>
      </c>
      <c r="W71" s="53">
        <f t="shared" si="18"/>
        <v>0</v>
      </c>
      <c r="X71" s="53">
        <f t="shared" si="19"/>
        <v>0</v>
      </c>
      <c r="Y71" s="12"/>
      <c r="Z71" s="21"/>
      <c r="AA71" s="48"/>
      <c r="AB71" s="21"/>
      <c r="AC71" s="12"/>
    </row>
    <row r="72" spans="1:29" x14ac:dyDescent="0.3">
      <c r="A72" s="1">
        <f t="shared" si="10"/>
        <v>45200.708333333168</v>
      </c>
      <c r="B72" s="6">
        <v>1</v>
      </c>
      <c r="C72" s="6" t="s">
        <v>113</v>
      </c>
      <c r="D72">
        <f>IF(HOUR(A72)+MINUTE(A72)/60&lt;=18,1,IF(HOUR(A72)+MINUTE(A72)/60&gt;=23.25,1,LOOKUP(DAY(A72),calendario!$A$12:$A$41,calendario!$C$12:$C$41)))</f>
        <v>1</v>
      </c>
      <c r="E72" s="89">
        <f t="shared" si="11"/>
        <v>4.4947426757812501</v>
      </c>
      <c r="F72" s="88">
        <v>17.978970703125</v>
      </c>
      <c r="G72" s="89">
        <f t="shared" si="11"/>
        <v>4.4957758789062501</v>
      </c>
      <c r="H72" s="86">
        <v>17.983103515625</v>
      </c>
      <c r="O72" s="53">
        <f t="shared" si="12"/>
        <v>0</v>
      </c>
      <c r="P72" s="54">
        <f t="shared" si="13"/>
        <v>57.782404997397187</v>
      </c>
      <c r="Q72" s="69">
        <v>185.60538183237895</v>
      </c>
      <c r="R72" s="53">
        <f t="shared" si="14"/>
        <v>0</v>
      </c>
      <c r="S72" s="53">
        <f t="shared" si="15"/>
        <v>0</v>
      </c>
      <c r="T72" s="53">
        <f t="shared" si="16"/>
        <v>0</v>
      </c>
      <c r="U72" s="53">
        <f t="shared" si="17"/>
        <v>57.782404997397187</v>
      </c>
      <c r="V72" s="69">
        <v>185.60538183237895</v>
      </c>
      <c r="W72" s="53">
        <f t="shared" si="18"/>
        <v>0</v>
      </c>
      <c r="X72" s="53">
        <f t="shared" si="19"/>
        <v>0</v>
      </c>
      <c r="Y72" s="12"/>
      <c r="Z72" s="21"/>
      <c r="AA72" s="48"/>
      <c r="AB72" s="21"/>
      <c r="AC72" s="12"/>
    </row>
    <row r="73" spans="1:29" x14ac:dyDescent="0.3">
      <c r="A73" s="1">
        <f t="shared" si="10"/>
        <v>45200.718749999833</v>
      </c>
      <c r="B73" s="6">
        <v>1</v>
      </c>
      <c r="C73" s="6" t="s">
        <v>114</v>
      </c>
      <c r="D73">
        <f>IF(HOUR(A73)+MINUTE(A73)/60&lt;=18,1,IF(HOUR(A73)+MINUTE(A73)/60&gt;=23.25,1,LOOKUP(DAY(A73),calendario!$A$12:$A$41,calendario!$C$12:$C$41)))</f>
        <v>1</v>
      </c>
      <c r="E73" s="89">
        <f t="shared" si="11"/>
        <v>4.4948823242187501</v>
      </c>
      <c r="F73" s="88">
        <v>17.979529296875</v>
      </c>
      <c r="G73" s="89">
        <f t="shared" si="11"/>
        <v>4.4954086914062499</v>
      </c>
      <c r="H73" s="86">
        <v>17.981634765625</v>
      </c>
      <c r="O73" s="53">
        <f t="shared" si="12"/>
        <v>0</v>
      </c>
      <c r="P73" s="54">
        <f t="shared" si="13"/>
        <v>57.782404997397187</v>
      </c>
      <c r="Q73" s="69">
        <v>180.74636647579385</v>
      </c>
      <c r="R73" s="53">
        <f t="shared" si="14"/>
        <v>0</v>
      </c>
      <c r="S73" s="53">
        <f t="shared" si="15"/>
        <v>0</v>
      </c>
      <c r="T73" s="53">
        <f t="shared" si="16"/>
        <v>0</v>
      </c>
      <c r="U73" s="53">
        <f t="shared" si="17"/>
        <v>57.782404997397187</v>
      </c>
      <c r="V73" s="69">
        <v>180.74636647579385</v>
      </c>
      <c r="W73" s="53">
        <f t="shared" si="18"/>
        <v>0</v>
      </c>
      <c r="X73" s="53">
        <f t="shared" si="19"/>
        <v>0</v>
      </c>
      <c r="Y73" s="12"/>
      <c r="Z73" s="21"/>
      <c r="AA73" s="48"/>
      <c r="AB73" s="21"/>
      <c r="AC73" s="12"/>
    </row>
    <row r="74" spans="1:29" x14ac:dyDescent="0.3">
      <c r="A74" s="1">
        <f t="shared" si="10"/>
        <v>45200.729166666497</v>
      </c>
      <c r="B74" s="6">
        <v>1</v>
      </c>
      <c r="C74" s="6" t="s">
        <v>115</v>
      </c>
      <c r="D74">
        <f>IF(HOUR(A74)+MINUTE(A74)/60&lt;=18,1,IF(HOUR(A74)+MINUTE(A74)/60&gt;=23.25,1,LOOKUP(DAY(A74),calendario!$A$12:$A$41,calendario!$C$12:$C$41)))</f>
        <v>1</v>
      </c>
      <c r="E74" s="89">
        <f t="shared" si="11"/>
        <v>4.4952832031250001</v>
      </c>
      <c r="F74" s="88">
        <v>17.9811328125</v>
      </c>
      <c r="G74" s="89">
        <f t="shared" si="11"/>
        <v>4.4957915039062497</v>
      </c>
      <c r="H74" s="86">
        <v>17.983166015624999</v>
      </c>
      <c r="O74" s="53">
        <f t="shared" si="12"/>
        <v>0</v>
      </c>
      <c r="P74" s="54">
        <f t="shared" si="13"/>
        <v>57.782404997397187</v>
      </c>
      <c r="Q74" s="69">
        <v>180.74636647579385</v>
      </c>
      <c r="R74" s="53">
        <f t="shared" si="14"/>
        <v>0</v>
      </c>
      <c r="S74" s="53">
        <f t="shared" si="15"/>
        <v>0</v>
      </c>
      <c r="T74" s="53">
        <f t="shared" si="16"/>
        <v>0</v>
      </c>
      <c r="U74" s="53">
        <f t="shared" si="17"/>
        <v>57.782404997397187</v>
      </c>
      <c r="V74" s="69">
        <v>180.74636647579385</v>
      </c>
      <c r="W74" s="53">
        <f t="shared" si="18"/>
        <v>0</v>
      </c>
      <c r="X74" s="53">
        <f t="shared" si="19"/>
        <v>0</v>
      </c>
      <c r="Y74" s="12"/>
      <c r="Z74" s="21"/>
      <c r="AA74" s="48"/>
      <c r="AB74" s="21"/>
      <c r="AC74" s="12"/>
    </row>
    <row r="75" spans="1:29" x14ac:dyDescent="0.3">
      <c r="A75" s="1">
        <f t="shared" si="10"/>
        <v>45200.739583333161</v>
      </c>
      <c r="B75" s="6">
        <v>1</v>
      </c>
      <c r="C75" s="6" t="s">
        <v>116</v>
      </c>
      <c r="D75">
        <f>IF(HOUR(A75)+MINUTE(A75)/60&lt;=18,1,IF(HOUR(A75)+MINUTE(A75)/60&gt;=23.25,1,LOOKUP(DAY(A75),calendario!$A$12:$A$41,calendario!$C$12:$C$41)))</f>
        <v>1</v>
      </c>
      <c r="E75" s="89">
        <f t="shared" si="11"/>
        <v>4.4960634765625</v>
      </c>
      <c r="F75" s="88">
        <v>17.98425390625</v>
      </c>
      <c r="G75" s="89">
        <f t="shared" si="11"/>
        <v>4.4958676757812501</v>
      </c>
      <c r="H75" s="86">
        <v>17.983470703125001</v>
      </c>
      <c r="O75" s="53">
        <f t="shared" si="12"/>
        <v>0</v>
      </c>
      <c r="P75" s="54">
        <f t="shared" si="13"/>
        <v>57.782404997397187</v>
      </c>
      <c r="Q75" s="69">
        <v>181.16705361790733</v>
      </c>
      <c r="R75" s="53">
        <f t="shared" si="14"/>
        <v>0</v>
      </c>
      <c r="S75" s="53">
        <f t="shared" si="15"/>
        <v>0</v>
      </c>
      <c r="T75" s="53">
        <f t="shared" si="16"/>
        <v>0</v>
      </c>
      <c r="U75" s="53">
        <f t="shared" si="17"/>
        <v>57.782404997397187</v>
      </c>
      <c r="V75" s="69">
        <v>181.16705361790733</v>
      </c>
      <c r="W75" s="53">
        <f t="shared" si="18"/>
        <v>0</v>
      </c>
      <c r="X75" s="53">
        <f t="shared" si="19"/>
        <v>0</v>
      </c>
      <c r="Y75" s="12"/>
      <c r="Z75" s="21"/>
      <c r="AA75" s="48"/>
      <c r="AB75" s="21"/>
      <c r="AC75" s="12"/>
    </row>
    <row r="76" spans="1:29" x14ac:dyDescent="0.3">
      <c r="A76" s="1">
        <f t="shared" si="10"/>
        <v>45200.749999999825</v>
      </c>
      <c r="B76" s="6">
        <v>1</v>
      </c>
      <c r="C76" s="6" t="s">
        <v>117</v>
      </c>
      <c r="D76">
        <f>IF(HOUR(A76)+MINUTE(A76)/60&lt;=18,1,IF(HOUR(A76)+MINUTE(A76)/60&gt;=23.25,1,LOOKUP(DAY(A76),calendario!$A$12:$A$41,calendario!$C$12:$C$41)))</f>
        <v>1</v>
      </c>
      <c r="E76" s="89">
        <f t="shared" si="11"/>
        <v>4.4958725585937502</v>
      </c>
      <c r="F76" s="88">
        <v>17.983490234375001</v>
      </c>
      <c r="G76" s="89">
        <f t="shared" si="11"/>
        <v>4.4951674804687496</v>
      </c>
      <c r="H76" s="86">
        <v>17.980669921874998</v>
      </c>
      <c r="O76" s="53">
        <f t="shared" si="12"/>
        <v>0</v>
      </c>
      <c r="P76" s="54">
        <f t="shared" si="13"/>
        <v>57.782404997397187</v>
      </c>
      <c r="Q76" s="69">
        <v>181.16705361790733</v>
      </c>
      <c r="R76" s="53">
        <f t="shared" si="14"/>
        <v>0</v>
      </c>
      <c r="S76" s="53">
        <f t="shared" si="15"/>
        <v>0</v>
      </c>
      <c r="T76" s="53">
        <f t="shared" si="16"/>
        <v>0</v>
      </c>
      <c r="U76" s="53">
        <f t="shared" si="17"/>
        <v>57.782404997397187</v>
      </c>
      <c r="V76" s="69">
        <v>181.16705361790733</v>
      </c>
      <c r="W76" s="53">
        <f t="shared" si="18"/>
        <v>0</v>
      </c>
      <c r="X76" s="53">
        <f t="shared" si="19"/>
        <v>0</v>
      </c>
      <c r="Y76" s="12"/>
      <c r="Z76" s="21"/>
      <c r="AA76" s="48"/>
      <c r="AB76" s="21"/>
      <c r="AC76" s="12"/>
    </row>
    <row r="77" spans="1:29" x14ac:dyDescent="0.3">
      <c r="A77" s="1">
        <f t="shared" si="10"/>
        <v>45200.76041666649</v>
      </c>
      <c r="B77" s="6">
        <v>1</v>
      </c>
      <c r="C77" s="6" t="s">
        <v>118</v>
      </c>
      <c r="D77">
        <f>IF(HOUR(A77)+MINUTE(A77)/60&lt;=18,1,IF(HOUR(A77)+MINUTE(A77)/60&gt;=23.25,1,LOOKUP(DAY(A77),calendario!$A$12:$A$41,calendario!$C$12:$C$41)))</f>
        <v>1</v>
      </c>
      <c r="E77" s="89">
        <f t="shared" si="11"/>
        <v>4.4989477539062497</v>
      </c>
      <c r="F77" s="88">
        <v>17.995791015624999</v>
      </c>
      <c r="G77" s="89">
        <f t="shared" si="11"/>
        <v>4.4948471679687501</v>
      </c>
      <c r="H77" s="86">
        <v>17.979388671875</v>
      </c>
      <c r="O77" s="53">
        <f t="shared" si="12"/>
        <v>0</v>
      </c>
      <c r="P77" s="54">
        <f t="shared" si="13"/>
        <v>57.782404997397187</v>
      </c>
      <c r="Q77" s="69">
        <v>183.54424778761063</v>
      </c>
      <c r="R77" s="53">
        <f t="shared" si="14"/>
        <v>0</v>
      </c>
      <c r="S77" s="53">
        <f t="shared" si="15"/>
        <v>0</v>
      </c>
      <c r="T77" s="53">
        <f t="shared" si="16"/>
        <v>0</v>
      </c>
      <c r="U77" s="53">
        <f t="shared" si="17"/>
        <v>57.782404997397187</v>
      </c>
      <c r="V77" s="69">
        <v>183.54424778761063</v>
      </c>
      <c r="W77" s="53">
        <f t="shared" si="18"/>
        <v>0</v>
      </c>
      <c r="X77" s="53">
        <f t="shared" si="19"/>
        <v>0</v>
      </c>
      <c r="Y77" s="12"/>
      <c r="Z77" s="21"/>
      <c r="AA77" s="48"/>
      <c r="AB77" s="21"/>
      <c r="AC77" s="12"/>
    </row>
    <row r="78" spans="1:29" x14ac:dyDescent="0.3">
      <c r="A78" s="1">
        <f t="shared" si="10"/>
        <v>45200.770833333154</v>
      </c>
      <c r="B78" s="6">
        <v>1</v>
      </c>
      <c r="C78" s="6" t="s">
        <v>119</v>
      </c>
      <c r="D78">
        <f>IF(HOUR(A78)+MINUTE(A78)/60&lt;=18,1,IF(HOUR(A78)+MINUTE(A78)/60&gt;=23.25,1,LOOKUP(DAY(A78),calendario!$A$12:$A$41,calendario!$C$12:$C$41)))</f>
        <v>1</v>
      </c>
      <c r="E78" s="89">
        <f t="shared" si="11"/>
        <v>4.5020981445312502</v>
      </c>
      <c r="F78" s="88">
        <v>18.008392578125001</v>
      </c>
      <c r="G78" s="89">
        <f t="shared" si="11"/>
        <v>4.4947426757812501</v>
      </c>
      <c r="H78" s="86">
        <v>17.978970703125</v>
      </c>
      <c r="O78" s="53">
        <f t="shared" si="12"/>
        <v>0</v>
      </c>
      <c r="P78" s="54">
        <f t="shared" si="13"/>
        <v>57.782404997397187</v>
      </c>
      <c r="Q78" s="69">
        <v>183.54424778761063</v>
      </c>
      <c r="R78" s="53">
        <f t="shared" si="14"/>
        <v>0</v>
      </c>
      <c r="S78" s="53">
        <f t="shared" si="15"/>
        <v>0</v>
      </c>
      <c r="T78" s="53">
        <f t="shared" si="16"/>
        <v>0</v>
      </c>
      <c r="U78" s="53">
        <f t="shared" si="17"/>
        <v>57.782404997397187</v>
      </c>
      <c r="V78" s="69">
        <v>183.54424778761063</v>
      </c>
      <c r="W78" s="53">
        <f t="shared" si="18"/>
        <v>0</v>
      </c>
      <c r="X78" s="53">
        <f t="shared" si="19"/>
        <v>0</v>
      </c>
      <c r="Y78" s="12"/>
      <c r="Z78" s="21"/>
      <c r="AA78" s="48"/>
      <c r="AB78" s="21"/>
      <c r="AC78" s="12"/>
    </row>
    <row r="79" spans="1:29" x14ac:dyDescent="0.3">
      <c r="A79" s="1">
        <f t="shared" si="10"/>
        <v>45200.781249999818</v>
      </c>
      <c r="B79" s="6">
        <v>1</v>
      </c>
      <c r="C79" s="6" t="s">
        <v>120</v>
      </c>
      <c r="D79">
        <f>IF(HOUR(A79)+MINUTE(A79)/60&lt;=18,1,IF(HOUR(A79)+MINUTE(A79)/60&gt;=23.25,1,LOOKUP(DAY(A79),calendario!$A$12:$A$41,calendario!$C$12:$C$41)))</f>
        <v>1</v>
      </c>
      <c r="E79" s="89">
        <f t="shared" si="11"/>
        <v>4.5033984374999996</v>
      </c>
      <c r="F79" s="88">
        <v>18.013593749999998</v>
      </c>
      <c r="G79" s="89">
        <f t="shared" si="11"/>
        <v>4.49462451171875</v>
      </c>
      <c r="H79" s="86">
        <v>17.978498046875</v>
      </c>
      <c r="O79" s="53">
        <f t="shared" si="12"/>
        <v>0</v>
      </c>
      <c r="P79" s="54">
        <f t="shared" si="13"/>
        <v>57.782404997397187</v>
      </c>
      <c r="Q79" s="69">
        <v>184.65189146277979</v>
      </c>
      <c r="R79" s="53">
        <f t="shared" si="14"/>
        <v>0</v>
      </c>
      <c r="S79" s="53">
        <f t="shared" si="15"/>
        <v>0</v>
      </c>
      <c r="T79" s="53">
        <f t="shared" si="16"/>
        <v>0</v>
      </c>
      <c r="U79" s="53">
        <f t="shared" si="17"/>
        <v>57.782404997397187</v>
      </c>
      <c r="V79" s="69">
        <v>184.65189146277979</v>
      </c>
      <c r="W79" s="53">
        <f t="shared" si="18"/>
        <v>0</v>
      </c>
      <c r="X79" s="53">
        <f t="shared" si="19"/>
        <v>0</v>
      </c>
      <c r="Y79" s="12"/>
      <c r="Z79" s="21"/>
      <c r="AA79" s="48"/>
      <c r="AB79" s="21"/>
      <c r="AC79" s="12"/>
    </row>
    <row r="80" spans="1:29" x14ac:dyDescent="0.3">
      <c r="A80" s="1">
        <f t="shared" si="10"/>
        <v>45200.791666666482</v>
      </c>
      <c r="B80" s="6">
        <v>1</v>
      </c>
      <c r="C80" s="6" t="s">
        <v>121</v>
      </c>
      <c r="D80">
        <f>IF(HOUR(A80)+MINUTE(A80)/60&lt;=18,1,IF(HOUR(A80)+MINUTE(A80)/60&gt;=23.25,1,LOOKUP(DAY(A80),calendario!$A$12:$A$41,calendario!$C$12:$C$41)))</f>
        <v>1</v>
      </c>
      <c r="E80" s="89">
        <f t="shared" si="11"/>
        <v>4.5042373046874999</v>
      </c>
      <c r="F80" s="88">
        <v>18.01694921875</v>
      </c>
      <c r="G80" s="89">
        <f t="shared" si="11"/>
        <v>4.4945092773437496</v>
      </c>
      <c r="H80" s="86">
        <v>17.978037109374998</v>
      </c>
      <c r="O80" s="53">
        <f t="shared" si="12"/>
        <v>0</v>
      </c>
      <c r="P80" s="54">
        <f t="shared" si="13"/>
        <v>57.782404997397187</v>
      </c>
      <c r="Q80" s="69">
        <v>184.65189146277979</v>
      </c>
      <c r="R80" s="53">
        <f t="shared" si="14"/>
        <v>0</v>
      </c>
      <c r="S80" s="53">
        <f t="shared" si="15"/>
        <v>0</v>
      </c>
      <c r="T80" s="53">
        <f t="shared" si="16"/>
        <v>0</v>
      </c>
      <c r="U80" s="53">
        <f t="shared" si="17"/>
        <v>57.782404997397187</v>
      </c>
      <c r="V80" s="69">
        <v>184.65189146277979</v>
      </c>
      <c r="W80" s="53">
        <f t="shared" si="18"/>
        <v>0</v>
      </c>
      <c r="X80" s="53">
        <f t="shared" si="19"/>
        <v>0</v>
      </c>
      <c r="Y80" s="12"/>
      <c r="Z80" s="21"/>
      <c r="AA80" s="48"/>
      <c r="AB80" s="21"/>
      <c r="AC80" s="12"/>
    </row>
    <row r="81" spans="1:29" x14ac:dyDescent="0.3">
      <c r="A81" s="1">
        <f t="shared" si="10"/>
        <v>45200.802083333147</v>
      </c>
      <c r="B81" s="6">
        <v>1</v>
      </c>
      <c r="C81" s="6" t="s">
        <v>122</v>
      </c>
      <c r="D81">
        <f>IF(HOUR(A81)+MINUTE(A81)/60&lt;=18,1,IF(HOUR(A81)+MINUTE(A81)/60&gt;=23.25,1,LOOKUP(DAY(A81),calendario!$A$12:$A$41,calendario!$C$12:$C$41)))</f>
        <v>1</v>
      </c>
      <c r="E81" s="89">
        <f t="shared" si="11"/>
        <v>4.5058720703124999</v>
      </c>
      <c r="F81" s="88">
        <v>18.02348828125</v>
      </c>
      <c r="G81" s="89">
        <f t="shared" si="11"/>
        <v>4.4945620117187497</v>
      </c>
      <c r="H81" s="86">
        <v>17.978248046874999</v>
      </c>
      <c r="O81" s="53">
        <f t="shared" si="12"/>
        <v>0</v>
      </c>
      <c r="P81" s="54">
        <f t="shared" si="13"/>
        <v>57.782404997397187</v>
      </c>
      <c r="Q81" s="69">
        <v>183.94872071837585</v>
      </c>
      <c r="R81" s="53">
        <f t="shared" si="14"/>
        <v>0</v>
      </c>
      <c r="S81" s="53">
        <f t="shared" si="15"/>
        <v>0</v>
      </c>
      <c r="T81" s="53">
        <f t="shared" si="16"/>
        <v>0</v>
      </c>
      <c r="U81" s="53">
        <f t="shared" si="17"/>
        <v>57.782404997397187</v>
      </c>
      <c r="V81" s="69">
        <v>183.94872071837585</v>
      </c>
      <c r="W81" s="53">
        <f t="shared" si="18"/>
        <v>0</v>
      </c>
      <c r="X81" s="53">
        <f t="shared" si="19"/>
        <v>0</v>
      </c>
      <c r="Y81" s="12"/>
      <c r="Z81" s="21"/>
      <c r="AA81" s="48"/>
      <c r="AB81" s="21"/>
      <c r="AC81" s="12"/>
    </row>
    <row r="82" spans="1:29" x14ac:dyDescent="0.3">
      <c r="A82" s="1">
        <f t="shared" si="10"/>
        <v>45200.812499999811</v>
      </c>
      <c r="B82" s="6">
        <v>1</v>
      </c>
      <c r="C82" s="6" t="s">
        <v>123</v>
      </c>
      <c r="D82">
        <f>IF(HOUR(A82)+MINUTE(A82)/60&lt;=18,1,IF(HOUR(A82)+MINUTE(A82)/60&gt;=23.25,1,LOOKUP(DAY(A82),calendario!$A$12:$A$41,calendario!$C$12:$C$41)))</f>
        <v>1</v>
      </c>
      <c r="E82" s="89">
        <f t="shared" si="11"/>
        <v>4.5064492187500003</v>
      </c>
      <c r="F82" s="88">
        <v>18.025796875000001</v>
      </c>
      <c r="G82" s="89">
        <f t="shared" si="11"/>
        <v>4.4949287109374998</v>
      </c>
      <c r="H82" s="86">
        <v>17.979714843749999</v>
      </c>
      <c r="O82" s="53">
        <f t="shared" si="12"/>
        <v>0</v>
      </c>
      <c r="P82" s="54">
        <f t="shared" si="13"/>
        <v>57.782404997397187</v>
      </c>
      <c r="Q82" s="69">
        <v>183.94872071837585</v>
      </c>
      <c r="R82" s="53">
        <f t="shared" si="14"/>
        <v>0</v>
      </c>
      <c r="S82" s="53">
        <f t="shared" si="15"/>
        <v>0</v>
      </c>
      <c r="T82" s="53">
        <f t="shared" si="16"/>
        <v>0</v>
      </c>
      <c r="U82" s="53">
        <f t="shared" si="17"/>
        <v>57.782404997397187</v>
      </c>
      <c r="V82" s="69">
        <v>183.94872071837585</v>
      </c>
      <c r="W82" s="53">
        <f t="shared" si="18"/>
        <v>0</v>
      </c>
      <c r="X82" s="53">
        <f t="shared" si="19"/>
        <v>0</v>
      </c>
      <c r="Y82" s="12"/>
      <c r="Z82" s="21"/>
      <c r="AA82" s="48"/>
      <c r="AB82" s="21"/>
      <c r="AC82" s="12"/>
    </row>
    <row r="83" spans="1:29" x14ac:dyDescent="0.3">
      <c r="A83" s="1">
        <f t="shared" si="10"/>
        <v>45200.822916666475</v>
      </c>
      <c r="B83" s="6">
        <v>1</v>
      </c>
      <c r="C83" s="6" t="s">
        <v>124</v>
      </c>
      <c r="D83">
        <f>IF(HOUR(A83)+MINUTE(A83)/60&lt;=18,1,IF(HOUR(A83)+MINUTE(A83)/60&gt;=23.25,1,LOOKUP(DAY(A83),calendario!$A$12:$A$41,calendario!$C$12:$C$41)))</f>
        <v>1</v>
      </c>
      <c r="E83" s="89">
        <f t="shared" si="11"/>
        <v>4.5069580078125</v>
      </c>
      <c r="F83" s="88">
        <v>18.02783203125</v>
      </c>
      <c r="G83" s="89">
        <f t="shared" si="11"/>
        <v>4.4949560546875</v>
      </c>
      <c r="H83" s="86">
        <v>17.97982421875</v>
      </c>
      <c r="O83" s="53">
        <f t="shared" si="12"/>
        <v>0</v>
      </c>
      <c r="P83" s="54">
        <f t="shared" si="13"/>
        <v>57.782404997397187</v>
      </c>
      <c r="Q83" s="69">
        <v>182.54778943258719</v>
      </c>
      <c r="R83" s="53">
        <f t="shared" si="14"/>
        <v>0</v>
      </c>
      <c r="S83" s="53">
        <f t="shared" si="15"/>
        <v>0</v>
      </c>
      <c r="T83" s="53">
        <f t="shared" si="16"/>
        <v>0</v>
      </c>
      <c r="U83" s="53">
        <f t="shared" si="17"/>
        <v>57.782404997397187</v>
      </c>
      <c r="V83" s="69">
        <v>182.54778943258719</v>
      </c>
      <c r="W83" s="53">
        <f t="shared" si="18"/>
        <v>0</v>
      </c>
      <c r="X83" s="53">
        <f t="shared" si="19"/>
        <v>0</v>
      </c>
      <c r="Y83" s="12"/>
      <c r="Z83" s="21"/>
      <c r="AA83" s="48"/>
      <c r="AB83" s="21"/>
      <c r="AC83" s="12"/>
    </row>
    <row r="84" spans="1:29" x14ac:dyDescent="0.3">
      <c r="A84" s="1">
        <f t="shared" si="10"/>
        <v>45200.833333333139</v>
      </c>
      <c r="B84" s="6">
        <v>1</v>
      </c>
      <c r="C84" s="6" t="s">
        <v>125</v>
      </c>
      <c r="D84">
        <f>IF(HOUR(A84)+MINUTE(A84)/60&lt;=18,1,IF(HOUR(A84)+MINUTE(A84)/60&gt;=23.25,1,LOOKUP(DAY(A84),calendario!$A$12:$A$41,calendario!$C$12:$C$41)))</f>
        <v>1</v>
      </c>
      <c r="E84" s="89">
        <f t="shared" si="11"/>
        <v>4.5076567382812502</v>
      </c>
      <c r="F84" s="88">
        <v>18.030626953125001</v>
      </c>
      <c r="G84" s="89">
        <f t="shared" si="11"/>
        <v>4.4956396484374999</v>
      </c>
      <c r="H84" s="86">
        <v>17.982558593749999</v>
      </c>
      <c r="O84" s="53">
        <f t="shared" si="12"/>
        <v>0</v>
      </c>
      <c r="P84" s="54">
        <f t="shared" si="13"/>
        <v>57.782404997397187</v>
      </c>
      <c r="Q84" s="69">
        <v>182.54778943258719</v>
      </c>
      <c r="R84" s="53">
        <f t="shared" si="14"/>
        <v>0</v>
      </c>
      <c r="S84" s="53">
        <f t="shared" si="15"/>
        <v>0</v>
      </c>
      <c r="T84" s="53">
        <f t="shared" si="16"/>
        <v>0</v>
      </c>
      <c r="U84" s="53">
        <f t="shared" si="17"/>
        <v>57.782404997397187</v>
      </c>
      <c r="V84" s="69">
        <v>182.54778943258719</v>
      </c>
      <c r="W84" s="53">
        <f t="shared" si="18"/>
        <v>0</v>
      </c>
      <c r="X84" s="53">
        <f t="shared" si="19"/>
        <v>0</v>
      </c>
      <c r="Y84" s="12"/>
      <c r="Z84" s="21"/>
      <c r="AA84" s="48"/>
      <c r="AB84" s="21"/>
      <c r="AC84" s="12"/>
    </row>
    <row r="85" spans="1:29" x14ac:dyDescent="0.3">
      <c r="A85" s="1">
        <f t="shared" si="10"/>
        <v>45200.843749999804</v>
      </c>
      <c r="B85" s="6">
        <v>1</v>
      </c>
      <c r="C85" s="6" t="s">
        <v>126</v>
      </c>
      <c r="D85">
        <f>IF(HOUR(A85)+MINUTE(A85)/60&lt;=18,1,IF(HOUR(A85)+MINUTE(A85)/60&gt;=23.25,1,LOOKUP(DAY(A85),calendario!$A$12:$A$41,calendario!$C$12:$C$41)))</f>
        <v>1</v>
      </c>
      <c r="E85" s="89">
        <f t="shared" si="11"/>
        <v>4.5079726562499998</v>
      </c>
      <c r="F85" s="88">
        <v>18.031890624999999</v>
      </c>
      <c r="G85" s="89">
        <f t="shared" si="11"/>
        <v>4.4956806640625002</v>
      </c>
      <c r="H85" s="86">
        <v>17.982722656250001</v>
      </c>
      <c r="O85" s="53">
        <f t="shared" si="12"/>
        <v>0</v>
      </c>
      <c r="P85" s="54">
        <f t="shared" si="13"/>
        <v>57.782404997397187</v>
      </c>
      <c r="Q85" s="69">
        <v>183.23916684018738</v>
      </c>
      <c r="R85" s="53">
        <f t="shared" si="14"/>
        <v>0</v>
      </c>
      <c r="S85" s="53">
        <f t="shared" si="15"/>
        <v>0</v>
      </c>
      <c r="T85" s="53">
        <f t="shared" si="16"/>
        <v>0</v>
      </c>
      <c r="U85" s="53">
        <f t="shared" si="17"/>
        <v>57.782404997397187</v>
      </c>
      <c r="V85" s="69">
        <v>183.23916684018738</v>
      </c>
      <c r="W85" s="53">
        <f t="shared" si="18"/>
        <v>0</v>
      </c>
      <c r="X85" s="53">
        <f t="shared" si="19"/>
        <v>0</v>
      </c>
      <c r="Y85" s="12"/>
      <c r="Z85" s="21"/>
      <c r="AA85" s="48"/>
      <c r="AB85" s="21"/>
      <c r="AC85" s="12"/>
    </row>
    <row r="86" spans="1:29" x14ac:dyDescent="0.3">
      <c r="A86" s="1">
        <f t="shared" si="10"/>
        <v>45200.854166666468</v>
      </c>
      <c r="B86" s="6">
        <v>1</v>
      </c>
      <c r="C86" s="6" t="s">
        <v>127</v>
      </c>
      <c r="D86">
        <f>IF(HOUR(A86)+MINUTE(A86)/60&lt;=18,1,IF(HOUR(A86)+MINUTE(A86)/60&gt;=23.25,1,LOOKUP(DAY(A86),calendario!$A$12:$A$41,calendario!$C$12:$C$41)))</f>
        <v>1</v>
      </c>
      <c r="E86" s="89">
        <f t="shared" si="11"/>
        <v>4.508283203125</v>
      </c>
      <c r="F86" s="88">
        <v>18.0331328125</v>
      </c>
      <c r="G86" s="89">
        <f t="shared" si="11"/>
        <v>4.4962431640625002</v>
      </c>
      <c r="H86" s="86">
        <v>17.984972656250001</v>
      </c>
      <c r="O86" s="53">
        <f t="shared" si="12"/>
        <v>0</v>
      </c>
      <c r="P86" s="54">
        <f t="shared" si="13"/>
        <v>57.782404997397187</v>
      </c>
      <c r="Q86" s="69">
        <v>183.23916684018738</v>
      </c>
      <c r="R86" s="53">
        <f t="shared" si="14"/>
        <v>0</v>
      </c>
      <c r="S86" s="53">
        <f t="shared" si="15"/>
        <v>0</v>
      </c>
      <c r="T86" s="53">
        <f t="shared" si="16"/>
        <v>0</v>
      </c>
      <c r="U86" s="53">
        <f t="shared" si="17"/>
        <v>57.782404997397187</v>
      </c>
      <c r="V86" s="69">
        <v>183.23916684018738</v>
      </c>
      <c r="W86" s="53">
        <f t="shared" si="18"/>
        <v>0</v>
      </c>
      <c r="X86" s="53">
        <f t="shared" si="19"/>
        <v>0</v>
      </c>
      <c r="Y86" s="12"/>
      <c r="Z86" s="21"/>
      <c r="AA86" s="48"/>
      <c r="AB86" s="21"/>
      <c r="AC86" s="12"/>
    </row>
    <row r="87" spans="1:29" x14ac:dyDescent="0.3">
      <c r="A87" s="1">
        <f t="shared" si="10"/>
        <v>45200.864583333132</v>
      </c>
      <c r="B87" s="6">
        <v>1</v>
      </c>
      <c r="C87" s="6" t="s">
        <v>128</v>
      </c>
      <c r="D87">
        <f>IF(HOUR(A87)+MINUTE(A87)/60&lt;=18,1,IF(HOUR(A87)+MINUTE(A87)/60&gt;=23.25,1,LOOKUP(DAY(A87),calendario!$A$12:$A$41,calendario!$C$12:$C$41)))</f>
        <v>1</v>
      </c>
      <c r="E87" s="89">
        <f t="shared" si="11"/>
        <v>4.50836181640625</v>
      </c>
      <c r="F87" s="88">
        <v>18.033447265625</v>
      </c>
      <c r="G87" s="89">
        <f t="shared" si="11"/>
        <v>4.4962661132812496</v>
      </c>
      <c r="H87" s="86">
        <v>17.985064453124998</v>
      </c>
      <c r="O87" s="53">
        <f t="shared" si="12"/>
        <v>0</v>
      </c>
      <c r="P87" s="54">
        <f t="shared" si="13"/>
        <v>57.782404997397187</v>
      </c>
      <c r="Q87" s="69">
        <v>183.17755413846953</v>
      </c>
      <c r="R87" s="53">
        <f t="shared" si="14"/>
        <v>0</v>
      </c>
      <c r="S87" s="53">
        <f t="shared" si="15"/>
        <v>0</v>
      </c>
      <c r="T87" s="53">
        <f t="shared" si="16"/>
        <v>0</v>
      </c>
      <c r="U87" s="53">
        <f t="shared" si="17"/>
        <v>57.782404997397187</v>
      </c>
      <c r="V87" s="69">
        <v>183.17755413846953</v>
      </c>
      <c r="W87" s="53">
        <f t="shared" si="18"/>
        <v>0</v>
      </c>
      <c r="X87" s="53">
        <f t="shared" si="19"/>
        <v>0</v>
      </c>
      <c r="Y87" s="12"/>
      <c r="Z87" s="21"/>
      <c r="AA87" s="48"/>
      <c r="AB87" s="21"/>
      <c r="AC87" s="12"/>
    </row>
    <row r="88" spans="1:29" x14ac:dyDescent="0.3">
      <c r="A88" s="1">
        <f t="shared" si="10"/>
        <v>45200.874999999796</v>
      </c>
      <c r="B88" s="6">
        <v>1</v>
      </c>
      <c r="C88" s="6" t="s">
        <v>129</v>
      </c>
      <c r="D88">
        <f>IF(HOUR(A88)+MINUTE(A88)/60&lt;=18,1,IF(HOUR(A88)+MINUTE(A88)/60&gt;=23.25,1,LOOKUP(DAY(A88),calendario!$A$12:$A$41,calendario!$C$12:$C$41)))</f>
        <v>1</v>
      </c>
      <c r="E88" s="89">
        <f t="shared" si="11"/>
        <v>4.5088749999999997</v>
      </c>
      <c r="F88" s="88">
        <v>18.035499999999999</v>
      </c>
      <c r="G88" s="89">
        <f t="shared" si="11"/>
        <v>4.4965019531249997</v>
      </c>
      <c r="H88" s="86">
        <v>17.986007812499999</v>
      </c>
      <c r="O88" s="53">
        <f t="shared" si="12"/>
        <v>0</v>
      </c>
      <c r="P88" s="54">
        <f t="shared" si="13"/>
        <v>57.782404997397187</v>
      </c>
      <c r="Q88" s="69">
        <v>183.17755413846953</v>
      </c>
      <c r="R88" s="53">
        <f t="shared" si="14"/>
        <v>0</v>
      </c>
      <c r="S88" s="53">
        <f t="shared" si="15"/>
        <v>0</v>
      </c>
      <c r="T88" s="53">
        <f t="shared" si="16"/>
        <v>0</v>
      </c>
      <c r="U88" s="53">
        <f t="shared" si="17"/>
        <v>57.782404997397187</v>
      </c>
      <c r="V88" s="69">
        <v>183.17755413846953</v>
      </c>
      <c r="W88" s="53">
        <f t="shared" si="18"/>
        <v>0</v>
      </c>
      <c r="X88" s="53">
        <f t="shared" si="19"/>
        <v>0</v>
      </c>
      <c r="Y88" s="12"/>
      <c r="Z88" s="21"/>
      <c r="AA88" s="48"/>
      <c r="AB88" s="21"/>
      <c r="AC88" s="12"/>
    </row>
    <row r="89" spans="1:29" x14ac:dyDescent="0.3">
      <c r="A89" s="1">
        <f t="shared" si="10"/>
        <v>45200.885416666461</v>
      </c>
      <c r="B89" s="6">
        <v>1</v>
      </c>
      <c r="C89" s="6" t="s">
        <v>130</v>
      </c>
      <c r="D89">
        <f>IF(HOUR(A89)+MINUTE(A89)/60&lt;=18,1,IF(HOUR(A89)+MINUTE(A89)/60&gt;=23.25,1,LOOKUP(DAY(A89),calendario!$A$12:$A$41,calendario!$C$12:$C$41)))</f>
        <v>1</v>
      </c>
      <c r="E89" s="89">
        <f t="shared" si="11"/>
        <v>4.5088476562500004</v>
      </c>
      <c r="F89" s="88">
        <v>18.035390625000002</v>
      </c>
      <c r="G89" s="89">
        <f t="shared" si="11"/>
        <v>4.4968916015625</v>
      </c>
      <c r="H89" s="86">
        <v>17.98756640625</v>
      </c>
      <c r="O89" s="53">
        <f t="shared" si="12"/>
        <v>0</v>
      </c>
      <c r="P89" s="54">
        <f t="shared" si="13"/>
        <v>57.782404997397187</v>
      </c>
      <c r="Q89" s="69">
        <v>182.65172280062467</v>
      </c>
      <c r="R89" s="53">
        <f t="shared" si="14"/>
        <v>0</v>
      </c>
      <c r="S89" s="53">
        <f t="shared" si="15"/>
        <v>0</v>
      </c>
      <c r="T89" s="53">
        <f t="shared" si="16"/>
        <v>0</v>
      </c>
      <c r="U89" s="53">
        <f t="shared" si="17"/>
        <v>57.782404997397187</v>
      </c>
      <c r="V89" s="69">
        <v>182.65172280062467</v>
      </c>
      <c r="W89" s="53">
        <f t="shared" si="18"/>
        <v>0</v>
      </c>
      <c r="X89" s="53">
        <f t="shared" si="19"/>
        <v>0</v>
      </c>
      <c r="Y89" s="12"/>
      <c r="Z89" s="21"/>
      <c r="AA89" s="48"/>
      <c r="AB89" s="21"/>
      <c r="AC89" s="12"/>
    </row>
    <row r="90" spans="1:29" x14ac:dyDescent="0.3">
      <c r="A90" s="1">
        <f t="shared" si="10"/>
        <v>45200.895833333125</v>
      </c>
      <c r="B90" s="6">
        <v>1</v>
      </c>
      <c r="C90" s="6" t="s">
        <v>131</v>
      </c>
      <c r="D90">
        <f>IF(HOUR(A90)+MINUTE(A90)/60&lt;=18,1,IF(HOUR(A90)+MINUTE(A90)/60&gt;=23.25,1,LOOKUP(DAY(A90),calendario!$A$12:$A$41,calendario!$C$12:$C$41)))</f>
        <v>1</v>
      </c>
      <c r="E90" s="89">
        <f t="shared" si="11"/>
        <v>4.5087539062499999</v>
      </c>
      <c r="F90" s="88">
        <v>18.035015625</v>
      </c>
      <c r="G90" s="89">
        <f t="shared" si="11"/>
        <v>4.4968461914062496</v>
      </c>
      <c r="H90" s="86">
        <v>17.987384765624999</v>
      </c>
      <c r="O90" s="53">
        <f t="shared" si="12"/>
        <v>0</v>
      </c>
      <c r="P90" s="54">
        <f t="shared" si="13"/>
        <v>57.782404997397187</v>
      </c>
      <c r="Q90" s="69">
        <v>182.65172280062467</v>
      </c>
      <c r="R90" s="53">
        <f t="shared" si="14"/>
        <v>0</v>
      </c>
      <c r="S90" s="53">
        <f t="shared" si="15"/>
        <v>0</v>
      </c>
      <c r="T90" s="53">
        <f t="shared" si="16"/>
        <v>0</v>
      </c>
      <c r="U90" s="53">
        <f t="shared" si="17"/>
        <v>57.782404997397187</v>
      </c>
      <c r="V90" s="69">
        <v>182.65172280062467</v>
      </c>
      <c r="W90" s="53">
        <f t="shared" si="18"/>
        <v>0</v>
      </c>
      <c r="X90" s="53">
        <f t="shared" si="19"/>
        <v>0</v>
      </c>
      <c r="Y90" s="12"/>
      <c r="Z90" s="21"/>
      <c r="AA90" s="48"/>
      <c r="AB90" s="21"/>
      <c r="AC90" s="12"/>
    </row>
    <row r="91" spans="1:29" x14ac:dyDescent="0.3">
      <c r="A91" s="1">
        <f t="shared" si="10"/>
        <v>45200.906249999789</v>
      </c>
      <c r="B91" s="6">
        <v>1</v>
      </c>
      <c r="C91" s="6" t="s">
        <v>132</v>
      </c>
      <c r="D91">
        <f>IF(HOUR(A91)+MINUTE(A91)/60&lt;=18,1,IF(HOUR(A91)+MINUTE(A91)/60&gt;=23.25,1,LOOKUP(DAY(A91),calendario!$A$12:$A$41,calendario!$C$12:$C$41)))</f>
        <v>1</v>
      </c>
      <c r="E91" s="89">
        <f t="shared" si="11"/>
        <v>4.50850146484375</v>
      </c>
      <c r="F91" s="88">
        <v>18.034005859375</v>
      </c>
      <c r="G91" s="89">
        <f t="shared" si="11"/>
        <v>4.4977031250000001</v>
      </c>
      <c r="H91" s="86">
        <v>17.990812500000001</v>
      </c>
      <c r="O91" s="53">
        <f t="shared" si="12"/>
        <v>0</v>
      </c>
      <c r="P91" s="54">
        <f t="shared" si="13"/>
        <v>57.782404997397187</v>
      </c>
      <c r="Q91" s="69">
        <v>185.00920353982301</v>
      </c>
      <c r="R91" s="53">
        <f t="shared" si="14"/>
        <v>0</v>
      </c>
      <c r="S91" s="53">
        <f t="shared" si="15"/>
        <v>0</v>
      </c>
      <c r="T91" s="53">
        <f t="shared" si="16"/>
        <v>0</v>
      </c>
      <c r="U91" s="53">
        <f t="shared" si="17"/>
        <v>57.782404997397187</v>
      </c>
      <c r="V91" s="69">
        <v>185.00920353982301</v>
      </c>
      <c r="W91" s="53">
        <f t="shared" si="18"/>
        <v>0</v>
      </c>
      <c r="X91" s="53">
        <f t="shared" si="19"/>
        <v>0</v>
      </c>
      <c r="Y91" s="12"/>
      <c r="Z91" s="21"/>
      <c r="AA91" s="48"/>
      <c r="AB91" s="21"/>
      <c r="AC91" s="12"/>
    </row>
    <row r="92" spans="1:29" x14ac:dyDescent="0.3">
      <c r="A92" s="1">
        <f t="shared" si="10"/>
        <v>45200.916666666453</v>
      </c>
      <c r="B92" s="6">
        <v>1</v>
      </c>
      <c r="C92" s="6" t="s">
        <v>133</v>
      </c>
      <c r="D92">
        <f>IF(HOUR(A92)+MINUTE(A92)/60&lt;=18,1,IF(HOUR(A92)+MINUTE(A92)/60&gt;=23.25,1,LOOKUP(DAY(A92),calendario!$A$12:$A$41,calendario!$C$12:$C$41)))</f>
        <v>1</v>
      </c>
      <c r="E92" s="89">
        <f t="shared" si="11"/>
        <v>4.5090742187500004</v>
      </c>
      <c r="F92" s="88">
        <v>18.036296875000001</v>
      </c>
      <c r="G92" s="89">
        <f t="shared" si="11"/>
        <v>4.4981679687499998</v>
      </c>
      <c r="H92" s="86">
        <v>17.992671874999999</v>
      </c>
      <c r="O92" s="53">
        <f t="shared" si="12"/>
        <v>0</v>
      </c>
      <c r="P92" s="54">
        <f t="shared" si="13"/>
        <v>57.782404997397187</v>
      </c>
      <c r="Q92" s="69">
        <v>185.00920353982301</v>
      </c>
      <c r="R92" s="53">
        <f t="shared" si="14"/>
        <v>0</v>
      </c>
      <c r="S92" s="53">
        <f t="shared" si="15"/>
        <v>0</v>
      </c>
      <c r="T92" s="53">
        <f t="shared" si="16"/>
        <v>0</v>
      </c>
      <c r="U92" s="53">
        <f t="shared" si="17"/>
        <v>57.782404997397187</v>
      </c>
      <c r="V92" s="69">
        <v>185.00920353982301</v>
      </c>
      <c r="W92" s="53">
        <f t="shared" si="18"/>
        <v>0</v>
      </c>
      <c r="X92" s="53">
        <f t="shared" si="19"/>
        <v>0</v>
      </c>
      <c r="Y92" s="12"/>
      <c r="Z92" s="21"/>
      <c r="AA92" s="48"/>
      <c r="AB92" s="21"/>
      <c r="AC92" s="12"/>
    </row>
    <row r="93" spans="1:29" x14ac:dyDescent="0.3">
      <c r="A93" s="1">
        <f t="shared" si="10"/>
        <v>45200.927083333117</v>
      </c>
      <c r="B93" s="6">
        <v>1</v>
      </c>
      <c r="C93" s="6" t="s">
        <v>134</v>
      </c>
      <c r="D93">
        <f>IF(HOUR(A93)+MINUTE(A93)/60&lt;=18,1,IF(HOUR(A93)+MINUTE(A93)/60&gt;=23.25,1,LOOKUP(DAY(A93),calendario!$A$12:$A$41,calendario!$C$12:$C$41)))</f>
        <v>1</v>
      </c>
      <c r="E93" s="89">
        <f t="shared" si="11"/>
        <v>4.5091196289062498</v>
      </c>
      <c r="F93" s="88">
        <v>18.036478515624999</v>
      </c>
      <c r="G93" s="89">
        <f t="shared" si="11"/>
        <v>4.4985200195312496</v>
      </c>
      <c r="H93" s="86">
        <v>17.994080078124998</v>
      </c>
      <c r="O93" s="53">
        <f t="shared" si="12"/>
        <v>0</v>
      </c>
      <c r="P93" s="54">
        <f t="shared" si="13"/>
        <v>57.782404997397187</v>
      </c>
      <c r="Q93" s="69">
        <v>185.47128084331075</v>
      </c>
      <c r="R93" s="53">
        <f t="shared" si="14"/>
        <v>0</v>
      </c>
      <c r="S93" s="53">
        <f t="shared" si="15"/>
        <v>0</v>
      </c>
      <c r="T93" s="53">
        <f t="shared" si="16"/>
        <v>0</v>
      </c>
      <c r="U93" s="53">
        <f t="shared" si="17"/>
        <v>57.782404997397187</v>
      </c>
      <c r="V93" s="69">
        <v>185.47128084331075</v>
      </c>
      <c r="W93" s="53">
        <f t="shared" si="18"/>
        <v>0</v>
      </c>
      <c r="X93" s="53">
        <f t="shared" si="19"/>
        <v>0</v>
      </c>
      <c r="Y93" s="12"/>
      <c r="Z93" s="21"/>
      <c r="AA93" s="48"/>
      <c r="AB93" s="21"/>
      <c r="AC93" s="12"/>
    </row>
    <row r="94" spans="1:29" x14ac:dyDescent="0.3">
      <c r="A94" s="1">
        <f t="shared" si="10"/>
        <v>45200.937499999782</v>
      </c>
      <c r="B94" s="6">
        <v>1</v>
      </c>
      <c r="C94" s="6" t="s">
        <v>135</v>
      </c>
      <c r="D94">
        <f>IF(HOUR(A94)+MINUTE(A94)/60&lt;=18,1,IF(HOUR(A94)+MINUTE(A94)/60&gt;=23.25,1,LOOKUP(DAY(A94),calendario!$A$12:$A$41,calendario!$C$12:$C$41)))</f>
        <v>1</v>
      </c>
      <c r="E94" s="89">
        <f t="shared" si="11"/>
        <v>4.5093466796874999</v>
      </c>
      <c r="F94" s="88">
        <v>18.03738671875</v>
      </c>
      <c r="G94" s="89">
        <f t="shared" si="11"/>
        <v>4.4985087890625</v>
      </c>
      <c r="H94" s="86">
        <v>17.99403515625</v>
      </c>
      <c r="O94" s="53">
        <f t="shared" si="12"/>
        <v>0</v>
      </c>
      <c r="P94" s="54">
        <f t="shared" si="13"/>
        <v>57.782404997397187</v>
      </c>
      <c r="Q94" s="69">
        <v>185.47128084331075</v>
      </c>
      <c r="R94" s="53">
        <f t="shared" si="14"/>
        <v>0</v>
      </c>
      <c r="S94" s="53">
        <f t="shared" si="15"/>
        <v>0</v>
      </c>
      <c r="T94" s="53">
        <f t="shared" si="16"/>
        <v>0</v>
      </c>
      <c r="U94" s="53">
        <f t="shared" si="17"/>
        <v>57.782404997397187</v>
      </c>
      <c r="V94" s="69">
        <v>185.47128084331075</v>
      </c>
      <c r="W94" s="53">
        <f t="shared" si="18"/>
        <v>0</v>
      </c>
      <c r="X94" s="53">
        <f t="shared" si="19"/>
        <v>0</v>
      </c>
      <c r="Y94" s="12"/>
      <c r="Z94" s="21"/>
      <c r="AA94" s="48"/>
      <c r="AB94" s="21"/>
      <c r="AC94" s="12"/>
    </row>
    <row r="95" spans="1:29" x14ac:dyDescent="0.3">
      <c r="A95" s="1">
        <f t="shared" si="10"/>
        <v>45200.947916666446</v>
      </c>
      <c r="B95" s="6">
        <v>1</v>
      </c>
      <c r="C95" s="6" t="s">
        <v>136</v>
      </c>
      <c r="D95">
        <f>IF(HOUR(A95)+MINUTE(A95)/60&lt;=18,1,IF(HOUR(A95)+MINUTE(A95)/60&gt;=23.25,1,LOOKUP(DAY(A95),calendario!$A$12:$A$41,calendario!$C$12:$C$41)))</f>
        <v>1</v>
      </c>
      <c r="E95" s="89">
        <f t="shared" si="11"/>
        <v>4.5091562500000002</v>
      </c>
      <c r="F95" s="88">
        <v>18.036625000000001</v>
      </c>
      <c r="G95" s="89">
        <f t="shared" si="11"/>
        <v>4.4983940429687497</v>
      </c>
      <c r="H95" s="86">
        <v>17.993576171874999</v>
      </c>
      <c r="O95" s="53">
        <f t="shared" si="12"/>
        <v>0</v>
      </c>
      <c r="P95" s="54">
        <f t="shared" si="13"/>
        <v>57.782404997397187</v>
      </c>
      <c r="Q95" s="69">
        <v>183.42669234773555</v>
      </c>
      <c r="R95" s="53">
        <f t="shared" si="14"/>
        <v>0</v>
      </c>
      <c r="S95" s="53">
        <f t="shared" si="15"/>
        <v>0</v>
      </c>
      <c r="T95" s="53">
        <f t="shared" si="16"/>
        <v>0</v>
      </c>
      <c r="U95" s="53">
        <f t="shared" si="17"/>
        <v>57.782404997397187</v>
      </c>
      <c r="V95" s="69">
        <v>183.42669234773555</v>
      </c>
      <c r="W95" s="53">
        <f t="shared" si="18"/>
        <v>0</v>
      </c>
      <c r="X95" s="53">
        <f t="shared" si="19"/>
        <v>0</v>
      </c>
      <c r="Y95" s="12"/>
      <c r="Z95" s="21"/>
      <c r="AA95" s="48"/>
      <c r="AB95" s="21"/>
      <c r="AC95" s="12"/>
    </row>
    <row r="96" spans="1:29" x14ac:dyDescent="0.3">
      <c r="A96" s="1">
        <f t="shared" si="10"/>
        <v>45200.95833333311</v>
      </c>
      <c r="B96" s="6">
        <v>1</v>
      </c>
      <c r="C96" s="6" t="s">
        <v>137</v>
      </c>
      <c r="D96">
        <f>IF(HOUR(A96)+MINUTE(A96)/60&lt;=18,1,IF(HOUR(A96)+MINUTE(A96)/60&gt;=23.25,1,LOOKUP(DAY(A96),calendario!$A$12:$A$41,calendario!$C$12:$C$41)))</f>
        <v>1</v>
      </c>
      <c r="E96" s="89">
        <f t="shared" si="11"/>
        <v>4.5092812499999999</v>
      </c>
      <c r="F96" s="88">
        <v>18.037125</v>
      </c>
      <c r="G96" s="89">
        <f t="shared" si="11"/>
        <v>4.4986508789062496</v>
      </c>
      <c r="H96" s="86">
        <v>17.994603515624998</v>
      </c>
      <c r="O96" s="53">
        <f t="shared" si="12"/>
        <v>0</v>
      </c>
      <c r="P96" s="54">
        <f t="shared" si="13"/>
        <v>57.782404997397187</v>
      </c>
      <c r="Q96" s="69">
        <v>183.42669234773555</v>
      </c>
      <c r="R96" s="53">
        <f t="shared" si="14"/>
        <v>0</v>
      </c>
      <c r="S96" s="53">
        <f t="shared" si="15"/>
        <v>0</v>
      </c>
      <c r="T96" s="53">
        <f t="shared" si="16"/>
        <v>0</v>
      </c>
      <c r="U96" s="53">
        <f t="shared" si="17"/>
        <v>57.782404997397187</v>
      </c>
      <c r="V96" s="69">
        <v>183.42669234773555</v>
      </c>
      <c r="W96" s="53">
        <f t="shared" si="18"/>
        <v>0</v>
      </c>
      <c r="X96" s="53">
        <f t="shared" si="19"/>
        <v>0</v>
      </c>
      <c r="Y96" s="12"/>
      <c r="Z96" s="21"/>
      <c r="AA96" s="48"/>
      <c r="AB96" s="21"/>
      <c r="AC96" s="12"/>
    </row>
    <row r="97" spans="1:29" x14ac:dyDescent="0.3">
      <c r="A97" s="1">
        <f t="shared" si="10"/>
        <v>45200.968749999774</v>
      </c>
      <c r="B97" s="6">
        <v>1</v>
      </c>
      <c r="C97" s="6" t="s">
        <v>138</v>
      </c>
      <c r="D97">
        <f>IF(HOUR(A97)+MINUTE(A97)/60&lt;=18,1,IF(HOUR(A97)+MINUTE(A97)/60&gt;=23.25,1,LOOKUP(DAY(A97),calendario!$A$12:$A$41,calendario!$C$12:$C$41)))</f>
        <v>1</v>
      </c>
      <c r="E97" s="89">
        <f t="shared" si="11"/>
        <v>4.5098417968750004</v>
      </c>
      <c r="F97" s="88">
        <v>18.039367187500002</v>
      </c>
      <c r="G97" s="89">
        <f t="shared" si="11"/>
        <v>4.4985761718750004</v>
      </c>
      <c r="H97" s="86">
        <v>17.994304687500001</v>
      </c>
      <c r="O97" s="53">
        <f t="shared" si="12"/>
        <v>0</v>
      </c>
      <c r="P97" s="54">
        <f t="shared" si="13"/>
        <v>57.782404997397187</v>
      </c>
      <c r="Q97" s="69">
        <v>181.61458537220199</v>
      </c>
      <c r="R97" s="53">
        <f t="shared" si="14"/>
        <v>0</v>
      </c>
      <c r="S97" s="53">
        <f t="shared" si="15"/>
        <v>0</v>
      </c>
      <c r="T97" s="53">
        <f t="shared" si="16"/>
        <v>0</v>
      </c>
      <c r="U97" s="53">
        <f t="shared" si="17"/>
        <v>57.782404997397187</v>
      </c>
      <c r="V97" s="69">
        <v>181.61458537220199</v>
      </c>
      <c r="W97" s="53">
        <f t="shared" si="18"/>
        <v>0</v>
      </c>
      <c r="X97" s="53">
        <f t="shared" si="19"/>
        <v>0</v>
      </c>
      <c r="Y97" s="12"/>
      <c r="Z97" s="21"/>
      <c r="AA97" s="48"/>
      <c r="AB97" s="21"/>
      <c r="AC97" s="12"/>
    </row>
    <row r="98" spans="1:29" x14ac:dyDescent="0.3">
      <c r="A98" s="1">
        <f t="shared" si="10"/>
        <v>45200.979166666439</v>
      </c>
      <c r="B98" s="6">
        <v>1</v>
      </c>
      <c r="C98" s="6" t="s">
        <v>139</v>
      </c>
      <c r="D98">
        <f>IF(HOUR(A98)+MINUTE(A98)/60&lt;=18,1,IF(HOUR(A98)+MINUTE(A98)/60&gt;=23.25,1,LOOKUP(DAY(A98),calendario!$A$12:$A$41,calendario!$C$12:$C$41)))</f>
        <v>1</v>
      </c>
      <c r="E98" s="89">
        <f t="shared" si="11"/>
        <v>4.5097299804687498</v>
      </c>
      <c r="F98" s="88">
        <v>18.038919921874999</v>
      </c>
      <c r="G98" s="89">
        <f t="shared" si="11"/>
        <v>4.4982993164062499</v>
      </c>
      <c r="H98" s="86">
        <v>17.993197265625</v>
      </c>
      <c r="O98" s="53">
        <f t="shared" si="12"/>
        <v>0</v>
      </c>
      <c r="P98" s="54">
        <f t="shared" si="13"/>
        <v>57.782404997397187</v>
      </c>
      <c r="Q98" s="69">
        <v>181.61458537220199</v>
      </c>
      <c r="R98" s="53">
        <f t="shared" si="14"/>
        <v>0</v>
      </c>
      <c r="S98" s="53">
        <f t="shared" si="15"/>
        <v>0</v>
      </c>
      <c r="T98" s="53">
        <f t="shared" si="16"/>
        <v>0</v>
      </c>
      <c r="U98" s="53">
        <f t="shared" si="17"/>
        <v>57.782404997397187</v>
      </c>
      <c r="V98" s="69">
        <v>181.61458537220199</v>
      </c>
      <c r="W98" s="53">
        <f t="shared" si="18"/>
        <v>0</v>
      </c>
      <c r="X98" s="53">
        <f t="shared" si="19"/>
        <v>0</v>
      </c>
      <c r="Y98" s="12"/>
      <c r="Z98" s="21"/>
      <c r="AA98" s="48"/>
      <c r="AB98" s="21"/>
      <c r="AC98" s="12"/>
    </row>
    <row r="99" spans="1:29" x14ac:dyDescent="0.3">
      <c r="A99" s="1">
        <f t="shared" si="10"/>
        <v>45200.989583333103</v>
      </c>
      <c r="B99" s="6">
        <v>1</v>
      </c>
      <c r="C99" s="6" t="s">
        <v>140</v>
      </c>
      <c r="D99">
        <f>IF(HOUR(A99)+MINUTE(A99)/60&lt;=18,1,IF(HOUR(A99)+MINUTE(A99)/60&gt;=23.25,1,LOOKUP(DAY(A99),calendario!$A$12:$A$41,calendario!$C$12:$C$41)))</f>
        <v>1</v>
      </c>
      <c r="E99" s="89">
        <f t="shared" si="11"/>
        <v>4.5098374023437504</v>
      </c>
      <c r="F99" s="88">
        <v>18.039349609375002</v>
      </c>
      <c r="G99" s="89">
        <f t="shared" si="11"/>
        <v>4.4970053710937501</v>
      </c>
      <c r="H99" s="86">
        <v>17.988021484375</v>
      </c>
      <c r="O99" s="53">
        <f t="shared" si="12"/>
        <v>0</v>
      </c>
      <c r="P99" s="54">
        <f t="shared" si="13"/>
        <v>57.782404997397187</v>
      </c>
      <c r="Q99" s="69">
        <v>181.82697267048414</v>
      </c>
      <c r="R99" s="53">
        <f t="shared" si="14"/>
        <v>0</v>
      </c>
      <c r="S99" s="53">
        <f t="shared" si="15"/>
        <v>0</v>
      </c>
      <c r="T99" s="53">
        <f t="shared" si="16"/>
        <v>0</v>
      </c>
      <c r="U99" s="53">
        <f t="shared" si="17"/>
        <v>57.782404997397187</v>
      </c>
      <c r="V99" s="69">
        <v>181.82697267048414</v>
      </c>
      <c r="W99" s="53">
        <f t="shared" si="18"/>
        <v>0</v>
      </c>
      <c r="X99" s="53">
        <f t="shared" si="19"/>
        <v>0</v>
      </c>
      <c r="Y99" s="12"/>
      <c r="Z99" s="21"/>
      <c r="AA99" s="48"/>
      <c r="AB99" s="21"/>
      <c r="AC99" s="12"/>
    </row>
    <row r="100" spans="1:29" x14ac:dyDescent="0.3">
      <c r="A100" s="1">
        <f t="shared" si="10"/>
        <v>45200.999999999767</v>
      </c>
      <c r="B100" s="6">
        <v>1</v>
      </c>
      <c r="C100" s="6" t="s">
        <v>141</v>
      </c>
      <c r="D100">
        <f>IF(HOUR(A100)+MINUTE(A100)/60&lt;=18,1,IF(HOUR(A100)+MINUTE(A100)/60&gt;=23.25,1,LOOKUP(DAY(A100),calendario!$A$12:$A$41,calendario!$C$12:$C$41)))</f>
        <v>1</v>
      </c>
      <c r="E100" s="89">
        <f t="shared" si="11"/>
        <v>4.5097568359375</v>
      </c>
      <c r="F100" s="88">
        <v>18.03902734375</v>
      </c>
      <c r="G100" s="89">
        <f t="shared" si="11"/>
        <v>4.4954052734375001</v>
      </c>
      <c r="H100" s="86">
        <v>17.98162109375</v>
      </c>
      <c r="O100" s="53">
        <f t="shared" si="12"/>
        <v>0</v>
      </c>
      <c r="P100" s="54">
        <f t="shared" si="13"/>
        <v>57.782404997397187</v>
      </c>
      <c r="Q100" s="69">
        <v>181.82697267048414</v>
      </c>
      <c r="R100" s="53">
        <f t="shared" si="14"/>
        <v>0</v>
      </c>
      <c r="S100" s="53">
        <f t="shared" si="15"/>
        <v>0</v>
      </c>
      <c r="T100" s="53">
        <f t="shared" si="16"/>
        <v>0</v>
      </c>
      <c r="U100" s="53">
        <f t="shared" si="17"/>
        <v>57.782404997397187</v>
      </c>
      <c r="V100" s="69">
        <v>181.82697267048414</v>
      </c>
      <c r="W100" s="53">
        <f t="shared" si="18"/>
        <v>0</v>
      </c>
      <c r="X100" s="53">
        <f t="shared" si="19"/>
        <v>0</v>
      </c>
      <c r="Y100" s="12"/>
      <c r="Z100" s="21"/>
      <c r="AA100" s="48"/>
      <c r="AB100" s="21"/>
      <c r="AC100" s="12"/>
    </row>
    <row r="101" spans="1:29" x14ac:dyDescent="0.3">
      <c r="A101" s="1">
        <f t="shared" si="10"/>
        <v>45201.010416666431</v>
      </c>
      <c r="B101" s="6">
        <v>2</v>
      </c>
      <c r="C101" s="6" t="s">
        <v>142</v>
      </c>
      <c r="D101">
        <f>IF(HOUR(A101)+MINUTE(A101)/60&lt;=18,1,IF(HOUR(A101)+MINUTE(A101)/60&gt;=23.25,1,LOOKUP(DAY(A101),calendario!$A$12:$A$41,calendario!$C$12:$C$41)))</f>
        <v>1</v>
      </c>
      <c r="E101" s="89">
        <f t="shared" si="11"/>
        <v>4.4450649414062502</v>
      </c>
      <c r="F101" s="88">
        <v>17.780259765625001</v>
      </c>
      <c r="G101" s="89">
        <f t="shared" si="11"/>
        <v>3.3322021484375002</v>
      </c>
      <c r="H101" s="86">
        <v>13.328808593750001</v>
      </c>
      <c r="O101" s="53">
        <f t="shared" si="12"/>
        <v>0</v>
      </c>
      <c r="P101" s="54">
        <f t="shared" si="13"/>
        <v>57.782404997397187</v>
      </c>
      <c r="Q101" s="69">
        <v>173.45231363872981</v>
      </c>
      <c r="R101" s="53">
        <f t="shared" si="14"/>
        <v>0</v>
      </c>
      <c r="S101" s="53">
        <f t="shared" si="15"/>
        <v>0</v>
      </c>
      <c r="T101" s="53">
        <f t="shared" si="16"/>
        <v>1.1269403287359425</v>
      </c>
      <c r="U101" s="53">
        <f t="shared" si="17"/>
        <v>57.782404997397187</v>
      </c>
      <c r="V101" s="69">
        <v>173.45231363872981</v>
      </c>
      <c r="W101" s="53">
        <f t="shared" si="18"/>
        <v>0</v>
      </c>
      <c r="X101" s="53">
        <f t="shared" si="19"/>
        <v>0</v>
      </c>
      <c r="Y101" s="12"/>
      <c r="Z101" s="21"/>
      <c r="AA101" s="48"/>
      <c r="AB101" s="21"/>
      <c r="AC101" s="12"/>
    </row>
    <row r="102" spans="1:29" x14ac:dyDescent="0.3">
      <c r="A102" s="1">
        <f t="shared" si="10"/>
        <v>45201.020833333096</v>
      </c>
      <c r="B102" s="6">
        <v>2</v>
      </c>
      <c r="C102" s="6" t="s">
        <v>34</v>
      </c>
      <c r="D102">
        <f>IF(HOUR(A102)+MINUTE(A102)/60&lt;=18,1,IF(HOUR(A102)+MINUTE(A102)/60&gt;=23.25,1,LOOKUP(DAY(A102),calendario!$A$12:$A$41,calendario!$C$12:$C$41)))</f>
        <v>1</v>
      </c>
      <c r="E102" s="89">
        <f t="shared" si="11"/>
        <v>1.15247998046875</v>
      </c>
      <c r="F102" s="88">
        <v>4.609919921875</v>
      </c>
      <c r="G102" s="89">
        <f t="shared" si="11"/>
        <v>0</v>
      </c>
      <c r="H102" s="86">
        <v>0</v>
      </c>
      <c r="O102" s="53">
        <f t="shared" si="12"/>
        <v>3.3503990361521976</v>
      </c>
      <c r="P102" s="54">
        <f t="shared" si="13"/>
        <v>57.782404997397187</v>
      </c>
      <c r="Q102" s="69">
        <v>173.45231363872981</v>
      </c>
      <c r="R102" s="53">
        <f t="shared" si="14"/>
        <v>0</v>
      </c>
      <c r="S102" s="53">
        <f t="shared" si="15"/>
        <v>0</v>
      </c>
      <c r="T102" s="53">
        <f t="shared" si="16"/>
        <v>4.5260037464002503</v>
      </c>
      <c r="U102" s="53">
        <f t="shared" si="17"/>
        <v>57.782404997397187</v>
      </c>
      <c r="V102" s="69">
        <v>173.45231363872981</v>
      </c>
      <c r="W102" s="53">
        <f t="shared" si="18"/>
        <v>0</v>
      </c>
      <c r="X102" s="53">
        <f t="shared" si="19"/>
        <v>0</v>
      </c>
      <c r="Y102" s="12"/>
      <c r="Z102" s="21"/>
      <c r="AA102" s="48"/>
      <c r="AB102" s="21"/>
      <c r="AC102" s="12"/>
    </row>
    <row r="103" spans="1:29" x14ac:dyDescent="0.3">
      <c r="A103" s="1">
        <f t="shared" si="10"/>
        <v>45201.03124999976</v>
      </c>
      <c r="B103" s="6">
        <v>2</v>
      </c>
      <c r="C103" s="6" t="s">
        <v>36</v>
      </c>
      <c r="D103">
        <f>IF(HOUR(A103)+MINUTE(A103)/60&lt;=18,1,IF(HOUR(A103)+MINUTE(A103)/60&gt;=23.25,1,LOOKUP(DAY(A103),calendario!$A$12:$A$41,calendario!$C$12:$C$41)))</f>
        <v>1</v>
      </c>
      <c r="E103" s="89">
        <f t="shared" si="11"/>
        <v>0</v>
      </c>
      <c r="F103" s="88">
        <v>0</v>
      </c>
      <c r="G103" s="89">
        <f t="shared" si="11"/>
        <v>0</v>
      </c>
      <c r="H103" s="86">
        <v>0</v>
      </c>
      <c r="O103" s="53">
        <f t="shared" si="12"/>
        <v>4.5260037464002503</v>
      </c>
      <c r="P103" s="54">
        <f t="shared" si="13"/>
        <v>57.782404997397187</v>
      </c>
      <c r="Q103" s="69">
        <v>42.753677511712645</v>
      </c>
      <c r="R103" s="53">
        <f t="shared" si="14"/>
        <v>6.0698036179073398</v>
      </c>
      <c r="S103" s="53">
        <f t="shared" si="15"/>
        <v>27.471953914562413</v>
      </c>
      <c r="T103" s="53">
        <f t="shared" si="16"/>
        <v>4.5260037464002503</v>
      </c>
      <c r="U103" s="53">
        <f t="shared" si="17"/>
        <v>57.782404997397187</v>
      </c>
      <c r="V103" s="69">
        <v>42.753677511712645</v>
      </c>
      <c r="W103" s="53">
        <f t="shared" si="18"/>
        <v>6.0698036179073398</v>
      </c>
      <c r="X103" s="53">
        <f t="shared" si="19"/>
        <v>27.471953914562413</v>
      </c>
      <c r="Y103" s="12"/>
      <c r="Z103" s="21"/>
      <c r="AA103" s="48"/>
      <c r="AB103" s="21"/>
      <c r="AC103" s="12"/>
    </row>
    <row r="104" spans="1:29" x14ac:dyDescent="0.3">
      <c r="A104" s="1">
        <f t="shared" si="10"/>
        <v>45201.041666666424</v>
      </c>
      <c r="B104" s="6">
        <v>2</v>
      </c>
      <c r="C104" s="6" t="s">
        <v>38</v>
      </c>
      <c r="D104">
        <f>IF(HOUR(A104)+MINUTE(A104)/60&lt;=18,1,IF(HOUR(A104)+MINUTE(A104)/60&gt;=23.25,1,LOOKUP(DAY(A104),calendario!$A$12:$A$41,calendario!$C$12:$C$41)))</f>
        <v>1</v>
      </c>
      <c r="E104" s="89">
        <f t="shared" si="11"/>
        <v>0</v>
      </c>
      <c r="F104" s="88">
        <v>0</v>
      </c>
      <c r="G104" s="89">
        <f t="shared" si="11"/>
        <v>0</v>
      </c>
      <c r="H104" s="86">
        <v>0</v>
      </c>
      <c r="O104" s="53">
        <f t="shared" si="12"/>
        <v>4.5260037464002503</v>
      </c>
      <c r="P104" s="54">
        <f t="shared" si="13"/>
        <v>57.782404997397187</v>
      </c>
      <c r="Q104" s="69">
        <v>42.753677511712645</v>
      </c>
      <c r="R104" s="53">
        <f t="shared" si="14"/>
        <v>6.0698036179073398</v>
      </c>
      <c r="S104" s="53">
        <f t="shared" si="15"/>
        <v>27.471953914562413</v>
      </c>
      <c r="T104" s="53">
        <f t="shared" si="16"/>
        <v>4.5260037464002503</v>
      </c>
      <c r="U104" s="53">
        <f t="shared" si="17"/>
        <v>57.782404997397187</v>
      </c>
      <c r="V104" s="69">
        <v>42.753677511712645</v>
      </c>
      <c r="W104" s="53">
        <f t="shared" si="18"/>
        <v>6.0698036179073398</v>
      </c>
      <c r="X104" s="53">
        <f t="shared" si="19"/>
        <v>27.471953914562413</v>
      </c>
      <c r="Y104" s="12"/>
      <c r="Z104" s="21"/>
      <c r="AA104" s="48"/>
      <c r="AB104" s="21"/>
      <c r="AC104" s="12"/>
    </row>
    <row r="105" spans="1:29" x14ac:dyDescent="0.3">
      <c r="A105" s="1">
        <f t="shared" si="10"/>
        <v>45201.052083333088</v>
      </c>
      <c r="B105" s="6">
        <v>2</v>
      </c>
      <c r="C105" s="6" t="s">
        <v>40</v>
      </c>
      <c r="D105">
        <f>IF(HOUR(A105)+MINUTE(A105)/60&lt;=18,1,IF(HOUR(A105)+MINUTE(A105)/60&gt;=23.25,1,LOOKUP(DAY(A105),calendario!$A$12:$A$41,calendario!$C$12:$C$41)))</f>
        <v>1</v>
      </c>
      <c r="E105" s="89">
        <f t="shared" si="11"/>
        <v>0</v>
      </c>
      <c r="F105" s="88">
        <v>0</v>
      </c>
      <c r="G105" s="89">
        <f t="shared" si="11"/>
        <v>0</v>
      </c>
      <c r="H105" s="86">
        <v>0</v>
      </c>
      <c r="O105" s="53">
        <f t="shared" si="12"/>
        <v>4.5260037464002503</v>
      </c>
      <c r="P105" s="54">
        <f t="shared" si="13"/>
        <v>57.782404997397187</v>
      </c>
      <c r="Q105" s="69">
        <v>43.271994013534616</v>
      </c>
      <c r="R105" s="53">
        <f t="shared" si="14"/>
        <v>5.8106453669963543</v>
      </c>
      <c r="S105" s="53">
        <f t="shared" si="15"/>
        <v>26.299002700028758</v>
      </c>
      <c r="T105" s="53">
        <f t="shared" si="16"/>
        <v>4.5260037464002503</v>
      </c>
      <c r="U105" s="53">
        <f t="shared" si="17"/>
        <v>57.782404997397187</v>
      </c>
      <c r="V105" s="69">
        <v>43.271994013534616</v>
      </c>
      <c r="W105" s="53">
        <f t="shared" si="18"/>
        <v>5.8106453669963543</v>
      </c>
      <c r="X105" s="53">
        <f t="shared" si="19"/>
        <v>26.299002700028758</v>
      </c>
      <c r="Y105" s="12"/>
      <c r="Z105" s="21"/>
      <c r="AA105" s="48"/>
      <c r="AB105" s="21"/>
      <c r="AC105" s="12"/>
    </row>
    <row r="106" spans="1:29" x14ac:dyDescent="0.3">
      <c r="A106" s="1">
        <f t="shared" si="10"/>
        <v>45201.062499999753</v>
      </c>
      <c r="B106" s="6">
        <v>2</v>
      </c>
      <c r="C106" s="6" t="s">
        <v>42</v>
      </c>
      <c r="D106">
        <f>IF(HOUR(A106)+MINUTE(A106)/60&lt;=18,1,IF(HOUR(A106)+MINUTE(A106)/60&gt;=23.25,1,LOOKUP(DAY(A106),calendario!$A$12:$A$41,calendario!$C$12:$C$41)))</f>
        <v>1</v>
      </c>
      <c r="E106" s="89">
        <f t="shared" si="11"/>
        <v>0</v>
      </c>
      <c r="F106" s="88">
        <v>0</v>
      </c>
      <c r="G106" s="89">
        <f t="shared" si="11"/>
        <v>0</v>
      </c>
      <c r="H106" s="86">
        <v>0</v>
      </c>
      <c r="O106" s="53">
        <f t="shared" si="12"/>
        <v>4.5260037464002503</v>
      </c>
      <c r="P106" s="54">
        <f t="shared" si="13"/>
        <v>57.782404997397187</v>
      </c>
      <c r="Q106" s="69">
        <v>43.271994013534616</v>
      </c>
      <c r="R106" s="53">
        <f t="shared" si="14"/>
        <v>5.8106453669963543</v>
      </c>
      <c r="S106" s="53">
        <f t="shared" si="15"/>
        <v>26.299002700028758</v>
      </c>
      <c r="T106" s="53">
        <f t="shared" si="16"/>
        <v>4.5260037464002503</v>
      </c>
      <c r="U106" s="53">
        <f t="shared" si="17"/>
        <v>57.782404997397187</v>
      </c>
      <c r="V106" s="69">
        <v>43.271994013534616</v>
      </c>
      <c r="W106" s="53">
        <f t="shared" si="18"/>
        <v>5.8106453669963543</v>
      </c>
      <c r="X106" s="53">
        <f t="shared" si="19"/>
        <v>26.299002700028758</v>
      </c>
      <c r="Y106" s="12"/>
      <c r="Z106" s="21"/>
      <c r="AA106" s="48"/>
      <c r="AB106" s="21"/>
      <c r="AC106" s="12"/>
    </row>
    <row r="107" spans="1:29" x14ac:dyDescent="0.3">
      <c r="A107" s="1">
        <f t="shared" si="10"/>
        <v>45201.072916666417</v>
      </c>
      <c r="B107" s="6">
        <v>2</v>
      </c>
      <c r="C107" s="6" t="s">
        <v>43</v>
      </c>
      <c r="D107">
        <f>IF(HOUR(A107)+MINUTE(A107)/60&lt;=18,1,IF(HOUR(A107)+MINUTE(A107)/60&gt;=23.25,1,LOOKUP(DAY(A107),calendario!$A$12:$A$41,calendario!$C$12:$C$41)))</f>
        <v>1</v>
      </c>
      <c r="E107" s="89">
        <f t="shared" si="11"/>
        <v>0</v>
      </c>
      <c r="F107" s="88">
        <v>0</v>
      </c>
      <c r="G107" s="89">
        <f t="shared" si="11"/>
        <v>0</v>
      </c>
      <c r="H107" s="86">
        <v>0</v>
      </c>
      <c r="O107" s="53">
        <f t="shared" si="12"/>
        <v>4.5260037464002503</v>
      </c>
      <c r="P107" s="54">
        <f t="shared" si="13"/>
        <v>57.782404997397187</v>
      </c>
      <c r="Q107" s="69">
        <v>42.488598646538264</v>
      </c>
      <c r="R107" s="53">
        <f t="shared" si="14"/>
        <v>6.2023430504945303</v>
      </c>
      <c r="S107" s="53">
        <f t="shared" si="15"/>
        <v>28.071827882997802</v>
      </c>
      <c r="T107" s="53">
        <f t="shared" si="16"/>
        <v>4.5260037464002503</v>
      </c>
      <c r="U107" s="53">
        <f t="shared" si="17"/>
        <v>57.782404997397187</v>
      </c>
      <c r="V107" s="69">
        <v>42.488598646538264</v>
      </c>
      <c r="W107" s="53">
        <f t="shared" si="18"/>
        <v>6.2023430504945303</v>
      </c>
      <c r="X107" s="53">
        <f t="shared" si="19"/>
        <v>28.071827882997802</v>
      </c>
      <c r="Y107" s="12"/>
      <c r="Z107" s="21"/>
      <c r="AA107" s="48"/>
      <c r="AB107" s="21"/>
      <c r="AC107" s="12"/>
    </row>
    <row r="108" spans="1:29" x14ac:dyDescent="0.3">
      <c r="A108" s="1">
        <f t="shared" si="10"/>
        <v>45201.083333333081</v>
      </c>
      <c r="B108" s="6">
        <v>2</v>
      </c>
      <c r="C108" s="6" t="s">
        <v>45</v>
      </c>
      <c r="D108">
        <f>IF(HOUR(A108)+MINUTE(A108)/60&lt;=18,1,IF(HOUR(A108)+MINUTE(A108)/60&gt;=23.25,1,LOOKUP(DAY(A108),calendario!$A$12:$A$41,calendario!$C$12:$C$41)))</f>
        <v>1</v>
      </c>
      <c r="E108" s="89">
        <f t="shared" si="11"/>
        <v>0</v>
      </c>
      <c r="F108" s="88">
        <v>0</v>
      </c>
      <c r="G108" s="89">
        <f t="shared" si="11"/>
        <v>0</v>
      </c>
      <c r="H108" s="86">
        <v>0</v>
      </c>
      <c r="O108" s="53">
        <f t="shared" si="12"/>
        <v>4.5260037464002503</v>
      </c>
      <c r="P108" s="54">
        <f t="shared" si="13"/>
        <v>57.782404997397187</v>
      </c>
      <c r="Q108" s="69">
        <v>42.488598646538264</v>
      </c>
      <c r="R108" s="53">
        <f t="shared" si="14"/>
        <v>6.2023430504945303</v>
      </c>
      <c r="S108" s="53">
        <f t="shared" si="15"/>
        <v>28.071827882997802</v>
      </c>
      <c r="T108" s="53">
        <f t="shared" si="16"/>
        <v>4.5260037464002503</v>
      </c>
      <c r="U108" s="53">
        <f t="shared" si="17"/>
        <v>57.782404997397187</v>
      </c>
      <c r="V108" s="69">
        <v>42.488598646538264</v>
      </c>
      <c r="W108" s="53">
        <f t="shared" si="18"/>
        <v>6.2023430504945303</v>
      </c>
      <c r="X108" s="53">
        <f t="shared" si="19"/>
        <v>28.071827882997802</v>
      </c>
      <c r="Y108" s="12"/>
      <c r="Z108" s="21"/>
      <c r="AA108" s="48"/>
      <c r="AB108" s="21"/>
      <c r="AC108" s="12"/>
    </row>
    <row r="109" spans="1:29" x14ac:dyDescent="0.3">
      <c r="A109" s="1">
        <f t="shared" si="10"/>
        <v>45201.093749999745</v>
      </c>
      <c r="B109" s="6">
        <v>2</v>
      </c>
      <c r="C109" s="6" t="s">
        <v>46</v>
      </c>
      <c r="D109">
        <f>IF(HOUR(A109)+MINUTE(A109)/60&lt;=18,1,IF(HOUR(A109)+MINUTE(A109)/60&gt;=23.25,1,LOOKUP(DAY(A109),calendario!$A$12:$A$41,calendario!$C$12:$C$41)))</f>
        <v>1</v>
      </c>
      <c r="E109" s="89">
        <f t="shared" si="11"/>
        <v>0</v>
      </c>
      <c r="F109" s="88">
        <v>0</v>
      </c>
      <c r="G109" s="89">
        <f t="shared" si="11"/>
        <v>0</v>
      </c>
      <c r="H109" s="86">
        <v>0</v>
      </c>
      <c r="O109" s="53">
        <f t="shared" si="12"/>
        <v>4.5260037464002503</v>
      </c>
      <c r="P109" s="54">
        <f t="shared" si="13"/>
        <v>57.782404997397187</v>
      </c>
      <c r="Q109" s="69">
        <v>42.144905257678289</v>
      </c>
      <c r="R109" s="53">
        <f t="shared" si="14"/>
        <v>6.374189744924518</v>
      </c>
      <c r="S109" s="53">
        <f t="shared" si="15"/>
        <v>28.849606665794425</v>
      </c>
      <c r="T109" s="53">
        <f t="shared" si="16"/>
        <v>4.5260037464002503</v>
      </c>
      <c r="U109" s="53">
        <f t="shared" si="17"/>
        <v>57.782404997397187</v>
      </c>
      <c r="V109" s="69">
        <v>42.144905257678289</v>
      </c>
      <c r="W109" s="53">
        <f t="shared" si="18"/>
        <v>6.374189744924518</v>
      </c>
      <c r="X109" s="53">
        <f t="shared" si="19"/>
        <v>28.849606665794425</v>
      </c>
      <c r="Y109" s="12"/>
      <c r="Z109" s="21"/>
      <c r="AA109" s="48"/>
      <c r="AB109" s="21"/>
      <c r="AC109" s="12"/>
    </row>
    <row r="110" spans="1:29" x14ac:dyDescent="0.3">
      <c r="A110" s="1">
        <f t="shared" si="10"/>
        <v>45201.10416666641</v>
      </c>
      <c r="B110" s="6">
        <v>2</v>
      </c>
      <c r="C110" s="6" t="s">
        <v>49</v>
      </c>
      <c r="D110">
        <f>IF(HOUR(A110)+MINUTE(A110)/60&lt;=18,1,IF(HOUR(A110)+MINUTE(A110)/60&gt;=23.25,1,LOOKUP(DAY(A110),calendario!$A$12:$A$41,calendario!$C$12:$C$41)))</f>
        <v>1</v>
      </c>
      <c r="E110" s="89">
        <f t="shared" si="11"/>
        <v>0</v>
      </c>
      <c r="F110" s="88">
        <v>0</v>
      </c>
      <c r="G110" s="89">
        <f t="shared" si="11"/>
        <v>0</v>
      </c>
      <c r="H110" s="86">
        <v>0</v>
      </c>
      <c r="O110" s="53">
        <f t="shared" si="12"/>
        <v>4.5260037464002503</v>
      </c>
      <c r="P110" s="54">
        <f t="shared" si="13"/>
        <v>57.782404997397187</v>
      </c>
      <c r="Q110" s="69">
        <v>42.144905257678289</v>
      </c>
      <c r="R110" s="53">
        <f t="shared" si="14"/>
        <v>6.374189744924518</v>
      </c>
      <c r="S110" s="53">
        <f t="shared" si="15"/>
        <v>28.849606665794425</v>
      </c>
      <c r="T110" s="53">
        <f t="shared" si="16"/>
        <v>4.5260037464002503</v>
      </c>
      <c r="U110" s="53">
        <f t="shared" si="17"/>
        <v>57.782404997397187</v>
      </c>
      <c r="V110" s="69">
        <v>42.144905257678289</v>
      </c>
      <c r="W110" s="53">
        <f t="shared" si="18"/>
        <v>6.374189744924518</v>
      </c>
      <c r="X110" s="53">
        <f t="shared" si="19"/>
        <v>28.849606665794425</v>
      </c>
      <c r="Y110" s="12"/>
      <c r="Z110" s="21"/>
      <c r="AA110" s="48"/>
      <c r="AB110" s="21"/>
      <c r="AC110" s="12"/>
    </row>
    <row r="111" spans="1:29" x14ac:dyDescent="0.3">
      <c r="A111" s="1">
        <f t="shared" si="10"/>
        <v>45201.114583333074</v>
      </c>
      <c r="B111" s="6">
        <v>2</v>
      </c>
      <c r="C111" s="6" t="s">
        <v>52</v>
      </c>
      <c r="D111">
        <f>IF(HOUR(A111)+MINUTE(A111)/60&lt;=18,1,IF(HOUR(A111)+MINUTE(A111)/60&gt;=23.25,1,LOOKUP(DAY(A111),calendario!$A$12:$A$41,calendario!$C$12:$C$41)))</f>
        <v>1</v>
      </c>
      <c r="E111" s="89">
        <f t="shared" si="11"/>
        <v>0</v>
      </c>
      <c r="F111" s="88">
        <v>0</v>
      </c>
      <c r="G111" s="89">
        <f t="shared" si="11"/>
        <v>0</v>
      </c>
      <c r="H111" s="86">
        <v>0</v>
      </c>
      <c r="O111" s="53">
        <f t="shared" si="12"/>
        <v>4.5260037464002503</v>
      </c>
      <c r="P111" s="54">
        <f t="shared" si="13"/>
        <v>57.782404997397187</v>
      </c>
      <c r="Q111" s="69">
        <v>42.197315981259756</v>
      </c>
      <c r="R111" s="53">
        <f t="shared" si="14"/>
        <v>6.3479843831337845</v>
      </c>
      <c r="S111" s="53">
        <f t="shared" si="15"/>
        <v>28.73100110015379</v>
      </c>
      <c r="T111" s="53">
        <f t="shared" si="16"/>
        <v>4.5260037464002503</v>
      </c>
      <c r="U111" s="53">
        <f t="shared" si="17"/>
        <v>57.782404997397187</v>
      </c>
      <c r="V111" s="69">
        <v>42.197315981259756</v>
      </c>
      <c r="W111" s="53">
        <f t="shared" si="18"/>
        <v>6.3479843831337845</v>
      </c>
      <c r="X111" s="53">
        <f t="shared" si="19"/>
        <v>28.73100110015379</v>
      </c>
      <c r="Y111" s="12"/>
      <c r="Z111" s="21"/>
      <c r="AA111" s="48"/>
      <c r="AB111" s="21"/>
      <c r="AC111" s="12"/>
    </row>
    <row r="112" spans="1:29" x14ac:dyDescent="0.3">
      <c r="A112" s="1">
        <f t="shared" si="10"/>
        <v>45201.124999999738</v>
      </c>
      <c r="B112" s="6">
        <v>2</v>
      </c>
      <c r="C112" s="6" t="s">
        <v>54</v>
      </c>
      <c r="D112">
        <f>IF(HOUR(A112)+MINUTE(A112)/60&lt;=18,1,IF(HOUR(A112)+MINUTE(A112)/60&gt;=23.25,1,LOOKUP(DAY(A112),calendario!$A$12:$A$41,calendario!$C$12:$C$41)))</f>
        <v>1</v>
      </c>
      <c r="E112" s="89">
        <f t="shared" si="11"/>
        <v>0</v>
      </c>
      <c r="F112" s="88">
        <v>0</v>
      </c>
      <c r="G112" s="89">
        <f t="shared" si="11"/>
        <v>0</v>
      </c>
      <c r="H112" s="86">
        <v>0</v>
      </c>
      <c r="O112" s="53">
        <f t="shared" si="12"/>
        <v>4.5260037464002503</v>
      </c>
      <c r="P112" s="54">
        <f t="shared" si="13"/>
        <v>57.782404997397187</v>
      </c>
      <c r="Q112" s="69">
        <v>42.197315981259756</v>
      </c>
      <c r="R112" s="53">
        <f t="shared" si="14"/>
        <v>6.3479843831337845</v>
      </c>
      <c r="S112" s="53">
        <f t="shared" si="15"/>
        <v>28.73100110015379</v>
      </c>
      <c r="T112" s="53">
        <f t="shared" si="16"/>
        <v>4.5260037464002503</v>
      </c>
      <c r="U112" s="53">
        <f t="shared" si="17"/>
        <v>57.782404997397187</v>
      </c>
      <c r="V112" s="69">
        <v>42.197315981259756</v>
      </c>
      <c r="W112" s="53">
        <f t="shared" si="18"/>
        <v>6.3479843831337845</v>
      </c>
      <c r="X112" s="53">
        <f t="shared" si="19"/>
        <v>28.73100110015379</v>
      </c>
      <c r="Y112" s="12"/>
      <c r="Z112" s="21"/>
      <c r="AA112" s="48"/>
      <c r="AB112" s="21"/>
      <c r="AC112" s="12"/>
    </row>
    <row r="113" spans="1:29" x14ac:dyDescent="0.3">
      <c r="A113" s="1">
        <f t="shared" si="10"/>
        <v>45201.135416666402</v>
      </c>
      <c r="B113" s="6">
        <v>2</v>
      </c>
      <c r="C113" s="6" t="s">
        <v>55</v>
      </c>
      <c r="D113">
        <f>IF(HOUR(A113)+MINUTE(A113)/60&lt;=18,1,IF(HOUR(A113)+MINUTE(A113)/60&gt;=23.25,1,LOOKUP(DAY(A113),calendario!$A$12:$A$41,calendario!$C$12:$C$41)))</f>
        <v>1</v>
      </c>
      <c r="E113" s="89">
        <f t="shared" si="11"/>
        <v>0</v>
      </c>
      <c r="F113" s="88">
        <v>0</v>
      </c>
      <c r="G113" s="89">
        <f t="shared" si="11"/>
        <v>0</v>
      </c>
      <c r="H113" s="86">
        <v>0</v>
      </c>
      <c r="O113" s="53">
        <f t="shared" si="12"/>
        <v>4.5260037464002503</v>
      </c>
      <c r="P113" s="54">
        <f t="shared" si="13"/>
        <v>57.782404997397187</v>
      </c>
      <c r="Q113" s="69">
        <v>42.146142634044764</v>
      </c>
      <c r="R113" s="53">
        <f t="shared" si="14"/>
        <v>6.3735710567412802</v>
      </c>
      <c r="S113" s="53">
        <f t="shared" si="15"/>
        <v>28.846806480759238</v>
      </c>
      <c r="T113" s="53">
        <f t="shared" si="16"/>
        <v>4.5260037464002503</v>
      </c>
      <c r="U113" s="53">
        <f t="shared" si="17"/>
        <v>57.782404997397187</v>
      </c>
      <c r="V113" s="69">
        <v>42.146142634044764</v>
      </c>
      <c r="W113" s="53">
        <f t="shared" si="18"/>
        <v>6.3735710567412802</v>
      </c>
      <c r="X113" s="53">
        <f t="shared" si="19"/>
        <v>28.846806480759238</v>
      </c>
      <c r="Y113" s="12"/>
      <c r="Z113" s="21"/>
      <c r="AA113" s="48"/>
      <c r="AB113" s="21"/>
      <c r="AC113" s="12"/>
    </row>
    <row r="114" spans="1:29" x14ac:dyDescent="0.3">
      <c r="A114" s="1">
        <f t="shared" si="10"/>
        <v>45201.145833333067</v>
      </c>
      <c r="B114" s="6">
        <v>2</v>
      </c>
      <c r="C114" s="6" t="s">
        <v>56</v>
      </c>
      <c r="D114">
        <f>IF(HOUR(A114)+MINUTE(A114)/60&lt;=18,1,IF(HOUR(A114)+MINUTE(A114)/60&gt;=23.25,1,LOOKUP(DAY(A114),calendario!$A$12:$A$41,calendario!$C$12:$C$41)))</f>
        <v>1</v>
      </c>
      <c r="E114" s="89">
        <f t="shared" si="11"/>
        <v>0</v>
      </c>
      <c r="F114" s="88">
        <v>0</v>
      </c>
      <c r="G114" s="89">
        <f t="shared" si="11"/>
        <v>0</v>
      </c>
      <c r="H114" s="86">
        <v>0</v>
      </c>
      <c r="O114" s="53">
        <f t="shared" si="12"/>
        <v>4.5260037464002503</v>
      </c>
      <c r="P114" s="54">
        <f t="shared" si="13"/>
        <v>57.782404997397187</v>
      </c>
      <c r="Q114" s="69">
        <v>42.146142634044764</v>
      </c>
      <c r="R114" s="53">
        <f t="shared" si="14"/>
        <v>6.3735710567412802</v>
      </c>
      <c r="S114" s="53">
        <f t="shared" si="15"/>
        <v>28.846806480759238</v>
      </c>
      <c r="T114" s="53">
        <f t="shared" si="16"/>
        <v>4.5260037464002503</v>
      </c>
      <c r="U114" s="53">
        <f t="shared" si="17"/>
        <v>57.782404997397187</v>
      </c>
      <c r="V114" s="69">
        <v>42.146142634044764</v>
      </c>
      <c r="W114" s="53">
        <f t="shared" si="18"/>
        <v>6.3735710567412802</v>
      </c>
      <c r="X114" s="53">
        <f t="shared" si="19"/>
        <v>28.846806480759238</v>
      </c>
      <c r="Y114" s="12"/>
      <c r="Z114" s="21"/>
      <c r="AA114" s="48"/>
      <c r="AB114" s="21"/>
      <c r="AC114" s="12"/>
    </row>
    <row r="115" spans="1:29" x14ac:dyDescent="0.3">
      <c r="A115" s="1">
        <f t="shared" si="10"/>
        <v>45201.156249999731</v>
      </c>
      <c r="B115" s="6">
        <v>2</v>
      </c>
      <c r="C115" s="6" t="s">
        <v>57</v>
      </c>
      <c r="D115">
        <f>IF(HOUR(A115)+MINUTE(A115)/60&lt;=18,1,IF(HOUR(A115)+MINUTE(A115)/60&gt;=23.25,1,LOOKUP(DAY(A115),calendario!$A$12:$A$41,calendario!$C$12:$C$41)))</f>
        <v>1</v>
      </c>
      <c r="E115" s="89">
        <f t="shared" si="11"/>
        <v>0</v>
      </c>
      <c r="F115" s="88">
        <v>0</v>
      </c>
      <c r="G115" s="89">
        <f t="shared" si="11"/>
        <v>0</v>
      </c>
      <c r="H115" s="86">
        <v>0</v>
      </c>
      <c r="O115" s="53">
        <f t="shared" si="12"/>
        <v>4.5260037464002503</v>
      </c>
      <c r="P115" s="54">
        <f t="shared" si="13"/>
        <v>57.782404997397187</v>
      </c>
      <c r="Q115" s="69">
        <v>42.257918011452368</v>
      </c>
      <c r="R115" s="53">
        <f t="shared" si="14"/>
        <v>6.3176833680374784</v>
      </c>
      <c r="S115" s="53">
        <f t="shared" si="15"/>
        <v>28.59385859230818</v>
      </c>
      <c r="T115" s="53">
        <f t="shared" si="16"/>
        <v>4.5260037464002503</v>
      </c>
      <c r="U115" s="53">
        <f t="shared" si="17"/>
        <v>57.782404997397187</v>
      </c>
      <c r="V115" s="69">
        <v>42.257918011452368</v>
      </c>
      <c r="W115" s="53">
        <f t="shared" si="18"/>
        <v>6.3176833680374784</v>
      </c>
      <c r="X115" s="53">
        <f t="shared" si="19"/>
        <v>28.59385859230818</v>
      </c>
      <c r="Y115" s="12"/>
      <c r="Z115" s="21"/>
      <c r="AA115" s="48"/>
      <c r="AB115" s="21"/>
      <c r="AC115" s="12"/>
    </row>
    <row r="116" spans="1:29" x14ac:dyDescent="0.3">
      <c r="A116" s="1">
        <f t="shared" si="10"/>
        <v>45201.166666666395</v>
      </c>
      <c r="B116" s="6">
        <v>2</v>
      </c>
      <c r="C116" s="6" t="s">
        <v>58</v>
      </c>
      <c r="D116">
        <f>IF(HOUR(A116)+MINUTE(A116)/60&lt;=18,1,IF(HOUR(A116)+MINUTE(A116)/60&gt;=23.25,1,LOOKUP(DAY(A116),calendario!$A$12:$A$41,calendario!$C$12:$C$41)))</f>
        <v>1</v>
      </c>
      <c r="E116" s="89">
        <f t="shared" si="11"/>
        <v>0</v>
      </c>
      <c r="F116" s="88">
        <v>0</v>
      </c>
      <c r="G116" s="89">
        <f t="shared" si="11"/>
        <v>0</v>
      </c>
      <c r="H116" s="86">
        <v>0</v>
      </c>
      <c r="O116" s="53">
        <f t="shared" si="12"/>
        <v>4.5260037464002503</v>
      </c>
      <c r="P116" s="54">
        <f t="shared" si="13"/>
        <v>57.782404997397187</v>
      </c>
      <c r="Q116" s="69">
        <v>42.257918011452368</v>
      </c>
      <c r="R116" s="53">
        <f t="shared" si="14"/>
        <v>6.3176833680374784</v>
      </c>
      <c r="S116" s="53">
        <f t="shared" si="15"/>
        <v>28.59385859230818</v>
      </c>
      <c r="T116" s="53">
        <f t="shared" si="16"/>
        <v>4.5260037464002503</v>
      </c>
      <c r="U116" s="53">
        <f t="shared" si="17"/>
        <v>57.782404997397187</v>
      </c>
      <c r="V116" s="69">
        <v>42.257918011452368</v>
      </c>
      <c r="W116" s="53">
        <f t="shared" si="18"/>
        <v>6.3176833680374784</v>
      </c>
      <c r="X116" s="53">
        <f t="shared" si="19"/>
        <v>28.59385859230818</v>
      </c>
      <c r="Y116" s="12"/>
      <c r="Z116" s="21"/>
      <c r="AA116" s="48"/>
      <c r="AB116" s="21"/>
      <c r="AC116" s="12"/>
    </row>
    <row r="117" spans="1:29" x14ac:dyDescent="0.3">
      <c r="A117" s="1">
        <f t="shared" si="10"/>
        <v>45201.177083333059</v>
      </c>
      <c r="B117" s="6">
        <v>2</v>
      </c>
      <c r="C117" s="6" t="s">
        <v>60</v>
      </c>
      <c r="D117">
        <f>IF(HOUR(A117)+MINUTE(A117)/60&lt;=18,1,IF(HOUR(A117)+MINUTE(A117)/60&gt;=23.25,1,LOOKUP(DAY(A117),calendario!$A$12:$A$41,calendario!$C$12:$C$41)))</f>
        <v>1</v>
      </c>
      <c r="E117" s="89">
        <f t="shared" si="11"/>
        <v>0</v>
      </c>
      <c r="F117" s="88">
        <v>0</v>
      </c>
      <c r="G117" s="89">
        <f t="shared" si="11"/>
        <v>0</v>
      </c>
      <c r="H117" s="86">
        <v>0</v>
      </c>
      <c r="O117" s="53">
        <f t="shared" si="12"/>
        <v>4.5260037464002503</v>
      </c>
      <c r="P117" s="54">
        <f t="shared" si="13"/>
        <v>57.782404997397187</v>
      </c>
      <c r="Q117" s="69">
        <v>42.318441436751698</v>
      </c>
      <c r="R117" s="53">
        <f t="shared" si="14"/>
        <v>6.2874216553878135</v>
      </c>
      <c r="S117" s="53">
        <f t="shared" si="15"/>
        <v>28.456893967483307</v>
      </c>
      <c r="T117" s="53">
        <f t="shared" si="16"/>
        <v>4.5260037464002503</v>
      </c>
      <c r="U117" s="53">
        <f t="shared" si="17"/>
        <v>57.782404997397187</v>
      </c>
      <c r="V117" s="69">
        <v>42.318441436751698</v>
      </c>
      <c r="W117" s="53">
        <f t="shared" si="18"/>
        <v>6.2874216553878135</v>
      </c>
      <c r="X117" s="53">
        <f t="shared" si="19"/>
        <v>28.456893967483307</v>
      </c>
      <c r="Y117" s="12"/>
      <c r="Z117" s="21"/>
      <c r="AA117" s="48"/>
      <c r="AB117" s="21"/>
      <c r="AC117" s="12"/>
    </row>
    <row r="118" spans="1:29" x14ac:dyDescent="0.3">
      <c r="A118" s="1">
        <f t="shared" si="10"/>
        <v>45201.187499999724</v>
      </c>
      <c r="B118" s="6">
        <v>2</v>
      </c>
      <c r="C118" s="6" t="s">
        <v>61</v>
      </c>
      <c r="D118">
        <f>IF(HOUR(A118)+MINUTE(A118)/60&lt;=18,1,IF(HOUR(A118)+MINUTE(A118)/60&gt;=23.25,1,LOOKUP(DAY(A118),calendario!$A$12:$A$41,calendario!$C$12:$C$41)))</f>
        <v>1</v>
      </c>
      <c r="E118" s="89">
        <f t="shared" si="11"/>
        <v>0</v>
      </c>
      <c r="F118" s="88">
        <v>0</v>
      </c>
      <c r="G118" s="89">
        <f t="shared" si="11"/>
        <v>0</v>
      </c>
      <c r="H118" s="86">
        <v>0</v>
      </c>
      <c r="O118" s="53">
        <f t="shared" si="12"/>
        <v>4.5260037464002503</v>
      </c>
      <c r="P118" s="54">
        <f t="shared" si="13"/>
        <v>57.782404997397187</v>
      </c>
      <c r="Q118" s="69">
        <v>42.318441436751698</v>
      </c>
      <c r="R118" s="53">
        <f t="shared" si="14"/>
        <v>6.2874216553878135</v>
      </c>
      <c r="S118" s="53">
        <f t="shared" si="15"/>
        <v>28.456893967483307</v>
      </c>
      <c r="T118" s="53">
        <f t="shared" si="16"/>
        <v>4.5260037464002503</v>
      </c>
      <c r="U118" s="53">
        <f t="shared" si="17"/>
        <v>57.782404997397187</v>
      </c>
      <c r="V118" s="69">
        <v>42.318441436751698</v>
      </c>
      <c r="W118" s="53">
        <f t="shared" si="18"/>
        <v>6.2874216553878135</v>
      </c>
      <c r="X118" s="53">
        <f t="shared" si="19"/>
        <v>28.456893967483307</v>
      </c>
      <c r="Y118" s="12"/>
      <c r="Z118" s="21"/>
      <c r="AA118" s="48"/>
      <c r="AB118" s="21"/>
      <c r="AC118" s="12"/>
    </row>
    <row r="119" spans="1:29" x14ac:dyDescent="0.3">
      <c r="A119" s="1">
        <f t="shared" si="10"/>
        <v>45201.197916666388</v>
      </c>
      <c r="B119" s="6">
        <v>2</v>
      </c>
      <c r="C119" s="6" t="s">
        <v>62</v>
      </c>
      <c r="D119">
        <f>IF(HOUR(A119)+MINUTE(A119)/60&lt;=18,1,IF(HOUR(A119)+MINUTE(A119)/60&gt;=23.25,1,LOOKUP(DAY(A119),calendario!$A$12:$A$41,calendario!$C$12:$C$41)))</f>
        <v>1</v>
      </c>
      <c r="E119" s="89">
        <f t="shared" si="11"/>
        <v>0</v>
      </c>
      <c r="F119" s="88">
        <v>0</v>
      </c>
      <c r="G119" s="89">
        <f t="shared" si="11"/>
        <v>0</v>
      </c>
      <c r="H119" s="86">
        <v>0</v>
      </c>
      <c r="O119" s="53">
        <f t="shared" si="12"/>
        <v>4.5260037464002503</v>
      </c>
      <c r="P119" s="54">
        <f t="shared" si="13"/>
        <v>57.782404997397187</v>
      </c>
      <c r="Q119" s="69">
        <v>43.303700156168659</v>
      </c>
      <c r="R119" s="53">
        <f t="shared" si="14"/>
        <v>5.7947922956793327</v>
      </c>
      <c r="S119" s="53">
        <f t="shared" si="15"/>
        <v>26.227251639855968</v>
      </c>
      <c r="T119" s="53">
        <f t="shared" si="16"/>
        <v>4.5260037464002503</v>
      </c>
      <c r="U119" s="53">
        <f t="shared" si="17"/>
        <v>57.782404997397187</v>
      </c>
      <c r="V119" s="69">
        <v>43.303700156168659</v>
      </c>
      <c r="W119" s="53">
        <f t="shared" si="18"/>
        <v>5.7947922956793327</v>
      </c>
      <c r="X119" s="53">
        <f t="shared" si="19"/>
        <v>26.227251639855968</v>
      </c>
      <c r="Y119" s="12"/>
      <c r="Z119" s="21"/>
      <c r="AA119" s="48"/>
      <c r="AB119" s="21"/>
      <c r="AC119" s="12"/>
    </row>
    <row r="120" spans="1:29" x14ac:dyDescent="0.3">
      <c r="A120" s="1">
        <f t="shared" si="10"/>
        <v>45201.208333333052</v>
      </c>
      <c r="B120" s="6">
        <v>2</v>
      </c>
      <c r="C120" s="6" t="s">
        <v>63</v>
      </c>
      <c r="D120">
        <f>IF(HOUR(A120)+MINUTE(A120)/60&lt;=18,1,IF(HOUR(A120)+MINUTE(A120)/60&gt;=23.25,1,LOOKUP(DAY(A120),calendario!$A$12:$A$41,calendario!$C$12:$C$41)))</f>
        <v>1</v>
      </c>
      <c r="E120" s="89">
        <f t="shared" si="11"/>
        <v>0</v>
      </c>
      <c r="F120" s="88">
        <v>0</v>
      </c>
      <c r="G120" s="89">
        <f t="shared" si="11"/>
        <v>0</v>
      </c>
      <c r="H120" s="86">
        <v>0</v>
      </c>
      <c r="O120" s="53">
        <f t="shared" si="12"/>
        <v>4.5260037464002503</v>
      </c>
      <c r="P120" s="54">
        <f t="shared" si="13"/>
        <v>57.782404997397187</v>
      </c>
      <c r="Q120" s="69">
        <v>43.303700156168659</v>
      </c>
      <c r="R120" s="53">
        <f t="shared" si="14"/>
        <v>5.7947922956793327</v>
      </c>
      <c r="S120" s="53">
        <f t="shared" si="15"/>
        <v>26.227251639855968</v>
      </c>
      <c r="T120" s="53">
        <f t="shared" si="16"/>
        <v>4.5260037464002503</v>
      </c>
      <c r="U120" s="53">
        <f t="shared" si="17"/>
        <v>57.782404997397187</v>
      </c>
      <c r="V120" s="69">
        <v>43.303700156168659</v>
      </c>
      <c r="W120" s="53">
        <f t="shared" si="18"/>
        <v>5.7947922956793327</v>
      </c>
      <c r="X120" s="53">
        <f t="shared" si="19"/>
        <v>26.227251639855968</v>
      </c>
      <c r="Y120" s="12"/>
      <c r="Z120" s="21"/>
      <c r="AA120" s="48"/>
      <c r="AB120" s="21"/>
      <c r="AC120" s="12"/>
    </row>
    <row r="121" spans="1:29" x14ac:dyDescent="0.3">
      <c r="A121" s="1">
        <f t="shared" si="10"/>
        <v>45201.218749999716</v>
      </c>
      <c r="B121" s="6">
        <v>2</v>
      </c>
      <c r="C121" s="6" t="s">
        <v>64</v>
      </c>
      <c r="D121">
        <f>IF(HOUR(A121)+MINUTE(A121)/60&lt;=18,1,IF(HOUR(A121)+MINUTE(A121)/60&gt;=23.25,1,LOOKUP(DAY(A121),calendario!$A$12:$A$41,calendario!$C$12:$C$41)))</f>
        <v>1</v>
      </c>
      <c r="E121" s="89">
        <f t="shared" si="11"/>
        <v>0</v>
      </c>
      <c r="F121" s="88">
        <v>0</v>
      </c>
      <c r="G121" s="89">
        <f t="shared" si="11"/>
        <v>0</v>
      </c>
      <c r="H121" s="86">
        <v>0</v>
      </c>
      <c r="O121" s="53">
        <f t="shared" si="12"/>
        <v>4.5260037464002503</v>
      </c>
      <c r="P121" s="54">
        <f t="shared" si="13"/>
        <v>57.782404997397187</v>
      </c>
      <c r="Q121" s="69">
        <v>43.697268089536699</v>
      </c>
      <c r="R121" s="53">
        <f t="shared" si="14"/>
        <v>5.5980083289953129</v>
      </c>
      <c r="S121" s="53">
        <f t="shared" si="15"/>
        <v>25.336606669412589</v>
      </c>
      <c r="T121" s="53">
        <f t="shared" si="16"/>
        <v>4.5260037464002503</v>
      </c>
      <c r="U121" s="53">
        <f t="shared" si="17"/>
        <v>57.782404997397187</v>
      </c>
      <c r="V121" s="69">
        <v>43.697268089536699</v>
      </c>
      <c r="W121" s="53">
        <f t="shared" si="18"/>
        <v>5.5980083289953129</v>
      </c>
      <c r="X121" s="53">
        <f t="shared" si="19"/>
        <v>25.336606669412589</v>
      </c>
      <c r="Y121" s="12"/>
      <c r="Z121" s="21"/>
      <c r="AA121" s="48"/>
      <c r="AB121" s="21"/>
      <c r="AC121" s="12"/>
    </row>
    <row r="122" spans="1:29" x14ac:dyDescent="0.3">
      <c r="A122" s="1">
        <f t="shared" si="10"/>
        <v>45201.22916666638</v>
      </c>
      <c r="B122" s="6">
        <v>2</v>
      </c>
      <c r="C122" s="6" t="s">
        <v>65</v>
      </c>
      <c r="D122">
        <f>IF(HOUR(A122)+MINUTE(A122)/60&lt;=18,1,IF(HOUR(A122)+MINUTE(A122)/60&gt;=23.25,1,LOOKUP(DAY(A122),calendario!$A$12:$A$41,calendario!$C$12:$C$41)))</f>
        <v>1</v>
      </c>
      <c r="E122" s="89">
        <f t="shared" si="11"/>
        <v>0</v>
      </c>
      <c r="F122" s="88">
        <v>0</v>
      </c>
      <c r="G122" s="89">
        <f t="shared" si="11"/>
        <v>0</v>
      </c>
      <c r="H122" s="86">
        <v>0</v>
      </c>
      <c r="O122" s="53">
        <f t="shared" si="12"/>
        <v>4.5260037464002503</v>
      </c>
      <c r="P122" s="54">
        <f t="shared" si="13"/>
        <v>57.782404997397187</v>
      </c>
      <c r="Q122" s="69">
        <v>43.697268089536699</v>
      </c>
      <c r="R122" s="53">
        <f t="shared" si="14"/>
        <v>5.5980083289953129</v>
      </c>
      <c r="S122" s="53">
        <f t="shared" si="15"/>
        <v>25.336606669412589</v>
      </c>
      <c r="T122" s="53">
        <f t="shared" si="16"/>
        <v>4.5260037464002503</v>
      </c>
      <c r="U122" s="53">
        <f t="shared" si="17"/>
        <v>57.782404997397187</v>
      </c>
      <c r="V122" s="69">
        <v>43.697268089536699</v>
      </c>
      <c r="W122" s="53">
        <f t="shared" si="18"/>
        <v>5.5980083289953129</v>
      </c>
      <c r="X122" s="53">
        <f t="shared" si="19"/>
        <v>25.336606669412589</v>
      </c>
      <c r="Y122" s="12"/>
      <c r="Z122" s="21"/>
      <c r="AA122" s="48"/>
      <c r="AB122" s="21"/>
      <c r="AC122" s="12"/>
    </row>
    <row r="123" spans="1:29" x14ac:dyDescent="0.3">
      <c r="A123" s="1">
        <f t="shared" si="10"/>
        <v>45201.239583333045</v>
      </c>
      <c r="B123" s="6">
        <v>2</v>
      </c>
      <c r="C123" s="6" t="s">
        <v>66</v>
      </c>
      <c r="D123">
        <f>IF(HOUR(A123)+MINUTE(A123)/60&lt;=18,1,IF(HOUR(A123)+MINUTE(A123)/60&gt;=23.25,1,LOOKUP(DAY(A123),calendario!$A$12:$A$41,calendario!$C$12:$C$41)))</f>
        <v>1</v>
      </c>
      <c r="E123" s="89">
        <f t="shared" si="11"/>
        <v>0</v>
      </c>
      <c r="F123" s="88">
        <v>0</v>
      </c>
      <c r="G123" s="89">
        <f t="shared" si="11"/>
        <v>0</v>
      </c>
      <c r="H123" s="86">
        <v>0</v>
      </c>
      <c r="O123" s="53">
        <f t="shared" si="12"/>
        <v>4.5260037464002503</v>
      </c>
      <c r="P123" s="54">
        <f t="shared" si="13"/>
        <v>57.782404997397187</v>
      </c>
      <c r="Q123" s="69">
        <v>43.308355283706405</v>
      </c>
      <c r="R123" s="53">
        <f t="shared" si="14"/>
        <v>5.7924647319104601</v>
      </c>
      <c r="S123" s="53">
        <f t="shared" si="15"/>
        <v>26.216717077518062</v>
      </c>
      <c r="T123" s="53">
        <f t="shared" si="16"/>
        <v>4.5260037464002503</v>
      </c>
      <c r="U123" s="53">
        <f t="shared" si="17"/>
        <v>57.782404997397187</v>
      </c>
      <c r="V123" s="69">
        <v>43.308355283706405</v>
      </c>
      <c r="W123" s="53">
        <f t="shared" si="18"/>
        <v>5.7924647319104601</v>
      </c>
      <c r="X123" s="53">
        <f t="shared" si="19"/>
        <v>26.216717077518062</v>
      </c>
      <c r="Y123" s="12"/>
      <c r="Z123" s="21"/>
      <c r="AA123" s="48"/>
      <c r="AB123" s="21"/>
      <c r="AC123" s="12"/>
    </row>
    <row r="124" spans="1:29" x14ac:dyDescent="0.3">
      <c r="A124" s="1">
        <f t="shared" si="10"/>
        <v>45201.249999999709</v>
      </c>
      <c r="B124" s="6">
        <v>2</v>
      </c>
      <c r="C124" s="6" t="s">
        <v>67</v>
      </c>
      <c r="D124">
        <f>IF(HOUR(A124)+MINUTE(A124)/60&lt;=18,1,IF(HOUR(A124)+MINUTE(A124)/60&gt;=23.25,1,LOOKUP(DAY(A124),calendario!$A$12:$A$41,calendario!$C$12:$C$41)))</f>
        <v>1</v>
      </c>
      <c r="E124" s="89">
        <f t="shared" si="11"/>
        <v>0</v>
      </c>
      <c r="F124" s="88">
        <v>0</v>
      </c>
      <c r="G124" s="89">
        <f t="shared" si="11"/>
        <v>0</v>
      </c>
      <c r="H124" s="86">
        <v>0</v>
      </c>
      <c r="O124" s="53">
        <f t="shared" si="12"/>
        <v>4.5260037464002503</v>
      </c>
      <c r="P124" s="54">
        <f t="shared" si="13"/>
        <v>57.782404997397187</v>
      </c>
      <c r="Q124" s="69">
        <v>43.308355283706405</v>
      </c>
      <c r="R124" s="53">
        <f t="shared" si="14"/>
        <v>5.7924647319104601</v>
      </c>
      <c r="S124" s="53">
        <f t="shared" si="15"/>
        <v>26.216717077518062</v>
      </c>
      <c r="T124" s="53">
        <f t="shared" si="16"/>
        <v>4.5260037464002503</v>
      </c>
      <c r="U124" s="53">
        <f t="shared" si="17"/>
        <v>57.782404997397187</v>
      </c>
      <c r="V124" s="69">
        <v>43.308355283706405</v>
      </c>
      <c r="W124" s="53">
        <f t="shared" si="18"/>
        <v>5.7924647319104601</v>
      </c>
      <c r="X124" s="53">
        <f t="shared" si="19"/>
        <v>26.216717077518062</v>
      </c>
      <c r="Y124" s="12"/>
      <c r="Z124" s="21"/>
      <c r="AA124" s="48"/>
      <c r="AB124" s="21"/>
      <c r="AC124" s="12"/>
    </row>
    <row r="125" spans="1:29" x14ac:dyDescent="0.3">
      <c r="A125" s="1">
        <f t="shared" si="10"/>
        <v>45201.260416666373</v>
      </c>
      <c r="B125" s="6">
        <v>2</v>
      </c>
      <c r="C125" s="6" t="s">
        <v>68</v>
      </c>
      <c r="D125">
        <f>IF(HOUR(A125)+MINUTE(A125)/60&lt;=18,1,IF(HOUR(A125)+MINUTE(A125)/60&gt;=23.25,1,LOOKUP(DAY(A125),calendario!$A$12:$A$41,calendario!$C$12:$C$41)))</f>
        <v>1</v>
      </c>
      <c r="E125" s="89">
        <f t="shared" si="11"/>
        <v>0</v>
      </c>
      <c r="F125" s="88">
        <v>0</v>
      </c>
      <c r="G125" s="89">
        <f t="shared" si="11"/>
        <v>0.19257225036621095</v>
      </c>
      <c r="H125" s="86">
        <v>0.7702890014648438</v>
      </c>
      <c r="O125" s="53">
        <f t="shared" si="12"/>
        <v>4.5260037464002503</v>
      </c>
      <c r="P125" s="54">
        <f t="shared" si="13"/>
        <v>57.782404997397187</v>
      </c>
      <c r="Q125" s="69">
        <v>35.568343831337849</v>
      </c>
      <c r="R125" s="53">
        <f t="shared" si="14"/>
        <v>9.662470458094738</v>
      </c>
      <c r="S125" s="53">
        <f t="shared" si="15"/>
        <v>43.732377492818529</v>
      </c>
      <c r="T125" s="53">
        <f t="shared" si="16"/>
        <v>4.3295674972417135</v>
      </c>
      <c r="U125" s="53">
        <f t="shared" si="17"/>
        <v>57.782404997397187</v>
      </c>
      <c r="V125" s="69">
        <v>35.568343831337849</v>
      </c>
      <c r="W125" s="53">
        <f t="shared" si="18"/>
        <v>9.662470458094738</v>
      </c>
      <c r="X125" s="53">
        <f t="shared" si="19"/>
        <v>41.834318038425231</v>
      </c>
      <c r="Y125" s="12"/>
      <c r="Z125" s="21"/>
      <c r="AA125" s="48"/>
      <c r="AB125" s="21"/>
      <c r="AC125" s="12"/>
    </row>
    <row r="126" spans="1:29" x14ac:dyDescent="0.3">
      <c r="A126" s="1">
        <f t="shared" si="10"/>
        <v>45201.270833333037</v>
      </c>
      <c r="B126" s="6">
        <v>2</v>
      </c>
      <c r="C126" s="6" t="s">
        <v>69</v>
      </c>
      <c r="D126">
        <f>IF(HOUR(A126)+MINUTE(A126)/60&lt;=18,1,IF(HOUR(A126)+MINUTE(A126)/60&gt;=23.25,1,LOOKUP(DAY(A126),calendario!$A$12:$A$41,calendario!$C$12:$C$41)))</f>
        <v>1</v>
      </c>
      <c r="E126" s="89">
        <f t="shared" si="11"/>
        <v>1.4233444824218751</v>
      </c>
      <c r="F126" s="88">
        <v>5.6933779296875002</v>
      </c>
      <c r="G126" s="89">
        <f t="shared" si="11"/>
        <v>4.2230107421875003</v>
      </c>
      <c r="H126" s="86">
        <v>16.892042968750001</v>
      </c>
      <c r="O126" s="53">
        <f t="shared" si="12"/>
        <v>3.0740995865031278</v>
      </c>
      <c r="P126" s="54">
        <f t="shared" si="13"/>
        <v>57.782404997397187</v>
      </c>
      <c r="Q126" s="69">
        <v>35.568343831337849</v>
      </c>
      <c r="R126" s="53">
        <f t="shared" si="14"/>
        <v>9.662470458094738</v>
      </c>
      <c r="S126" s="53">
        <f t="shared" si="15"/>
        <v>29.703396439827721</v>
      </c>
      <c r="T126" s="53">
        <f t="shared" si="16"/>
        <v>0.21825749129871594</v>
      </c>
      <c r="U126" s="53">
        <f t="shared" si="17"/>
        <v>57.782404997397187</v>
      </c>
      <c r="V126" s="69">
        <v>35.568343831337849</v>
      </c>
      <c r="W126" s="53">
        <f t="shared" si="18"/>
        <v>9.662470458094738</v>
      </c>
      <c r="X126" s="53">
        <f t="shared" si="19"/>
        <v>2.108906561931712</v>
      </c>
      <c r="Y126" s="12"/>
      <c r="Z126" s="21"/>
      <c r="AA126" s="48"/>
      <c r="AB126" s="21"/>
      <c r="AC126" s="12"/>
    </row>
    <row r="127" spans="1:29" x14ac:dyDescent="0.3">
      <c r="A127" s="1">
        <f t="shared" si="10"/>
        <v>45201.281249999702</v>
      </c>
      <c r="B127" s="6">
        <v>2</v>
      </c>
      <c r="C127" s="6" t="s">
        <v>70</v>
      </c>
      <c r="D127">
        <f>IF(HOUR(A127)+MINUTE(A127)/60&lt;=18,1,IF(HOUR(A127)+MINUTE(A127)/60&gt;=23.25,1,LOOKUP(DAY(A127),calendario!$A$12:$A$41,calendario!$C$12:$C$41)))</f>
        <v>1</v>
      </c>
      <c r="E127" s="89">
        <f t="shared" si="11"/>
        <v>4.4520092773437501</v>
      </c>
      <c r="F127" s="88">
        <v>17.808037109375</v>
      </c>
      <c r="G127" s="89">
        <f t="shared" si="11"/>
        <v>4.5004526367187498</v>
      </c>
      <c r="H127" s="86">
        <v>18.001810546874999</v>
      </c>
      <c r="O127" s="53">
        <f t="shared" si="12"/>
        <v>0</v>
      </c>
      <c r="P127" s="54">
        <f t="shared" si="13"/>
        <v>57.782404997397187</v>
      </c>
      <c r="Q127" s="69">
        <v>41.699971629359702</v>
      </c>
      <c r="R127" s="53">
        <f t="shared" si="14"/>
        <v>6.5966565590838115</v>
      </c>
      <c r="S127" s="53">
        <f t="shared" si="15"/>
        <v>0</v>
      </c>
      <c r="T127" s="53">
        <f t="shared" si="16"/>
        <v>0</v>
      </c>
      <c r="U127" s="53">
        <f t="shared" si="17"/>
        <v>57.782404997397187</v>
      </c>
      <c r="V127" s="69">
        <v>41.699971629359702</v>
      </c>
      <c r="W127" s="53">
        <f t="shared" si="18"/>
        <v>6.5966565590838115</v>
      </c>
      <c r="X127" s="53">
        <f t="shared" si="19"/>
        <v>0</v>
      </c>
      <c r="Y127" s="12"/>
      <c r="Z127" s="21"/>
      <c r="AA127" s="48"/>
      <c r="AB127" s="21"/>
      <c r="AC127" s="12"/>
    </row>
    <row r="128" spans="1:29" x14ac:dyDescent="0.3">
      <c r="A128" s="1">
        <f t="shared" si="10"/>
        <v>45201.291666666366</v>
      </c>
      <c r="B128" s="6">
        <v>2</v>
      </c>
      <c r="C128" s="6" t="s">
        <v>71</v>
      </c>
      <c r="D128">
        <f>IF(HOUR(A128)+MINUTE(A128)/60&lt;=18,1,IF(HOUR(A128)+MINUTE(A128)/60&gt;=23.25,1,LOOKUP(DAY(A128),calendario!$A$12:$A$41,calendario!$C$12:$C$41)))</f>
        <v>1</v>
      </c>
      <c r="E128" s="89">
        <f t="shared" si="11"/>
        <v>4.5097265625</v>
      </c>
      <c r="F128" s="88">
        <v>18.03890625</v>
      </c>
      <c r="G128" s="89">
        <f t="shared" si="11"/>
        <v>4.5005488281249999</v>
      </c>
      <c r="H128" s="86">
        <v>18.0021953125</v>
      </c>
      <c r="O128" s="53">
        <f t="shared" si="12"/>
        <v>0</v>
      </c>
      <c r="P128" s="54">
        <f t="shared" si="13"/>
        <v>57.782404997397187</v>
      </c>
      <c r="Q128" s="69">
        <v>41.699971629359702</v>
      </c>
      <c r="R128" s="53">
        <f t="shared" si="14"/>
        <v>6.5966565590838115</v>
      </c>
      <c r="S128" s="53">
        <f t="shared" si="15"/>
        <v>0</v>
      </c>
      <c r="T128" s="53">
        <f t="shared" si="16"/>
        <v>0</v>
      </c>
      <c r="U128" s="53">
        <f t="shared" si="17"/>
        <v>57.782404997397187</v>
      </c>
      <c r="V128" s="69">
        <v>41.699971629359702</v>
      </c>
      <c r="W128" s="53">
        <f t="shared" si="18"/>
        <v>6.5966565590838115</v>
      </c>
      <c r="X128" s="53">
        <f t="shared" si="19"/>
        <v>0</v>
      </c>
      <c r="Y128" s="12"/>
      <c r="Z128" s="21"/>
      <c r="AA128" s="48"/>
      <c r="AB128" s="21"/>
      <c r="AC128" s="12"/>
    </row>
    <row r="129" spans="1:29" x14ac:dyDescent="0.3">
      <c r="A129" s="1">
        <f t="shared" si="10"/>
        <v>45201.30208333303</v>
      </c>
      <c r="B129" s="6">
        <v>2</v>
      </c>
      <c r="C129" s="6" t="s">
        <v>72</v>
      </c>
      <c r="D129">
        <f>IF(HOUR(A129)+MINUTE(A129)/60&lt;=18,1,IF(HOUR(A129)+MINUTE(A129)/60&gt;=23.25,1,LOOKUP(DAY(A129),calendario!$A$12:$A$41,calendario!$C$12:$C$41)))</f>
        <v>1</v>
      </c>
      <c r="E129" s="89">
        <f t="shared" si="11"/>
        <v>4.5098715820312503</v>
      </c>
      <c r="F129" s="88">
        <v>18.039486328125001</v>
      </c>
      <c r="G129" s="89">
        <f t="shared" si="11"/>
        <v>4.5003867187499997</v>
      </c>
      <c r="H129" s="86">
        <v>18.001546874999999</v>
      </c>
      <c r="O129" s="53">
        <f t="shared" si="12"/>
        <v>0</v>
      </c>
      <c r="P129" s="54">
        <f t="shared" si="13"/>
        <v>57.782404997397187</v>
      </c>
      <c r="Q129" s="69">
        <v>42.300745965642889</v>
      </c>
      <c r="R129" s="53">
        <f t="shared" si="14"/>
        <v>6.2962693909422178</v>
      </c>
      <c r="S129" s="53">
        <f t="shared" si="15"/>
        <v>0</v>
      </c>
      <c r="T129" s="53">
        <f t="shared" si="16"/>
        <v>0</v>
      </c>
      <c r="U129" s="53">
        <f t="shared" si="17"/>
        <v>57.782404997397187</v>
      </c>
      <c r="V129" s="69">
        <v>42.300745965642889</v>
      </c>
      <c r="W129" s="53">
        <f t="shared" si="18"/>
        <v>6.2962693909422178</v>
      </c>
      <c r="X129" s="53">
        <f t="shared" si="19"/>
        <v>0</v>
      </c>
      <c r="Y129" s="12"/>
      <c r="Z129" s="21"/>
      <c r="AA129" s="48"/>
      <c r="AB129" s="21"/>
      <c r="AC129" s="12"/>
    </row>
    <row r="130" spans="1:29" x14ac:dyDescent="0.3">
      <c r="A130" s="1">
        <f t="shared" si="10"/>
        <v>45201.312499999694</v>
      </c>
      <c r="B130" s="6">
        <v>2</v>
      </c>
      <c r="C130" s="6" t="s">
        <v>73</v>
      </c>
      <c r="D130">
        <f>IF(HOUR(A130)+MINUTE(A130)/60&lt;=18,1,IF(HOUR(A130)+MINUTE(A130)/60&gt;=23.25,1,LOOKUP(DAY(A130),calendario!$A$12:$A$41,calendario!$C$12:$C$41)))</f>
        <v>1</v>
      </c>
      <c r="E130" s="89">
        <f t="shared" si="11"/>
        <v>4.5099794921875</v>
      </c>
      <c r="F130" s="88">
        <v>18.03991796875</v>
      </c>
      <c r="G130" s="89">
        <f t="shared" si="11"/>
        <v>4.4998681640624998</v>
      </c>
      <c r="H130" s="86">
        <v>17.999472656249999</v>
      </c>
      <c r="O130" s="53">
        <f t="shared" si="12"/>
        <v>0</v>
      </c>
      <c r="P130" s="54">
        <f t="shared" si="13"/>
        <v>57.782404997397187</v>
      </c>
      <c r="Q130" s="69">
        <v>42.300745965642889</v>
      </c>
      <c r="R130" s="53">
        <f t="shared" si="14"/>
        <v>6.2962693909422178</v>
      </c>
      <c r="S130" s="53">
        <f t="shared" si="15"/>
        <v>0</v>
      </c>
      <c r="T130" s="53">
        <f t="shared" si="16"/>
        <v>0</v>
      </c>
      <c r="U130" s="53">
        <f t="shared" si="17"/>
        <v>57.782404997397187</v>
      </c>
      <c r="V130" s="69">
        <v>42.300745965642889</v>
      </c>
      <c r="W130" s="53">
        <f t="shared" si="18"/>
        <v>6.2962693909422178</v>
      </c>
      <c r="X130" s="53">
        <f t="shared" si="19"/>
        <v>0</v>
      </c>
      <c r="Y130" s="12"/>
      <c r="Z130" s="21"/>
      <c r="AA130" s="48"/>
      <c r="AB130" s="21"/>
      <c r="AC130" s="12"/>
    </row>
    <row r="131" spans="1:29" x14ac:dyDescent="0.3">
      <c r="A131" s="1">
        <f t="shared" si="10"/>
        <v>45201.322916666359</v>
      </c>
      <c r="B131" s="6">
        <v>2</v>
      </c>
      <c r="C131" s="6" t="s">
        <v>74</v>
      </c>
      <c r="D131">
        <f>IF(HOUR(A131)+MINUTE(A131)/60&lt;=18,1,IF(HOUR(A131)+MINUTE(A131)/60&gt;=23.25,1,LOOKUP(DAY(A131),calendario!$A$12:$A$41,calendario!$C$12:$C$41)))</f>
        <v>1</v>
      </c>
      <c r="E131" s="89">
        <f t="shared" si="11"/>
        <v>4.5097490234375002</v>
      </c>
      <c r="F131" s="88">
        <v>18.038996093750001</v>
      </c>
      <c r="G131" s="89">
        <f t="shared" si="11"/>
        <v>4.4993671874999999</v>
      </c>
      <c r="H131" s="86">
        <v>17.997468749999999</v>
      </c>
      <c r="O131" s="53">
        <f t="shared" si="12"/>
        <v>0</v>
      </c>
      <c r="P131" s="54">
        <f t="shared" si="13"/>
        <v>57.782404997397187</v>
      </c>
      <c r="Q131" s="69">
        <v>42.279171004685061</v>
      </c>
      <c r="R131" s="53">
        <f t="shared" si="14"/>
        <v>6.3070568714211319</v>
      </c>
      <c r="S131" s="53">
        <f t="shared" si="15"/>
        <v>0</v>
      </c>
      <c r="T131" s="53">
        <f t="shared" si="16"/>
        <v>0</v>
      </c>
      <c r="U131" s="53">
        <f t="shared" si="17"/>
        <v>57.782404997397187</v>
      </c>
      <c r="V131" s="69">
        <v>42.279171004685061</v>
      </c>
      <c r="W131" s="53">
        <f t="shared" si="18"/>
        <v>6.3070568714211319</v>
      </c>
      <c r="X131" s="53">
        <f t="shared" si="19"/>
        <v>0</v>
      </c>
      <c r="Y131" s="12"/>
      <c r="Z131" s="21"/>
      <c r="AA131" s="48"/>
      <c r="AB131" s="21"/>
      <c r="AC131" s="12"/>
    </row>
    <row r="132" spans="1:29" x14ac:dyDescent="0.3">
      <c r="A132" s="1">
        <f t="shared" si="10"/>
        <v>45201.333333333023</v>
      </c>
      <c r="B132" s="6">
        <v>2</v>
      </c>
      <c r="C132" s="6" t="s">
        <v>75</v>
      </c>
      <c r="D132">
        <f>IF(HOUR(A132)+MINUTE(A132)/60&lt;=18,1,IF(HOUR(A132)+MINUTE(A132)/60&gt;=23.25,1,LOOKUP(DAY(A132),calendario!$A$12:$A$41,calendario!$C$12:$C$41)))</f>
        <v>1</v>
      </c>
      <c r="E132" s="89">
        <f t="shared" si="11"/>
        <v>4.5093266601562503</v>
      </c>
      <c r="F132" s="88">
        <v>18.037306640625001</v>
      </c>
      <c r="G132" s="89">
        <f t="shared" si="11"/>
        <v>4.4993471679687502</v>
      </c>
      <c r="H132" s="86">
        <v>17.997388671875001</v>
      </c>
      <c r="O132" s="53">
        <f t="shared" si="12"/>
        <v>0</v>
      </c>
      <c r="P132" s="54">
        <f t="shared" si="13"/>
        <v>57.782404997397187</v>
      </c>
      <c r="Q132" s="69">
        <v>42.279171004685061</v>
      </c>
      <c r="R132" s="53">
        <f t="shared" si="14"/>
        <v>6.3070568714211319</v>
      </c>
      <c r="S132" s="53">
        <f t="shared" si="15"/>
        <v>0</v>
      </c>
      <c r="T132" s="53">
        <f t="shared" si="16"/>
        <v>0</v>
      </c>
      <c r="U132" s="53">
        <f t="shared" si="17"/>
        <v>57.782404997397187</v>
      </c>
      <c r="V132" s="69">
        <v>42.279171004685061</v>
      </c>
      <c r="W132" s="53">
        <f t="shared" si="18"/>
        <v>6.3070568714211319</v>
      </c>
      <c r="X132" s="53">
        <f t="shared" si="19"/>
        <v>0</v>
      </c>
      <c r="Y132" s="12"/>
      <c r="Z132" s="21"/>
      <c r="AA132" s="48"/>
      <c r="AB132" s="21"/>
      <c r="AC132" s="12"/>
    </row>
    <row r="133" spans="1:29" x14ac:dyDescent="0.3">
      <c r="A133" s="1">
        <f t="shared" si="10"/>
        <v>45201.343749999687</v>
      </c>
      <c r="B133" s="6">
        <v>2</v>
      </c>
      <c r="C133" s="6" t="s">
        <v>76</v>
      </c>
      <c r="D133">
        <f>IF(HOUR(A133)+MINUTE(A133)/60&lt;=18,1,IF(HOUR(A133)+MINUTE(A133)/60&gt;=23.25,1,LOOKUP(DAY(A133),calendario!$A$12:$A$41,calendario!$C$12:$C$41)))</f>
        <v>1</v>
      </c>
      <c r="E133" s="89">
        <f t="shared" si="11"/>
        <v>4.5084731445312496</v>
      </c>
      <c r="F133" s="88">
        <v>18.033892578124998</v>
      </c>
      <c r="G133" s="89">
        <f t="shared" si="11"/>
        <v>4.4991381835937503</v>
      </c>
      <c r="H133" s="86">
        <v>17.996552734375001</v>
      </c>
      <c r="O133" s="53">
        <f t="shared" si="12"/>
        <v>0</v>
      </c>
      <c r="P133" s="54">
        <f t="shared" si="13"/>
        <v>57.782404997397187</v>
      </c>
      <c r="Q133" s="69">
        <v>42.083617386777718</v>
      </c>
      <c r="R133" s="53">
        <f t="shared" si="14"/>
        <v>6.4048336803748036</v>
      </c>
      <c r="S133" s="53">
        <f t="shared" si="15"/>
        <v>0</v>
      </c>
      <c r="T133" s="53">
        <f t="shared" si="16"/>
        <v>0</v>
      </c>
      <c r="U133" s="53">
        <f t="shared" si="17"/>
        <v>57.782404997397187</v>
      </c>
      <c r="V133" s="69">
        <v>42.083617386777718</v>
      </c>
      <c r="W133" s="53">
        <f t="shared" si="18"/>
        <v>6.4048336803748036</v>
      </c>
      <c r="X133" s="53">
        <f t="shared" si="19"/>
        <v>0</v>
      </c>
      <c r="Y133" s="12"/>
      <c r="Z133" s="21"/>
      <c r="AA133" s="48"/>
      <c r="AB133" s="21"/>
      <c r="AC133" s="12"/>
    </row>
    <row r="134" spans="1:29" x14ac:dyDescent="0.3">
      <c r="A134" s="1">
        <f t="shared" ref="A134:A197" si="20">A133+0.0104166666666667</f>
        <v>45201.354166666351</v>
      </c>
      <c r="B134" s="6">
        <v>2</v>
      </c>
      <c r="C134" s="6" t="s">
        <v>77</v>
      </c>
      <c r="D134">
        <f>IF(HOUR(A134)+MINUTE(A134)/60&lt;=18,1,IF(HOUR(A134)+MINUTE(A134)/60&gt;=23.25,1,LOOKUP(DAY(A134),calendario!$A$12:$A$41,calendario!$C$12:$C$41)))</f>
        <v>1</v>
      </c>
      <c r="E134" s="89">
        <f t="shared" ref="E134:G197" si="21">F134/4</f>
        <v>4.5075556640625001</v>
      </c>
      <c r="F134" s="88">
        <v>18.03022265625</v>
      </c>
      <c r="G134" s="89">
        <f t="shared" si="21"/>
        <v>4.4986074218749996</v>
      </c>
      <c r="H134" s="86">
        <v>17.994429687499998</v>
      </c>
      <c r="O134" s="53">
        <f t="shared" ref="O134:O197" si="22">IF(($K$2*95%/4-E134)*$M$8*$M$9&lt;0,0,($K$2*95%/4-E134)*$M$8*$M$9)</f>
        <v>0</v>
      </c>
      <c r="P134" s="54">
        <f t="shared" ref="P134:P197" si="23">IF(B134&lt;=3,IF(D134=1,$L$14*10/$K$11,$K$14*10/$K$11),IF(D134=1,$L$15*10/$K$11,$K$15*10/$K$11))</f>
        <v>57.782404997397187</v>
      </c>
      <c r="Q134" s="69">
        <v>42.083617386777718</v>
      </c>
      <c r="R134" s="53">
        <f t="shared" ref="R134:R197" si="24">IF((P134*95%-Q134)/2&lt;0,0,(P134*95%-Q134)/2)</f>
        <v>6.4048336803748036</v>
      </c>
      <c r="S134" s="53">
        <f t="shared" ref="S134:S197" si="25">R134*O134</f>
        <v>0</v>
      </c>
      <c r="T134" s="53">
        <f t="shared" ref="T134:T197" si="26">IF(($K$3*95%/4-G134)*$M$8*$M$9&lt;0,0,($K$3*95%/4-G134)*$M$8*$M$9)</f>
        <v>0</v>
      </c>
      <c r="U134" s="53">
        <f t="shared" ref="U134:U197" si="27">IF(B134&lt;=3,IF(D134=1,$L$14*10/$K$11,$K$14*10/$K$11),IF(D134=1,$L$15*10/$K$11,$K$15*10/$K$11))</f>
        <v>57.782404997397187</v>
      </c>
      <c r="V134" s="69">
        <v>42.083617386777718</v>
      </c>
      <c r="W134" s="53">
        <f t="shared" ref="W134:W197" si="28">IF((U134*95%-V134)/2&lt;0,0,(U134*95%-V134)/2)</f>
        <v>6.4048336803748036</v>
      </c>
      <c r="X134" s="53">
        <f t="shared" ref="X134:X197" si="29">W134*T134</f>
        <v>0</v>
      </c>
      <c r="Y134" s="12"/>
      <c r="Z134" s="21"/>
      <c r="AA134" s="48"/>
      <c r="AB134" s="21"/>
      <c r="AC134" s="12"/>
    </row>
    <row r="135" spans="1:29" x14ac:dyDescent="0.3">
      <c r="A135" s="1">
        <f t="shared" si="20"/>
        <v>45201.364583333016</v>
      </c>
      <c r="B135" s="6">
        <v>2</v>
      </c>
      <c r="C135" s="6" t="s">
        <v>78</v>
      </c>
      <c r="D135">
        <f>IF(HOUR(A135)+MINUTE(A135)/60&lt;=18,1,IF(HOUR(A135)+MINUTE(A135)/60&gt;=23.25,1,LOOKUP(DAY(A135),calendario!$A$12:$A$41,calendario!$C$12:$C$41)))</f>
        <v>1</v>
      </c>
      <c r="E135" s="89">
        <f t="shared" si="21"/>
        <v>4.50732421875</v>
      </c>
      <c r="F135" s="88">
        <v>18.029296875</v>
      </c>
      <c r="G135" s="89">
        <f t="shared" si="21"/>
        <v>4.4987978515625002</v>
      </c>
      <c r="H135" s="86">
        <v>17.995191406250001</v>
      </c>
      <c r="O135" s="53">
        <f t="shared" si="22"/>
        <v>0</v>
      </c>
      <c r="P135" s="54">
        <f t="shared" si="23"/>
        <v>57.782404997397187</v>
      </c>
      <c r="Q135" s="69">
        <v>42.114767308693388</v>
      </c>
      <c r="R135" s="53">
        <f t="shared" si="24"/>
        <v>6.3892587194169685</v>
      </c>
      <c r="S135" s="53">
        <f t="shared" si="25"/>
        <v>0</v>
      </c>
      <c r="T135" s="53">
        <f t="shared" si="26"/>
        <v>0</v>
      </c>
      <c r="U135" s="53">
        <f t="shared" si="27"/>
        <v>57.782404997397187</v>
      </c>
      <c r="V135" s="69">
        <v>42.114767308693388</v>
      </c>
      <c r="W135" s="53">
        <f t="shared" si="28"/>
        <v>6.3892587194169685</v>
      </c>
      <c r="X135" s="53">
        <f t="shared" si="29"/>
        <v>0</v>
      </c>
      <c r="Y135" s="12"/>
      <c r="Z135" s="21"/>
      <c r="AA135" s="48"/>
      <c r="AB135" s="21"/>
      <c r="AC135" s="12"/>
    </row>
    <row r="136" spans="1:29" x14ac:dyDescent="0.3">
      <c r="A136" s="1">
        <f t="shared" si="20"/>
        <v>45201.37499999968</v>
      </c>
      <c r="B136" s="6">
        <v>2</v>
      </c>
      <c r="C136" s="6" t="s">
        <v>79</v>
      </c>
      <c r="D136">
        <f>IF(HOUR(A136)+MINUTE(A136)/60&lt;=18,1,IF(HOUR(A136)+MINUTE(A136)/60&gt;=23.25,1,LOOKUP(DAY(A136),calendario!$A$12:$A$41,calendario!$C$12:$C$41)))</f>
        <v>1</v>
      </c>
      <c r="E136" s="89">
        <f t="shared" si="21"/>
        <v>4.5061977539062497</v>
      </c>
      <c r="F136" s="88">
        <v>18.024791015624999</v>
      </c>
      <c r="G136" s="89">
        <f t="shared" si="21"/>
        <v>4.4983955078125</v>
      </c>
      <c r="H136" s="86">
        <v>17.99358203125</v>
      </c>
      <c r="O136" s="53">
        <f t="shared" si="22"/>
        <v>0</v>
      </c>
      <c r="P136" s="54">
        <f t="shared" si="23"/>
        <v>57.782404997397187</v>
      </c>
      <c r="Q136" s="69">
        <v>42.114767308693388</v>
      </c>
      <c r="R136" s="53">
        <f t="shared" si="24"/>
        <v>6.3892587194169685</v>
      </c>
      <c r="S136" s="53">
        <f t="shared" si="25"/>
        <v>0</v>
      </c>
      <c r="T136" s="53">
        <f t="shared" si="26"/>
        <v>0</v>
      </c>
      <c r="U136" s="53">
        <f t="shared" si="27"/>
        <v>57.782404997397187</v>
      </c>
      <c r="V136" s="69">
        <v>42.114767308693388</v>
      </c>
      <c r="W136" s="53">
        <f t="shared" si="28"/>
        <v>6.3892587194169685</v>
      </c>
      <c r="X136" s="53">
        <f t="shared" si="29"/>
        <v>0</v>
      </c>
      <c r="Y136" s="12"/>
      <c r="Z136" s="21"/>
      <c r="AA136" s="48"/>
      <c r="AB136" s="21"/>
      <c r="AC136" s="12"/>
    </row>
    <row r="137" spans="1:29" x14ac:dyDescent="0.3">
      <c r="A137" s="1">
        <f t="shared" si="20"/>
        <v>45201.385416666344</v>
      </c>
      <c r="B137" s="6">
        <v>2</v>
      </c>
      <c r="C137" s="6" t="s">
        <v>80</v>
      </c>
      <c r="D137">
        <f>IF(HOUR(A137)+MINUTE(A137)/60&lt;=18,1,IF(HOUR(A137)+MINUTE(A137)/60&gt;=23.25,1,LOOKUP(DAY(A137),calendario!$A$12:$A$41,calendario!$C$12:$C$41)))</f>
        <v>1</v>
      </c>
      <c r="E137" s="89">
        <f t="shared" si="21"/>
        <v>4.5051586914062502</v>
      </c>
      <c r="F137" s="88">
        <v>18.020634765625001</v>
      </c>
      <c r="G137" s="89">
        <f t="shared" si="21"/>
        <v>4.4978447265624997</v>
      </c>
      <c r="H137" s="86">
        <v>17.991378906249999</v>
      </c>
      <c r="O137" s="53">
        <f t="shared" si="22"/>
        <v>0</v>
      </c>
      <c r="P137" s="54">
        <f t="shared" si="23"/>
        <v>57.782404997397187</v>
      </c>
      <c r="Q137" s="69">
        <v>42.008268610098909</v>
      </c>
      <c r="R137" s="53">
        <f t="shared" si="24"/>
        <v>6.4425080687142078</v>
      </c>
      <c r="S137" s="53">
        <f t="shared" si="25"/>
        <v>0</v>
      </c>
      <c r="T137" s="53">
        <f t="shared" si="26"/>
        <v>0</v>
      </c>
      <c r="U137" s="53">
        <f t="shared" si="27"/>
        <v>57.782404997397187</v>
      </c>
      <c r="V137" s="69">
        <v>42.008268610098909</v>
      </c>
      <c r="W137" s="53">
        <f t="shared" si="28"/>
        <v>6.4425080687142078</v>
      </c>
      <c r="X137" s="53">
        <f t="shared" si="29"/>
        <v>0</v>
      </c>
      <c r="Y137" s="12"/>
      <c r="Z137" s="21"/>
      <c r="AA137" s="48"/>
      <c r="AB137" s="21"/>
      <c r="AC137" s="12"/>
    </row>
    <row r="138" spans="1:29" x14ac:dyDescent="0.3">
      <c r="A138" s="1">
        <f t="shared" si="20"/>
        <v>45201.395833333008</v>
      </c>
      <c r="B138" s="6">
        <v>2</v>
      </c>
      <c r="C138" s="6" t="s">
        <v>81</v>
      </c>
      <c r="D138">
        <f>IF(HOUR(A138)+MINUTE(A138)/60&lt;=18,1,IF(HOUR(A138)+MINUTE(A138)/60&gt;=23.25,1,LOOKUP(DAY(A138),calendario!$A$12:$A$41,calendario!$C$12:$C$41)))</f>
        <v>1</v>
      </c>
      <c r="E138" s="89">
        <f t="shared" si="21"/>
        <v>4.5029936523437497</v>
      </c>
      <c r="F138" s="88">
        <v>18.011974609374999</v>
      </c>
      <c r="G138" s="89">
        <f t="shared" si="21"/>
        <v>4.4977641601562501</v>
      </c>
      <c r="H138" s="86">
        <v>17.991056640625001</v>
      </c>
      <c r="O138" s="53">
        <f t="shared" si="22"/>
        <v>0</v>
      </c>
      <c r="P138" s="54">
        <f t="shared" si="23"/>
        <v>57.782404997397187</v>
      </c>
      <c r="Q138" s="69">
        <v>42.008268610098909</v>
      </c>
      <c r="R138" s="53">
        <f t="shared" si="24"/>
        <v>6.4425080687142078</v>
      </c>
      <c r="S138" s="53">
        <f t="shared" si="25"/>
        <v>0</v>
      </c>
      <c r="T138" s="53">
        <f t="shared" si="26"/>
        <v>0</v>
      </c>
      <c r="U138" s="53">
        <f t="shared" si="27"/>
        <v>57.782404997397187</v>
      </c>
      <c r="V138" s="69">
        <v>42.008268610098909</v>
      </c>
      <c r="W138" s="53">
        <f t="shared" si="28"/>
        <v>6.4425080687142078</v>
      </c>
      <c r="X138" s="53">
        <f t="shared" si="29"/>
        <v>0</v>
      </c>
      <c r="Y138" s="12"/>
      <c r="Z138" s="21"/>
      <c r="AA138" s="48"/>
      <c r="AB138" s="21"/>
      <c r="AC138" s="12"/>
    </row>
    <row r="139" spans="1:29" x14ac:dyDescent="0.3">
      <c r="A139" s="1">
        <f t="shared" si="20"/>
        <v>45201.406249999673</v>
      </c>
      <c r="B139" s="6">
        <v>2</v>
      </c>
      <c r="C139" s="6" t="s">
        <v>82</v>
      </c>
      <c r="D139">
        <f>IF(HOUR(A139)+MINUTE(A139)/60&lt;=18,1,IF(HOUR(A139)+MINUTE(A139)/60&gt;=23.25,1,LOOKUP(DAY(A139),calendario!$A$12:$A$41,calendario!$C$12:$C$41)))</f>
        <v>1</v>
      </c>
      <c r="E139" s="89">
        <f t="shared" si="21"/>
        <v>4.5023974609374999</v>
      </c>
      <c r="F139" s="88">
        <v>18.00958984375</v>
      </c>
      <c r="G139" s="89">
        <f t="shared" si="21"/>
        <v>4.4973471679687496</v>
      </c>
      <c r="H139" s="86">
        <v>17.989388671874998</v>
      </c>
      <c r="O139" s="53">
        <f t="shared" si="22"/>
        <v>0</v>
      </c>
      <c r="P139" s="54">
        <f t="shared" si="23"/>
        <v>57.782404997397187</v>
      </c>
      <c r="Q139" s="69">
        <v>42.043152004164497</v>
      </c>
      <c r="R139" s="53">
        <f t="shared" si="24"/>
        <v>6.4250663716814138</v>
      </c>
      <c r="S139" s="53">
        <f t="shared" si="25"/>
        <v>0</v>
      </c>
      <c r="T139" s="53">
        <f t="shared" si="26"/>
        <v>0</v>
      </c>
      <c r="U139" s="53">
        <f t="shared" si="27"/>
        <v>57.782404997397187</v>
      </c>
      <c r="V139" s="69">
        <v>42.043152004164497</v>
      </c>
      <c r="W139" s="53">
        <f t="shared" si="28"/>
        <v>6.4250663716814138</v>
      </c>
      <c r="X139" s="53">
        <f t="shared" si="29"/>
        <v>0</v>
      </c>
      <c r="Y139" s="12"/>
      <c r="Z139" s="21"/>
      <c r="AA139" s="48"/>
      <c r="AB139" s="21"/>
      <c r="AC139" s="12"/>
    </row>
    <row r="140" spans="1:29" x14ac:dyDescent="0.3">
      <c r="A140" s="1">
        <f t="shared" si="20"/>
        <v>45201.416666666337</v>
      </c>
      <c r="B140" s="6">
        <v>2</v>
      </c>
      <c r="C140" s="6" t="s">
        <v>83</v>
      </c>
      <c r="D140">
        <f>IF(HOUR(A140)+MINUTE(A140)/60&lt;=18,1,IF(HOUR(A140)+MINUTE(A140)/60&gt;=23.25,1,LOOKUP(DAY(A140),calendario!$A$12:$A$41,calendario!$C$12:$C$41)))</f>
        <v>1</v>
      </c>
      <c r="E140" s="89">
        <f t="shared" si="21"/>
        <v>4.5015151367187496</v>
      </c>
      <c r="F140" s="88">
        <v>18.006060546874998</v>
      </c>
      <c r="G140" s="89">
        <f t="shared" si="21"/>
        <v>4.4971625976562501</v>
      </c>
      <c r="H140" s="86">
        <v>17.988650390625001</v>
      </c>
      <c r="O140" s="53">
        <f t="shared" si="22"/>
        <v>0</v>
      </c>
      <c r="P140" s="54">
        <f t="shared" si="23"/>
        <v>57.782404997397187</v>
      </c>
      <c r="Q140" s="69">
        <v>42.043152004164497</v>
      </c>
      <c r="R140" s="53">
        <f t="shared" si="24"/>
        <v>6.4250663716814138</v>
      </c>
      <c r="S140" s="53">
        <f t="shared" si="25"/>
        <v>0</v>
      </c>
      <c r="T140" s="53">
        <f t="shared" si="26"/>
        <v>0</v>
      </c>
      <c r="U140" s="53">
        <f t="shared" si="27"/>
        <v>57.782404997397187</v>
      </c>
      <c r="V140" s="69">
        <v>42.043152004164497</v>
      </c>
      <c r="W140" s="53">
        <f t="shared" si="28"/>
        <v>6.4250663716814138</v>
      </c>
      <c r="X140" s="53">
        <f t="shared" si="29"/>
        <v>0</v>
      </c>
      <c r="Y140" s="12"/>
      <c r="Z140" s="21"/>
      <c r="AA140" s="48"/>
      <c r="AB140" s="21"/>
      <c r="AC140" s="12"/>
    </row>
    <row r="141" spans="1:29" x14ac:dyDescent="0.3">
      <c r="A141" s="1">
        <f t="shared" si="20"/>
        <v>45201.427083333001</v>
      </c>
      <c r="B141" s="6">
        <v>2</v>
      </c>
      <c r="C141" s="6" t="s">
        <v>84</v>
      </c>
      <c r="D141">
        <f>IF(HOUR(A141)+MINUTE(A141)/60&lt;=18,1,IF(HOUR(A141)+MINUTE(A141)/60&gt;=23.25,1,LOOKUP(DAY(A141),calendario!$A$12:$A$41,calendario!$C$12:$C$41)))</f>
        <v>1</v>
      </c>
      <c r="E141" s="89">
        <f t="shared" si="21"/>
        <v>4.4998906249999999</v>
      </c>
      <c r="F141" s="88">
        <v>17.9995625</v>
      </c>
      <c r="G141" s="89">
        <f t="shared" si="21"/>
        <v>4.4971352539062499</v>
      </c>
      <c r="H141" s="86">
        <v>17.988541015625</v>
      </c>
      <c r="O141" s="53">
        <f t="shared" si="22"/>
        <v>0</v>
      </c>
      <c r="P141" s="54">
        <f t="shared" si="23"/>
        <v>57.782404997397187</v>
      </c>
      <c r="Q141" s="69">
        <v>45.696883654346699</v>
      </c>
      <c r="R141" s="53">
        <f t="shared" si="24"/>
        <v>4.5982005465903129</v>
      </c>
      <c r="S141" s="53">
        <f t="shared" si="25"/>
        <v>0</v>
      </c>
      <c r="T141" s="53">
        <f t="shared" si="26"/>
        <v>0</v>
      </c>
      <c r="U141" s="53">
        <f t="shared" si="27"/>
        <v>57.782404997397187</v>
      </c>
      <c r="V141" s="69">
        <v>45.696883654346699</v>
      </c>
      <c r="W141" s="53">
        <f t="shared" si="28"/>
        <v>4.5982005465903129</v>
      </c>
      <c r="X141" s="53">
        <f t="shared" si="29"/>
        <v>0</v>
      </c>
      <c r="Y141" s="12"/>
      <c r="Z141" s="21"/>
      <c r="AA141" s="48"/>
      <c r="AB141" s="21"/>
      <c r="AC141" s="12"/>
    </row>
    <row r="142" spans="1:29" x14ac:dyDescent="0.3">
      <c r="A142" s="1">
        <f t="shared" si="20"/>
        <v>45201.437499999665</v>
      </c>
      <c r="B142" s="6">
        <v>2</v>
      </c>
      <c r="C142" s="6" t="s">
        <v>85</v>
      </c>
      <c r="D142">
        <f>IF(HOUR(A142)+MINUTE(A142)/60&lt;=18,1,IF(HOUR(A142)+MINUTE(A142)/60&gt;=23.25,1,LOOKUP(DAY(A142),calendario!$A$12:$A$41,calendario!$C$12:$C$41)))</f>
        <v>1</v>
      </c>
      <c r="E142" s="89">
        <f t="shared" si="21"/>
        <v>4.4977749023437497</v>
      </c>
      <c r="F142" s="88">
        <v>17.991099609374999</v>
      </c>
      <c r="G142" s="89">
        <f t="shared" si="21"/>
        <v>4.4972915039062498</v>
      </c>
      <c r="H142" s="86">
        <v>17.989166015624999</v>
      </c>
      <c r="O142" s="53">
        <f t="shared" si="22"/>
        <v>0</v>
      </c>
      <c r="P142" s="54">
        <f t="shared" si="23"/>
        <v>57.782404997397187</v>
      </c>
      <c r="Q142" s="69">
        <v>45.696883654346699</v>
      </c>
      <c r="R142" s="53">
        <f t="shared" si="24"/>
        <v>4.5982005465903129</v>
      </c>
      <c r="S142" s="53">
        <f t="shared" si="25"/>
        <v>0</v>
      </c>
      <c r="T142" s="53">
        <f t="shared" si="26"/>
        <v>0</v>
      </c>
      <c r="U142" s="53">
        <f t="shared" si="27"/>
        <v>57.782404997397187</v>
      </c>
      <c r="V142" s="69">
        <v>45.696883654346699</v>
      </c>
      <c r="W142" s="53">
        <f t="shared" si="28"/>
        <v>4.5982005465903129</v>
      </c>
      <c r="X142" s="53">
        <f t="shared" si="29"/>
        <v>0</v>
      </c>
      <c r="Y142" s="12"/>
      <c r="Z142" s="21"/>
      <c r="AA142" s="48"/>
      <c r="AB142" s="21"/>
      <c r="AC142" s="12"/>
    </row>
    <row r="143" spans="1:29" x14ac:dyDescent="0.3">
      <c r="A143" s="1">
        <f t="shared" si="20"/>
        <v>45201.44791666633</v>
      </c>
      <c r="B143" s="6">
        <v>2</v>
      </c>
      <c r="C143" s="6" t="s">
        <v>86</v>
      </c>
      <c r="D143">
        <f>IF(HOUR(A143)+MINUTE(A143)/60&lt;=18,1,IF(HOUR(A143)+MINUTE(A143)/60&gt;=23.25,1,LOOKUP(DAY(A143),calendario!$A$12:$A$41,calendario!$C$12:$C$41)))</f>
        <v>1</v>
      </c>
      <c r="E143" s="89">
        <f t="shared" si="21"/>
        <v>4.4962612304687504</v>
      </c>
      <c r="F143" s="88">
        <v>17.985044921875001</v>
      </c>
      <c r="G143" s="89">
        <f t="shared" si="21"/>
        <v>4.4971831054687499</v>
      </c>
      <c r="H143" s="86">
        <v>17.988732421875</v>
      </c>
      <c r="O143" s="53">
        <f t="shared" si="22"/>
        <v>0</v>
      </c>
      <c r="P143" s="54">
        <f t="shared" si="23"/>
        <v>57.782404997397187</v>
      </c>
      <c r="Q143" s="69">
        <v>42.557689744924517</v>
      </c>
      <c r="R143" s="53">
        <f t="shared" si="24"/>
        <v>6.1677975013014041</v>
      </c>
      <c r="S143" s="53">
        <f t="shared" si="25"/>
        <v>0</v>
      </c>
      <c r="T143" s="53">
        <f t="shared" si="26"/>
        <v>0</v>
      </c>
      <c r="U143" s="53">
        <f t="shared" si="27"/>
        <v>57.782404997397187</v>
      </c>
      <c r="V143" s="69">
        <v>42.557689744924517</v>
      </c>
      <c r="W143" s="53">
        <f t="shared" si="28"/>
        <v>6.1677975013014041</v>
      </c>
      <c r="X143" s="53">
        <f t="shared" si="29"/>
        <v>0</v>
      </c>
      <c r="Y143" s="12"/>
      <c r="Z143" s="21"/>
      <c r="AA143" s="48"/>
      <c r="AB143" s="21"/>
      <c r="AC143" s="12"/>
    </row>
    <row r="144" spans="1:29" x14ac:dyDescent="0.3">
      <c r="A144" s="1">
        <f t="shared" si="20"/>
        <v>45201.458333332994</v>
      </c>
      <c r="B144" s="6">
        <v>2</v>
      </c>
      <c r="C144" s="6" t="s">
        <v>87</v>
      </c>
      <c r="D144">
        <f>IF(HOUR(A144)+MINUTE(A144)/60&lt;=18,1,IF(HOUR(A144)+MINUTE(A144)/60&gt;=23.25,1,LOOKUP(DAY(A144),calendario!$A$12:$A$41,calendario!$C$12:$C$41)))</f>
        <v>1</v>
      </c>
      <c r="E144" s="89">
        <f t="shared" si="21"/>
        <v>4.4955947265624996</v>
      </c>
      <c r="F144" s="88">
        <v>17.982378906249998</v>
      </c>
      <c r="G144" s="89">
        <f t="shared" si="21"/>
        <v>4.4964877929687503</v>
      </c>
      <c r="H144" s="86">
        <v>17.985951171875001</v>
      </c>
      <c r="O144" s="53">
        <f t="shared" si="22"/>
        <v>0</v>
      </c>
      <c r="P144" s="54">
        <f t="shared" si="23"/>
        <v>57.782404997397187</v>
      </c>
      <c r="Q144" s="69">
        <v>42.557689744924517</v>
      </c>
      <c r="R144" s="53">
        <f t="shared" si="24"/>
        <v>6.1677975013014041</v>
      </c>
      <c r="S144" s="53">
        <f t="shared" si="25"/>
        <v>0</v>
      </c>
      <c r="T144" s="53">
        <f t="shared" si="26"/>
        <v>0</v>
      </c>
      <c r="U144" s="53">
        <f t="shared" si="27"/>
        <v>57.782404997397187</v>
      </c>
      <c r="V144" s="69">
        <v>42.557689744924517</v>
      </c>
      <c r="W144" s="53">
        <f t="shared" si="28"/>
        <v>6.1677975013014041</v>
      </c>
      <c r="X144" s="53">
        <f t="shared" si="29"/>
        <v>0</v>
      </c>
      <c r="Y144" s="12"/>
      <c r="Z144" s="21"/>
      <c r="AA144" s="48"/>
      <c r="AB144" s="21"/>
      <c r="AC144" s="12"/>
    </row>
    <row r="145" spans="1:29" x14ac:dyDescent="0.3">
      <c r="A145" s="1">
        <f t="shared" si="20"/>
        <v>45201.468749999658</v>
      </c>
      <c r="B145" s="6">
        <v>2</v>
      </c>
      <c r="C145" s="6" t="s">
        <v>88</v>
      </c>
      <c r="D145">
        <f>IF(HOUR(A145)+MINUTE(A145)/60&lt;=18,1,IF(HOUR(A145)+MINUTE(A145)/60&gt;=23.25,1,LOOKUP(DAY(A145),calendario!$A$12:$A$41,calendario!$C$12:$C$41)))</f>
        <v>1</v>
      </c>
      <c r="E145" s="89">
        <f t="shared" si="21"/>
        <v>4.4951372070312496</v>
      </c>
      <c r="F145" s="88">
        <v>17.980548828124999</v>
      </c>
      <c r="G145" s="89">
        <f t="shared" si="21"/>
        <v>4.4960419921875001</v>
      </c>
      <c r="H145" s="86">
        <v>17.98416796875</v>
      </c>
      <c r="O145" s="53">
        <f t="shared" si="22"/>
        <v>0</v>
      </c>
      <c r="P145" s="54">
        <f t="shared" si="23"/>
        <v>57.782404997397187</v>
      </c>
      <c r="Q145" s="69">
        <v>43.023265486725663</v>
      </c>
      <c r="R145" s="53">
        <f t="shared" si="24"/>
        <v>5.9350096304008311</v>
      </c>
      <c r="S145" s="53">
        <f t="shared" si="25"/>
        <v>0</v>
      </c>
      <c r="T145" s="53">
        <f t="shared" si="26"/>
        <v>0</v>
      </c>
      <c r="U145" s="53">
        <f t="shared" si="27"/>
        <v>57.782404997397187</v>
      </c>
      <c r="V145" s="69">
        <v>43.023265486725663</v>
      </c>
      <c r="W145" s="53">
        <f t="shared" si="28"/>
        <v>5.9350096304008311</v>
      </c>
      <c r="X145" s="53">
        <f t="shared" si="29"/>
        <v>0</v>
      </c>
      <c r="Y145" s="12"/>
      <c r="Z145" s="21"/>
      <c r="AA145" s="48"/>
      <c r="AB145" s="21"/>
      <c r="AC145" s="12"/>
    </row>
    <row r="146" spans="1:29" x14ac:dyDescent="0.3">
      <c r="A146" s="1">
        <f t="shared" si="20"/>
        <v>45201.479166666322</v>
      </c>
      <c r="B146" s="6">
        <v>2</v>
      </c>
      <c r="C146" s="6" t="s">
        <v>89</v>
      </c>
      <c r="D146">
        <f>IF(HOUR(A146)+MINUTE(A146)/60&lt;=18,1,IF(HOUR(A146)+MINUTE(A146)/60&gt;=23.25,1,LOOKUP(DAY(A146),calendario!$A$12:$A$41,calendario!$C$12:$C$41)))</f>
        <v>1</v>
      </c>
      <c r="E146" s="89">
        <f t="shared" si="21"/>
        <v>4.4933901367187499</v>
      </c>
      <c r="F146" s="88">
        <v>17.973560546874999</v>
      </c>
      <c r="G146" s="89">
        <f t="shared" si="21"/>
        <v>4.4958398437499998</v>
      </c>
      <c r="H146" s="86">
        <v>17.983359374999999</v>
      </c>
      <c r="O146" s="53">
        <f t="shared" si="22"/>
        <v>0</v>
      </c>
      <c r="P146" s="54">
        <f t="shared" si="23"/>
        <v>57.782404997397187</v>
      </c>
      <c r="Q146" s="69">
        <v>43.023265486725663</v>
      </c>
      <c r="R146" s="53">
        <f t="shared" si="24"/>
        <v>5.9350096304008311</v>
      </c>
      <c r="S146" s="53">
        <f t="shared" si="25"/>
        <v>0</v>
      </c>
      <c r="T146" s="53">
        <f t="shared" si="26"/>
        <v>0</v>
      </c>
      <c r="U146" s="53">
        <f t="shared" si="27"/>
        <v>57.782404997397187</v>
      </c>
      <c r="V146" s="69">
        <v>43.023265486725663</v>
      </c>
      <c r="W146" s="53">
        <f t="shared" si="28"/>
        <v>5.9350096304008311</v>
      </c>
      <c r="X146" s="53">
        <f t="shared" si="29"/>
        <v>0</v>
      </c>
      <c r="Y146" s="12"/>
      <c r="Z146" s="21"/>
      <c r="AA146" s="48"/>
      <c r="AB146" s="21"/>
      <c r="AC146" s="12"/>
    </row>
    <row r="147" spans="1:29" x14ac:dyDescent="0.3">
      <c r="A147" s="1">
        <f t="shared" si="20"/>
        <v>45201.489583332987</v>
      </c>
      <c r="B147" s="6">
        <v>2</v>
      </c>
      <c r="C147" s="6" t="s">
        <v>90</v>
      </c>
      <c r="D147">
        <f>IF(HOUR(A147)+MINUTE(A147)/60&lt;=18,1,IF(HOUR(A147)+MINUTE(A147)/60&gt;=23.25,1,LOOKUP(DAY(A147),calendario!$A$12:$A$41,calendario!$C$12:$C$41)))</f>
        <v>1</v>
      </c>
      <c r="E147" s="89">
        <f t="shared" si="21"/>
        <v>4.4923544921875003</v>
      </c>
      <c r="F147" s="88">
        <v>17.969417968750001</v>
      </c>
      <c r="G147" s="89">
        <f t="shared" si="21"/>
        <v>4.4960478515625004</v>
      </c>
      <c r="H147" s="86">
        <v>17.984191406250002</v>
      </c>
      <c r="O147" s="53">
        <f t="shared" si="22"/>
        <v>0</v>
      </c>
      <c r="P147" s="54">
        <f t="shared" si="23"/>
        <v>57.782404997397187</v>
      </c>
      <c r="Q147" s="69">
        <v>42.571929203539824</v>
      </c>
      <c r="R147" s="53">
        <f t="shared" si="24"/>
        <v>6.1606777719937504</v>
      </c>
      <c r="S147" s="53">
        <f t="shared" si="25"/>
        <v>0</v>
      </c>
      <c r="T147" s="53">
        <f t="shared" si="26"/>
        <v>0</v>
      </c>
      <c r="U147" s="53">
        <f t="shared" si="27"/>
        <v>57.782404997397187</v>
      </c>
      <c r="V147" s="69">
        <v>42.571929203539824</v>
      </c>
      <c r="W147" s="53">
        <f t="shared" si="28"/>
        <v>6.1606777719937504</v>
      </c>
      <c r="X147" s="53">
        <f t="shared" si="29"/>
        <v>0</v>
      </c>
      <c r="Y147" s="12"/>
      <c r="Z147" s="21"/>
      <c r="AA147" s="48"/>
      <c r="AB147" s="21"/>
      <c r="AC147" s="12"/>
    </row>
    <row r="148" spans="1:29" x14ac:dyDescent="0.3">
      <c r="A148" s="1">
        <f t="shared" si="20"/>
        <v>45201.499999999651</v>
      </c>
      <c r="B148" s="6">
        <v>2</v>
      </c>
      <c r="C148" s="6" t="s">
        <v>91</v>
      </c>
      <c r="D148">
        <f>IF(HOUR(A148)+MINUTE(A148)/60&lt;=18,1,IF(HOUR(A148)+MINUTE(A148)/60&gt;=23.25,1,LOOKUP(DAY(A148),calendario!$A$12:$A$41,calendario!$C$12:$C$41)))</f>
        <v>1</v>
      </c>
      <c r="E148" s="89">
        <f t="shared" si="21"/>
        <v>4.4939384765624997</v>
      </c>
      <c r="F148" s="88">
        <v>17.975753906249999</v>
      </c>
      <c r="G148" s="89">
        <f t="shared" si="21"/>
        <v>4.496451171875</v>
      </c>
      <c r="H148" s="86">
        <v>17.9858046875</v>
      </c>
      <c r="O148" s="53">
        <f t="shared" si="22"/>
        <v>0</v>
      </c>
      <c r="P148" s="54">
        <f t="shared" si="23"/>
        <v>57.782404997397187</v>
      </c>
      <c r="Q148" s="69">
        <v>42.571929203539824</v>
      </c>
      <c r="R148" s="53">
        <f t="shared" si="24"/>
        <v>6.1606777719937504</v>
      </c>
      <c r="S148" s="53">
        <f t="shared" si="25"/>
        <v>0</v>
      </c>
      <c r="T148" s="53">
        <f t="shared" si="26"/>
        <v>0</v>
      </c>
      <c r="U148" s="53">
        <f t="shared" si="27"/>
        <v>57.782404997397187</v>
      </c>
      <c r="V148" s="69">
        <v>42.571929203539824</v>
      </c>
      <c r="W148" s="53">
        <f t="shared" si="28"/>
        <v>6.1606777719937504</v>
      </c>
      <c r="X148" s="53">
        <f t="shared" si="29"/>
        <v>0</v>
      </c>
      <c r="Y148" s="12"/>
      <c r="Z148" s="21"/>
      <c r="AA148" s="48"/>
      <c r="AB148" s="21"/>
      <c r="AC148" s="12"/>
    </row>
    <row r="149" spans="1:29" x14ac:dyDescent="0.3">
      <c r="A149" s="1">
        <f t="shared" si="20"/>
        <v>45201.510416666315</v>
      </c>
      <c r="B149" s="6">
        <v>2</v>
      </c>
      <c r="C149" s="6" t="s">
        <v>93</v>
      </c>
      <c r="D149">
        <f>IF(HOUR(A149)+MINUTE(A149)/60&lt;=18,1,IF(HOUR(A149)+MINUTE(A149)/60&gt;=23.25,1,LOOKUP(DAY(A149),calendario!$A$12:$A$41,calendario!$C$12:$C$41)))</f>
        <v>1</v>
      </c>
      <c r="E149" s="89">
        <f t="shared" si="21"/>
        <v>4.4956289062500003</v>
      </c>
      <c r="F149" s="88">
        <v>17.982515625000001</v>
      </c>
      <c r="G149" s="89">
        <f t="shared" si="21"/>
        <v>4.4965971679687504</v>
      </c>
      <c r="H149" s="86">
        <v>17.986388671875002</v>
      </c>
      <c r="O149" s="53">
        <f t="shared" si="22"/>
        <v>0</v>
      </c>
      <c r="P149" s="54">
        <f t="shared" si="23"/>
        <v>57.782404997397187</v>
      </c>
      <c r="Q149" s="69">
        <v>43.556682196772513</v>
      </c>
      <c r="R149" s="53">
        <f t="shared" si="24"/>
        <v>5.6683012753774058</v>
      </c>
      <c r="S149" s="53">
        <f t="shared" si="25"/>
        <v>0</v>
      </c>
      <c r="T149" s="53">
        <f t="shared" si="26"/>
        <v>0</v>
      </c>
      <c r="U149" s="53">
        <f t="shared" si="27"/>
        <v>57.782404997397187</v>
      </c>
      <c r="V149" s="69">
        <v>43.556682196772513</v>
      </c>
      <c r="W149" s="53">
        <f t="shared" si="28"/>
        <v>5.6683012753774058</v>
      </c>
      <c r="X149" s="53">
        <f t="shared" si="29"/>
        <v>0</v>
      </c>
      <c r="Y149" s="12"/>
      <c r="Z149" s="21"/>
      <c r="AA149" s="48"/>
      <c r="AB149" s="21"/>
      <c r="AC149" s="12"/>
    </row>
    <row r="150" spans="1:29" x14ac:dyDescent="0.3">
      <c r="A150" s="1">
        <f t="shared" si="20"/>
        <v>45201.520833332979</v>
      </c>
      <c r="B150" s="6">
        <v>2</v>
      </c>
      <c r="C150" s="6" t="s">
        <v>94</v>
      </c>
      <c r="D150">
        <f>IF(HOUR(A150)+MINUTE(A150)/60&lt;=18,1,IF(HOUR(A150)+MINUTE(A150)/60&gt;=23.25,1,LOOKUP(DAY(A150),calendario!$A$12:$A$41,calendario!$C$12:$C$41)))</f>
        <v>1</v>
      </c>
      <c r="E150" s="89">
        <f t="shared" si="21"/>
        <v>4.4950302734375001</v>
      </c>
      <c r="F150" s="88">
        <v>17.98012109375</v>
      </c>
      <c r="G150" s="89">
        <f t="shared" si="21"/>
        <v>4.4960395507812496</v>
      </c>
      <c r="H150" s="86">
        <v>17.984158203124998</v>
      </c>
      <c r="O150" s="53">
        <f t="shared" si="22"/>
        <v>0</v>
      </c>
      <c r="P150" s="54">
        <f t="shared" si="23"/>
        <v>57.782404997397187</v>
      </c>
      <c r="Q150" s="69">
        <v>43.556682196772513</v>
      </c>
      <c r="R150" s="53">
        <f t="shared" si="24"/>
        <v>5.6683012753774058</v>
      </c>
      <c r="S150" s="53">
        <f t="shared" si="25"/>
        <v>0</v>
      </c>
      <c r="T150" s="53">
        <f t="shared" si="26"/>
        <v>0</v>
      </c>
      <c r="U150" s="53">
        <f t="shared" si="27"/>
        <v>57.782404997397187</v>
      </c>
      <c r="V150" s="69">
        <v>43.556682196772513</v>
      </c>
      <c r="W150" s="53">
        <f t="shared" si="28"/>
        <v>5.6683012753774058</v>
      </c>
      <c r="X150" s="53">
        <f t="shared" si="29"/>
        <v>0</v>
      </c>
      <c r="Y150" s="12"/>
      <c r="Z150" s="21"/>
      <c r="AA150" s="48"/>
      <c r="AB150" s="21"/>
      <c r="AC150" s="12"/>
    </row>
    <row r="151" spans="1:29" x14ac:dyDescent="0.3">
      <c r="A151" s="1">
        <f t="shared" si="20"/>
        <v>45201.531249999643</v>
      </c>
      <c r="B151" s="6">
        <v>2</v>
      </c>
      <c r="C151" s="6" t="s">
        <v>96</v>
      </c>
      <c r="D151">
        <f>IF(HOUR(A151)+MINUTE(A151)/60&lt;=18,1,IF(HOUR(A151)+MINUTE(A151)/60&gt;=23.25,1,LOOKUP(DAY(A151),calendario!$A$12:$A$41,calendario!$C$12:$C$41)))</f>
        <v>1</v>
      </c>
      <c r="E151" s="89">
        <f t="shared" si="21"/>
        <v>4.4950957031250001</v>
      </c>
      <c r="F151" s="88">
        <v>17.9803828125</v>
      </c>
      <c r="G151" s="89">
        <f t="shared" si="21"/>
        <v>4.4960517578125003</v>
      </c>
      <c r="H151" s="86">
        <v>17.984207031250001</v>
      </c>
      <c r="O151" s="53">
        <f t="shared" si="22"/>
        <v>0</v>
      </c>
      <c r="P151" s="54">
        <f t="shared" si="23"/>
        <v>57.782404997397187</v>
      </c>
      <c r="Q151" s="69">
        <v>43.445326132222803</v>
      </c>
      <c r="R151" s="53">
        <f t="shared" si="24"/>
        <v>5.7239793076522609</v>
      </c>
      <c r="S151" s="53">
        <f t="shared" si="25"/>
        <v>0</v>
      </c>
      <c r="T151" s="53">
        <f t="shared" si="26"/>
        <v>0</v>
      </c>
      <c r="U151" s="53">
        <f t="shared" si="27"/>
        <v>57.782404997397187</v>
      </c>
      <c r="V151" s="69">
        <v>43.445326132222803</v>
      </c>
      <c r="W151" s="53">
        <f t="shared" si="28"/>
        <v>5.7239793076522609</v>
      </c>
      <c r="X151" s="53">
        <f t="shared" si="29"/>
        <v>0</v>
      </c>
      <c r="Y151" s="12"/>
      <c r="Z151" s="21"/>
      <c r="AA151" s="48"/>
      <c r="AB151" s="21"/>
      <c r="AC151" s="12"/>
    </row>
    <row r="152" spans="1:29" x14ac:dyDescent="0.3">
      <c r="A152" s="1">
        <f t="shared" si="20"/>
        <v>45201.541666666308</v>
      </c>
      <c r="B152" s="6">
        <v>2</v>
      </c>
      <c r="C152" s="6" t="s">
        <v>97</v>
      </c>
      <c r="D152">
        <f>IF(HOUR(A152)+MINUTE(A152)/60&lt;=18,1,IF(HOUR(A152)+MINUTE(A152)/60&gt;=23.25,1,LOOKUP(DAY(A152),calendario!$A$12:$A$41,calendario!$C$12:$C$41)))</f>
        <v>1</v>
      </c>
      <c r="E152" s="89">
        <f t="shared" si="21"/>
        <v>4.49515625</v>
      </c>
      <c r="F152" s="88">
        <v>17.980625</v>
      </c>
      <c r="G152" s="89">
        <f t="shared" si="21"/>
        <v>4.4957617187499999</v>
      </c>
      <c r="H152" s="86">
        <v>17.983046874999999</v>
      </c>
      <c r="O152" s="53">
        <f t="shared" si="22"/>
        <v>0</v>
      </c>
      <c r="P152" s="54">
        <f t="shared" si="23"/>
        <v>57.782404997397187</v>
      </c>
      <c r="Q152" s="69">
        <v>43.445326132222803</v>
      </c>
      <c r="R152" s="53">
        <f t="shared" si="24"/>
        <v>5.7239793076522609</v>
      </c>
      <c r="S152" s="53">
        <f t="shared" si="25"/>
        <v>0</v>
      </c>
      <c r="T152" s="53">
        <f t="shared" si="26"/>
        <v>0</v>
      </c>
      <c r="U152" s="53">
        <f t="shared" si="27"/>
        <v>57.782404997397187</v>
      </c>
      <c r="V152" s="69">
        <v>43.445326132222803</v>
      </c>
      <c r="W152" s="53">
        <f t="shared" si="28"/>
        <v>5.7239793076522609</v>
      </c>
      <c r="X152" s="53">
        <f t="shared" si="29"/>
        <v>0</v>
      </c>
      <c r="Y152" s="12"/>
      <c r="Z152" s="21"/>
      <c r="AA152" s="48"/>
      <c r="AB152" s="21"/>
      <c r="AC152" s="12"/>
    </row>
    <row r="153" spans="1:29" x14ac:dyDescent="0.3">
      <c r="A153" s="1">
        <f t="shared" si="20"/>
        <v>45201.552083332972</v>
      </c>
      <c r="B153" s="6">
        <v>2</v>
      </c>
      <c r="C153" s="6" t="s">
        <v>98</v>
      </c>
      <c r="D153">
        <f>IF(HOUR(A153)+MINUTE(A153)/60&lt;=18,1,IF(HOUR(A153)+MINUTE(A153)/60&gt;=23.25,1,LOOKUP(DAY(A153),calendario!$A$12:$A$41,calendario!$C$12:$C$41)))</f>
        <v>1</v>
      </c>
      <c r="E153" s="89">
        <f t="shared" si="21"/>
        <v>4.4953554687499997</v>
      </c>
      <c r="F153" s="88">
        <v>17.981421874999999</v>
      </c>
      <c r="G153" s="89">
        <f t="shared" si="21"/>
        <v>4.4959956054687504</v>
      </c>
      <c r="H153" s="86">
        <v>17.983982421875002</v>
      </c>
      <c r="O153" s="53">
        <f t="shared" si="22"/>
        <v>0</v>
      </c>
      <c r="P153" s="54">
        <f t="shared" si="23"/>
        <v>57.782404997397187</v>
      </c>
      <c r="Q153" s="69">
        <v>43.026230609057784</v>
      </c>
      <c r="R153" s="53">
        <f t="shared" si="24"/>
        <v>5.9335270692347706</v>
      </c>
      <c r="S153" s="53">
        <f t="shared" si="25"/>
        <v>0</v>
      </c>
      <c r="T153" s="53">
        <f t="shared" si="26"/>
        <v>0</v>
      </c>
      <c r="U153" s="53">
        <f t="shared" si="27"/>
        <v>57.782404997397187</v>
      </c>
      <c r="V153" s="69">
        <v>43.026230609057784</v>
      </c>
      <c r="W153" s="53">
        <f t="shared" si="28"/>
        <v>5.9335270692347706</v>
      </c>
      <c r="X153" s="53">
        <f t="shared" si="29"/>
        <v>0</v>
      </c>
      <c r="Y153" s="12"/>
      <c r="Z153" s="21"/>
      <c r="AA153" s="48"/>
      <c r="AB153" s="21"/>
      <c r="AC153" s="12"/>
    </row>
    <row r="154" spans="1:29" x14ac:dyDescent="0.3">
      <c r="A154" s="1">
        <f t="shared" si="20"/>
        <v>45201.562499999636</v>
      </c>
      <c r="B154" s="6">
        <v>2</v>
      </c>
      <c r="C154" s="6" t="s">
        <v>99</v>
      </c>
      <c r="D154">
        <f>IF(HOUR(A154)+MINUTE(A154)/60&lt;=18,1,IF(HOUR(A154)+MINUTE(A154)/60&gt;=23.25,1,LOOKUP(DAY(A154),calendario!$A$12:$A$41,calendario!$C$12:$C$41)))</f>
        <v>1</v>
      </c>
      <c r="E154" s="89">
        <f t="shared" si="21"/>
        <v>4.4956220703124998</v>
      </c>
      <c r="F154" s="88">
        <v>17.982488281249999</v>
      </c>
      <c r="G154" s="89">
        <f t="shared" si="21"/>
        <v>4.4962368164062498</v>
      </c>
      <c r="H154" s="86">
        <v>17.984947265624999</v>
      </c>
      <c r="O154" s="53">
        <f t="shared" si="22"/>
        <v>0</v>
      </c>
      <c r="P154" s="54">
        <f t="shared" si="23"/>
        <v>57.782404997397187</v>
      </c>
      <c r="Q154" s="69">
        <v>43.026230609057784</v>
      </c>
      <c r="R154" s="53">
        <f t="shared" si="24"/>
        <v>5.9335270692347706</v>
      </c>
      <c r="S154" s="53">
        <f t="shared" si="25"/>
        <v>0</v>
      </c>
      <c r="T154" s="53">
        <f t="shared" si="26"/>
        <v>0</v>
      </c>
      <c r="U154" s="53">
        <f t="shared" si="27"/>
        <v>57.782404997397187</v>
      </c>
      <c r="V154" s="69">
        <v>43.026230609057784</v>
      </c>
      <c r="W154" s="53">
        <f t="shared" si="28"/>
        <v>5.9335270692347706</v>
      </c>
      <c r="X154" s="53">
        <f t="shared" si="29"/>
        <v>0</v>
      </c>
      <c r="Y154" s="12"/>
      <c r="Z154" s="21"/>
      <c r="AA154" s="48"/>
      <c r="AB154" s="21"/>
      <c r="AC154" s="12"/>
    </row>
    <row r="155" spans="1:29" x14ac:dyDescent="0.3">
      <c r="A155" s="1">
        <f t="shared" si="20"/>
        <v>45201.5729166663</v>
      </c>
      <c r="B155" s="6">
        <v>2</v>
      </c>
      <c r="C155" s="6" t="s">
        <v>100</v>
      </c>
      <c r="D155">
        <f>IF(HOUR(A155)+MINUTE(A155)/60&lt;=18,1,IF(HOUR(A155)+MINUTE(A155)/60&gt;=23.25,1,LOOKUP(DAY(A155),calendario!$A$12:$A$41,calendario!$C$12:$C$41)))</f>
        <v>1</v>
      </c>
      <c r="E155" s="89">
        <f t="shared" si="21"/>
        <v>4.4957792968749999</v>
      </c>
      <c r="F155" s="88">
        <v>17.9831171875</v>
      </c>
      <c r="G155" s="89">
        <f t="shared" si="21"/>
        <v>4.4961230468749998</v>
      </c>
      <c r="H155" s="86">
        <v>17.984492187499999</v>
      </c>
      <c r="O155" s="53">
        <f t="shared" si="22"/>
        <v>0</v>
      </c>
      <c r="P155" s="54">
        <f t="shared" si="23"/>
        <v>57.782404997397187</v>
      </c>
      <c r="Q155" s="69">
        <v>42.18989068193649</v>
      </c>
      <c r="R155" s="53">
        <f t="shared" si="24"/>
        <v>6.3516970327954176</v>
      </c>
      <c r="S155" s="53">
        <f t="shared" si="25"/>
        <v>0</v>
      </c>
      <c r="T155" s="53">
        <f t="shared" si="26"/>
        <v>0</v>
      </c>
      <c r="U155" s="53">
        <f t="shared" si="27"/>
        <v>57.782404997397187</v>
      </c>
      <c r="V155" s="69">
        <v>42.18989068193649</v>
      </c>
      <c r="W155" s="53">
        <f t="shared" si="28"/>
        <v>6.3516970327954176</v>
      </c>
      <c r="X155" s="53">
        <f t="shared" si="29"/>
        <v>0</v>
      </c>
      <c r="Y155" s="12"/>
      <c r="Z155" s="21"/>
      <c r="AA155" s="48"/>
      <c r="AB155" s="21"/>
      <c r="AC155" s="12"/>
    </row>
    <row r="156" spans="1:29" x14ac:dyDescent="0.3">
      <c r="A156" s="1">
        <f t="shared" si="20"/>
        <v>45201.583333332965</v>
      </c>
      <c r="B156" s="6">
        <v>2</v>
      </c>
      <c r="C156" s="6" t="s">
        <v>101</v>
      </c>
      <c r="D156">
        <f>IF(HOUR(A156)+MINUTE(A156)/60&lt;=18,1,IF(HOUR(A156)+MINUTE(A156)/60&gt;=23.25,1,LOOKUP(DAY(A156),calendario!$A$12:$A$41,calendario!$C$12:$C$41)))</f>
        <v>1</v>
      </c>
      <c r="E156" s="89">
        <f t="shared" si="21"/>
        <v>4.49570556640625</v>
      </c>
      <c r="F156" s="88">
        <v>17.982822265625</v>
      </c>
      <c r="G156" s="89">
        <f t="shared" si="21"/>
        <v>4.4958710937499999</v>
      </c>
      <c r="H156" s="86">
        <v>17.983484375</v>
      </c>
      <c r="O156" s="53">
        <f t="shared" si="22"/>
        <v>0</v>
      </c>
      <c r="P156" s="54">
        <f t="shared" si="23"/>
        <v>57.782404997397187</v>
      </c>
      <c r="Q156" s="69">
        <v>42.18989068193649</v>
      </c>
      <c r="R156" s="53">
        <f t="shared" si="24"/>
        <v>6.3516970327954176</v>
      </c>
      <c r="S156" s="53">
        <f t="shared" si="25"/>
        <v>0</v>
      </c>
      <c r="T156" s="53">
        <f t="shared" si="26"/>
        <v>0</v>
      </c>
      <c r="U156" s="53">
        <f t="shared" si="27"/>
        <v>57.782404997397187</v>
      </c>
      <c r="V156" s="69">
        <v>42.18989068193649</v>
      </c>
      <c r="W156" s="53">
        <f t="shared" si="28"/>
        <v>6.3516970327954176</v>
      </c>
      <c r="X156" s="53">
        <f t="shared" si="29"/>
        <v>0</v>
      </c>
      <c r="Y156" s="12"/>
      <c r="Z156" s="21"/>
      <c r="AA156" s="48"/>
      <c r="AB156" s="21"/>
      <c r="AC156" s="12"/>
    </row>
    <row r="157" spans="1:29" x14ac:dyDescent="0.3">
      <c r="A157" s="1">
        <f t="shared" si="20"/>
        <v>45201.593749999629</v>
      </c>
      <c r="B157" s="6">
        <v>2</v>
      </c>
      <c r="C157" s="6" t="s">
        <v>102</v>
      </c>
      <c r="D157">
        <f>IF(HOUR(A157)+MINUTE(A157)/60&lt;=18,1,IF(HOUR(A157)+MINUTE(A157)/60&gt;=23.25,1,LOOKUP(DAY(A157),calendario!$A$12:$A$41,calendario!$C$12:$C$41)))</f>
        <v>1</v>
      </c>
      <c r="E157" s="89">
        <f t="shared" si="21"/>
        <v>4.4958242187500002</v>
      </c>
      <c r="F157" s="88">
        <v>17.983296875000001</v>
      </c>
      <c r="G157" s="89">
        <f t="shared" si="21"/>
        <v>4.4957382812500004</v>
      </c>
      <c r="H157" s="86">
        <v>17.982953125000002</v>
      </c>
      <c r="O157" s="53">
        <f t="shared" si="22"/>
        <v>0</v>
      </c>
      <c r="P157" s="54">
        <f t="shared" si="23"/>
        <v>57.782404997397187</v>
      </c>
      <c r="Q157" s="69">
        <v>42.748291514836019</v>
      </c>
      <c r="R157" s="53">
        <f t="shared" si="24"/>
        <v>6.0724966163456529</v>
      </c>
      <c r="S157" s="53">
        <f t="shared" si="25"/>
        <v>0</v>
      </c>
      <c r="T157" s="53">
        <f t="shared" si="26"/>
        <v>0</v>
      </c>
      <c r="U157" s="53">
        <f t="shared" si="27"/>
        <v>57.782404997397187</v>
      </c>
      <c r="V157" s="69">
        <v>42.748291514836019</v>
      </c>
      <c r="W157" s="53">
        <f t="shared" si="28"/>
        <v>6.0724966163456529</v>
      </c>
      <c r="X157" s="53">
        <f t="shared" si="29"/>
        <v>0</v>
      </c>
      <c r="Y157" s="12"/>
      <c r="Z157" s="21"/>
      <c r="AA157" s="48"/>
      <c r="AB157" s="21"/>
      <c r="AC157" s="12"/>
    </row>
    <row r="158" spans="1:29" x14ac:dyDescent="0.3">
      <c r="A158" s="1">
        <f t="shared" si="20"/>
        <v>45201.604166666293</v>
      </c>
      <c r="B158" s="6">
        <v>2</v>
      </c>
      <c r="C158" s="6" t="s">
        <v>103</v>
      </c>
      <c r="D158">
        <f>IF(HOUR(A158)+MINUTE(A158)/60&lt;=18,1,IF(HOUR(A158)+MINUTE(A158)/60&gt;=23.25,1,LOOKUP(DAY(A158),calendario!$A$12:$A$41,calendario!$C$12:$C$41)))</f>
        <v>1</v>
      </c>
      <c r="E158" s="89">
        <f t="shared" si="21"/>
        <v>4.4960156250000001</v>
      </c>
      <c r="F158" s="88">
        <v>17.9840625</v>
      </c>
      <c r="G158" s="89">
        <f t="shared" si="21"/>
        <v>4.4958959960937497</v>
      </c>
      <c r="H158" s="86">
        <v>17.983583984374999</v>
      </c>
      <c r="O158" s="53">
        <f t="shared" si="22"/>
        <v>0</v>
      </c>
      <c r="P158" s="54">
        <f t="shared" si="23"/>
        <v>57.782404997397187</v>
      </c>
      <c r="Q158" s="69">
        <v>42.748291514836019</v>
      </c>
      <c r="R158" s="53">
        <f t="shared" si="24"/>
        <v>6.0724966163456529</v>
      </c>
      <c r="S158" s="53">
        <f t="shared" si="25"/>
        <v>0</v>
      </c>
      <c r="T158" s="53">
        <f t="shared" si="26"/>
        <v>0</v>
      </c>
      <c r="U158" s="53">
        <f t="shared" si="27"/>
        <v>57.782404997397187</v>
      </c>
      <c r="V158" s="69">
        <v>42.748291514836019</v>
      </c>
      <c r="W158" s="53">
        <f t="shared" si="28"/>
        <v>6.0724966163456529</v>
      </c>
      <c r="X158" s="53">
        <f t="shared" si="29"/>
        <v>0</v>
      </c>
      <c r="Y158" s="12"/>
      <c r="Z158" s="21"/>
      <c r="AA158" s="48"/>
      <c r="AB158" s="21"/>
      <c r="AC158" s="12"/>
    </row>
    <row r="159" spans="1:29" x14ac:dyDescent="0.3">
      <c r="A159" s="1">
        <f t="shared" si="20"/>
        <v>45201.614583332957</v>
      </c>
      <c r="B159" s="6">
        <v>2</v>
      </c>
      <c r="C159" s="6" t="s">
        <v>104</v>
      </c>
      <c r="D159">
        <f>IF(HOUR(A159)+MINUTE(A159)/60&lt;=18,1,IF(HOUR(A159)+MINUTE(A159)/60&gt;=23.25,1,LOOKUP(DAY(A159),calendario!$A$12:$A$41,calendario!$C$12:$C$41)))</f>
        <v>1</v>
      </c>
      <c r="E159" s="89">
        <f t="shared" si="21"/>
        <v>4.4959697265624996</v>
      </c>
      <c r="F159" s="88">
        <v>17.983878906249998</v>
      </c>
      <c r="G159" s="89">
        <f t="shared" si="21"/>
        <v>4.4958198242187501</v>
      </c>
      <c r="H159" s="86">
        <v>17.983279296875001</v>
      </c>
      <c r="O159" s="53">
        <f t="shared" si="22"/>
        <v>0</v>
      </c>
      <c r="P159" s="54">
        <f t="shared" si="23"/>
        <v>57.782404997397187</v>
      </c>
      <c r="Q159" s="69">
        <v>42.034021082769392</v>
      </c>
      <c r="R159" s="53">
        <f t="shared" si="24"/>
        <v>6.4296318323789663</v>
      </c>
      <c r="S159" s="53">
        <f t="shared" si="25"/>
        <v>0</v>
      </c>
      <c r="T159" s="53">
        <f t="shared" si="26"/>
        <v>0</v>
      </c>
      <c r="U159" s="53">
        <f t="shared" si="27"/>
        <v>57.782404997397187</v>
      </c>
      <c r="V159" s="69">
        <v>42.034021082769392</v>
      </c>
      <c r="W159" s="53">
        <f t="shared" si="28"/>
        <v>6.4296318323789663</v>
      </c>
      <c r="X159" s="53">
        <f t="shared" si="29"/>
        <v>0</v>
      </c>
      <c r="Y159" s="12"/>
      <c r="Z159" s="21"/>
      <c r="AA159" s="48"/>
      <c r="AB159" s="21"/>
      <c r="AC159" s="12"/>
    </row>
    <row r="160" spans="1:29" x14ac:dyDescent="0.3">
      <c r="A160" s="1">
        <f t="shared" si="20"/>
        <v>45201.624999999622</v>
      </c>
      <c r="B160" s="6">
        <v>2</v>
      </c>
      <c r="C160" s="6" t="s">
        <v>105</v>
      </c>
      <c r="D160">
        <f>IF(HOUR(A160)+MINUTE(A160)/60&lt;=18,1,IF(HOUR(A160)+MINUTE(A160)/60&gt;=23.25,1,LOOKUP(DAY(A160),calendario!$A$12:$A$41,calendario!$C$12:$C$41)))</f>
        <v>1</v>
      </c>
      <c r="E160" s="89">
        <f t="shared" si="21"/>
        <v>4.4962402343749996</v>
      </c>
      <c r="F160" s="88">
        <v>17.984960937499999</v>
      </c>
      <c r="G160" s="89">
        <f t="shared" si="21"/>
        <v>4.4959951171875003</v>
      </c>
      <c r="H160" s="86">
        <v>17.983980468750001</v>
      </c>
      <c r="O160" s="53">
        <f t="shared" si="22"/>
        <v>0</v>
      </c>
      <c r="P160" s="54">
        <f t="shared" si="23"/>
        <v>57.782404997397187</v>
      </c>
      <c r="Q160" s="69">
        <v>42.034021082769392</v>
      </c>
      <c r="R160" s="53">
        <f t="shared" si="24"/>
        <v>6.4296318323789663</v>
      </c>
      <c r="S160" s="53">
        <f t="shared" si="25"/>
        <v>0</v>
      </c>
      <c r="T160" s="53">
        <f t="shared" si="26"/>
        <v>0</v>
      </c>
      <c r="U160" s="53">
        <f t="shared" si="27"/>
        <v>57.782404997397187</v>
      </c>
      <c r="V160" s="69">
        <v>42.034021082769392</v>
      </c>
      <c r="W160" s="53">
        <f t="shared" si="28"/>
        <v>6.4296318323789663</v>
      </c>
      <c r="X160" s="53">
        <f t="shared" si="29"/>
        <v>0</v>
      </c>
      <c r="Y160" s="12"/>
      <c r="Z160" s="21"/>
      <c r="AA160" s="48"/>
      <c r="AB160" s="21"/>
      <c r="AC160" s="12"/>
    </row>
    <row r="161" spans="1:29" x14ac:dyDescent="0.3">
      <c r="A161" s="1">
        <f t="shared" si="20"/>
        <v>45201.635416666286</v>
      </c>
      <c r="B161" s="6">
        <v>2</v>
      </c>
      <c r="C161" s="6" t="s">
        <v>106</v>
      </c>
      <c r="D161">
        <f>IF(HOUR(A161)+MINUTE(A161)/60&lt;=18,1,IF(HOUR(A161)+MINUTE(A161)/60&gt;=23.25,1,LOOKUP(DAY(A161),calendario!$A$12:$A$41,calendario!$C$12:$C$41)))</f>
        <v>1</v>
      </c>
      <c r="E161" s="89">
        <f t="shared" si="21"/>
        <v>4.4961787109375004</v>
      </c>
      <c r="F161" s="88">
        <v>17.984714843750002</v>
      </c>
      <c r="G161" s="89">
        <f t="shared" si="21"/>
        <v>4.4960634765625</v>
      </c>
      <c r="H161" s="86">
        <v>17.98425390625</v>
      </c>
      <c r="O161" s="53">
        <f t="shared" si="22"/>
        <v>0</v>
      </c>
      <c r="P161" s="54">
        <f t="shared" si="23"/>
        <v>57.782404997397187</v>
      </c>
      <c r="Q161" s="69">
        <v>41.910730088495576</v>
      </c>
      <c r="R161" s="53">
        <f t="shared" si="24"/>
        <v>6.4912773295158743</v>
      </c>
      <c r="S161" s="53">
        <f t="shared" si="25"/>
        <v>0</v>
      </c>
      <c r="T161" s="53">
        <f t="shared" si="26"/>
        <v>0</v>
      </c>
      <c r="U161" s="53">
        <f t="shared" si="27"/>
        <v>57.782404997397187</v>
      </c>
      <c r="V161" s="69">
        <v>41.910730088495576</v>
      </c>
      <c r="W161" s="53">
        <f t="shared" si="28"/>
        <v>6.4912773295158743</v>
      </c>
      <c r="X161" s="53">
        <f t="shared" si="29"/>
        <v>0</v>
      </c>
      <c r="Y161" s="12"/>
      <c r="Z161" s="21"/>
      <c r="AA161" s="48"/>
      <c r="AB161" s="21"/>
      <c r="AC161" s="12"/>
    </row>
    <row r="162" spans="1:29" x14ac:dyDescent="0.3">
      <c r="A162" s="1">
        <f t="shared" si="20"/>
        <v>45201.64583333295</v>
      </c>
      <c r="B162" s="6">
        <v>2</v>
      </c>
      <c r="C162" s="6" t="s">
        <v>107</v>
      </c>
      <c r="D162">
        <f>IF(HOUR(A162)+MINUTE(A162)/60&lt;=18,1,IF(HOUR(A162)+MINUTE(A162)/60&gt;=23.25,1,LOOKUP(DAY(A162),calendario!$A$12:$A$41,calendario!$C$12:$C$41)))</f>
        <v>1</v>
      </c>
      <c r="E162" s="89">
        <f t="shared" si="21"/>
        <v>4.4960522460937504</v>
      </c>
      <c r="F162" s="88">
        <v>17.984208984375002</v>
      </c>
      <c r="G162" s="89">
        <f t="shared" si="21"/>
        <v>4.4956718750000002</v>
      </c>
      <c r="H162" s="86">
        <v>17.982687500000001</v>
      </c>
      <c r="O162" s="53">
        <f t="shared" si="22"/>
        <v>0</v>
      </c>
      <c r="P162" s="54">
        <f t="shared" si="23"/>
        <v>57.782404997397187</v>
      </c>
      <c r="Q162" s="69">
        <v>41.910730088495576</v>
      </c>
      <c r="R162" s="53">
        <f t="shared" si="24"/>
        <v>6.4912773295158743</v>
      </c>
      <c r="S162" s="53">
        <f t="shared" si="25"/>
        <v>0</v>
      </c>
      <c r="T162" s="53">
        <f t="shared" si="26"/>
        <v>0</v>
      </c>
      <c r="U162" s="53">
        <f t="shared" si="27"/>
        <v>57.782404997397187</v>
      </c>
      <c r="V162" s="69">
        <v>41.910730088495576</v>
      </c>
      <c r="W162" s="53">
        <f t="shared" si="28"/>
        <v>6.4912773295158743</v>
      </c>
      <c r="X162" s="53">
        <f t="shared" si="29"/>
        <v>0</v>
      </c>
      <c r="Y162" s="12"/>
      <c r="Z162" s="21"/>
      <c r="AA162" s="48"/>
      <c r="AB162" s="21"/>
      <c r="AC162" s="12"/>
    </row>
    <row r="163" spans="1:29" x14ac:dyDescent="0.3">
      <c r="A163" s="1">
        <f t="shared" si="20"/>
        <v>45201.656249999614</v>
      </c>
      <c r="B163" s="6">
        <v>2</v>
      </c>
      <c r="C163" s="6" t="s">
        <v>108</v>
      </c>
      <c r="D163">
        <f>IF(HOUR(A163)+MINUTE(A163)/60&lt;=18,1,IF(HOUR(A163)+MINUTE(A163)/60&gt;=23.25,1,LOOKUP(DAY(A163),calendario!$A$12:$A$41,calendario!$C$12:$C$41)))</f>
        <v>1</v>
      </c>
      <c r="E163" s="89">
        <f t="shared" si="21"/>
        <v>4.4960917968749996</v>
      </c>
      <c r="F163" s="88">
        <v>17.984367187499998</v>
      </c>
      <c r="G163" s="89">
        <f t="shared" si="21"/>
        <v>4.3608803710937503</v>
      </c>
      <c r="H163" s="86">
        <v>17.443521484375001</v>
      </c>
      <c r="O163" s="53">
        <f t="shared" si="22"/>
        <v>0</v>
      </c>
      <c r="P163" s="54">
        <f t="shared" si="23"/>
        <v>57.782404997397187</v>
      </c>
      <c r="Q163" s="69">
        <v>41.938718115564811</v>
      </c>
      <c r="R163" s="53">
        <f t="shared" si="24"/>
        <v>6.4772833159812571</v>
      </c>
      <c r="S163" s="53">
        <f t="shared" si="25"/>
        <v>0</v>
      </c>
      <c r="T163" s="53">
        <f t="shared" si="26"/>
        <v>7.7621482093232566E-2</v>
      </c>
      <c r="U163" s="53">
        <f t="shared" si="27"/>
        <v>57.782404997397187</v>
      </c>
      <c r="V163" s="69">
        <v>41.938718115564811</v>
      </c>
      <c r="W163" s="53">
        <f t="shared" si="28"/>
        <v>6.4772833159812571</v>
      </c>
      <c r="X163" s="53">
        <f t="shared" si="29"/>
        <v>0.50277633092423324</v>
      </c>
      <c r="Y163" s="12"/>
      <c r="Z163" s="21"/>
      <c r="AA163" s="48"/>
      <c r="AB163" s="21"/>
      <c r="AC163" s="12"/>
    </row>
    <row r="164" spans="1:29" x14ac:dyDescent="0.3">
      <c r="A164" s="1">
        <f t="shared" si="20"/>
        <v>45201.666666666279</v>
      </c>
      <c r="B164" s="6">
        <v>2</v>
      </c>
      <c r="C164" s="6" t="s">
        <v>109</v>
      </c>
      <c r="D164">
        <f>IF(HOUR(A164)+MINUTE(A164)/60&lt;=18,1,IF(HOUR(A164)+MINUTE(A164)/60&gt;=23.25,1,LOOKUP(DAY(A164),calendario!$A$12:$A$41,calendario!$C$12:$C$41)))</f>
        <v>1</v>
      </c>
      <c r="E164" s="89">
        <f t="shared" si="21"/>
        <v>4.4962685546875001</v>
      </c>
      <c r="F164" s="88">
        <v>17.98507421875</v>
      </c>
      <c r="G164" s="89">
        <f t="shared" si="21"/>
        <v>2.9329589843749999</v>
      </c>
      <c r="H164" s="86">
        <v>11.7318359375</v>
      </c>
      <c r="O164" s="53">
        <f t="shared" si="22"/>
        <v>0</v>
      </c>
      <c r="P164" s="54">
        <f t="shared" si="23"/>
        <v>57.782404997397187</v>
      </c>
      <c r="Q164" s="69">
        <v>41.938718115564811</v>
      </c>
      <c r="R164" s="53">
        <f t="shared" si="24"/>
        <v>6.4772833159812571</v>
      </c>
      <c r="S164" s="53">
        <f t="shared" si="25"/>
        <v>0</v>
      </c>
      <c r="T164" s="53">
        <f t="shared" si="26"/>
        <v>1.5341943827415581</v>
      </c>
      <c r="U164" s="53">
        <f t="shared" si="27"/>
        <v>57.782404997397187</v>
      </c>
      <c r="V164" s="69">
        <v>41.938718115564811</v>
      </c>
      <c r="W164" s="53">
        <f t="shared" si="28"/>
        <v>6.4772833159812571</v>
      </c>
      <c r="X164" s="53">
        <f t="shared" si="29"/>
        <v>9.9374116788040574</v>
      </c>
      <c r="Y164" s="12"/>
      <c r="Z164" s="21"/>
      <c r="AA164" s="48"/>
      <c r="AB164" s="21"/>
      <c r="AC164" s="12"/>
    </row>
    <row r="165" spans="1:29" x14ac:dyDescent="0.3">
      <c r="A165" s="1">
        <f t="shared" si="20"/>
        <v>45201.677083332943</v>
      </c>
      <c r="B165" s="6">
        <v>2</v>
      </c>
      <c r="C165" s="6" t="s">
        <v>110</v>
      </c>
      <c r="D165">
        <f>IF(HOUR(A165)+MINUTE(A165)/60&lt;=18,1,IF(HOUR(A165)+MINUTE(A165)/60&gt;=23.25,1,LOOKUP(DAY(A165),calendario!$A$12:$A$41,calendario!$C$12:$C$41)))</f>
        <v>1</v>
      </c>
      <c r="E165" s="89">
        <f t="shared" si="21"/>
        <v>4.4963364257812497</v>
      </c>
      <c r="F165" s="88">
        <v>17.985345703124999</v>
      </c>
      <c r="G165" s="89">
        <f t="shared" si="21"/>
        <v>4.4960673828125</v>
      </c>
      <c r="H165" s="86">
        <v>17.98426953125</v>
      </c>
      <c r="O165" s="53">
        <f t="shared" si="22"/>
        <v>0</v>
      </c>
      <c r="P165" s="54">
        <f t="shared" si="23"/>
        <v>57.782404997397187</v>
      </c>
      <c r="Q165" s="69">
        <v>41.803779021343047</v>
      </c>
      <c r="R165" s="53">
        <f t="shared" si="24"/>
        <v>6.544752863092139</v>
      </c>
      <c r="S165" s="53">
        <f t="shared" si="25"/>
        <v>0</v>
      </c>
      <c r="T165" s="53">
        <f t="shared" si="26"/>
        <v>0</v>
      </c>
      <c r="U165" s="53">
        <f t="shared" si="27"/>
        <v>57.782404997397187</v>
      </c>
      <c r="V165" s="69">
        <v>41.803779021343047</v>
      </c>
      <c r="W165" s="53">
        <f t="shared" si="28"/>
        <v>6.544752863092139</v>
      </c>
      <c r="X165" s="53">
        <f t="shared" si="29"/>
        <v>0</v>
      </c>
      <c r="Y165" s="12"/>
      <c r="Z165" s="21"/>
      <c r="AA165" s="48"/>
      <c r="AB165" s="21"/>
      <c r="AC165" s="12"/>
    </row>
    <row r="166" spans="1:29" x14ac:dyDescent="0.3">
      <c r="A166" s="1">
        <f t="shared" si="20"/>
        <v>45201.687499999607</v>
      </c>
      <c r="B166" s="6">
        <v>2</v>
      </c>
      <c r="C166" s="6" t="s">
        <v>111</v>
      </c>
      <c r="D166">
        <f>IF(HOUR(A166)+MINUTE(A166)/60&lt;=18,1,IF(HOUR(A166)+MINUTE(A166)/60&gt;=23.25,1,LOOKUP(DAY(A166),calendario!$A$12:$A$41,calendario!$C$12:$C$41)))</f>
        <v>1</v>
      </c>
      <c r="E166" s="89">
        <f t="shared" si="21"/>
        <v>4.4961630859374999</v>
      </c>
      <c r="F166" s="88">
        <v>17.98465234375</v>
      </c>
      <c r="G166" s="89">
        <f t="shared" si="21"/>
        <v>4.4961123046875002</v>
      </c>
      <c r="H166" s="86">
        <v>17.984449218750001</v>
      </c>
      <c r="O166" s="53">
        <f t="shared" si="22"/>
        <v>0</v>
      </c>
      <c r="P166" s="54">
        <f t="shared" si="23"/>
        <v>57.782404997397187</v>
      </c>
      <c r="Q166" s="69">
        <v>41.803779021343047</v>
      </c>
      <c r="R166" s="53">
        <f t="shared" si="24"/>
        <v>6.544752863092139</v>
      </c>
      <c r="S166" s="53">
        <f t="shared" si="25"/>
        <v>0</v>
      </c>
      <c r="T166" s="53">
        <f t="shared" si="26"/>
        <v>0</v>
      </c>
      <c r="U166" s="53">
        <f t="shared" si="27"/>
        <v>57.782404997397187</v>
      </c>
      <c r="V166" s="69">
        <v>41.803779021343047</v>
      </c>
      <c r="W166" s="53">
        <f t="shared" si="28"/>
        <v>6.544752863092139</v>
      </c>
      <c r="X166" s="53">
        <f t="shared" si="29"/>
        <v>0</v>
      </c>
      <c r="Y166" s="12"/>
      <c r="Z166" s="21"/>
      <c r="AA166" s="48"/>
      <c r="AB166" s="21"/>
      <c r="AC166" s="12"/>
    </row>
    <row r="167" spans="1:29" x14ac:dyDescent="0.3">
      <c r="A167" s="1">
        <f t="shared" si="20"/>
        <v>45201.697916666271</v>
      </c>
      <c r="B167" s="6">
        <v>2</v>
      </c>
      <c r="C167" s="6" t="s">
        <v>112</v>
      </c>
      <c r="D167">
        <f>IF(HOUR(A167)+MINUTE(A167)/60&lt;=18,1,IF(HOUR(A167)+MINUTE(A167)/60&gt;=23.25,1,LOOKUP(DAY(A167),calendario!$A$12:$A$41,calendario!$C$12:$C$41)))</f>
        <v>1</v>
      </c>
      <c r="E167" s="89">
        <f t="shared" si="21"/>
        <v>4.4961489257812497</v>
      </c>
      <c r="F167" s="88">
        <v>17.984595703124999</v>
      </c>
      <c r="G167" s="89">
        <f t="shared" si="21"/>
        <v>4.49607177734375</v>
      </c>
      <c r="H167" s="86">
        <v>17.984287109375</v>
      </c>
      <c r="O167" s="53">
        <f t="shared" si="22"/>
        <v>0</v>
      </c>
      <c r="P167" s="54">
        <f t="shared" si="23"/>
        <v>57.782404997397187</v>
      </c>
      <c r="Q167" s="69">
        <v>41.646220718375851</v>
      </c>
      <c r="R167" s="53">
        <f t="shared" si="24"/>
        <v>6.623532014575737</v>
      </c>
      <c r="S167" s="53">
        <f t="shared" si="25"/>
        <v>0</v>
      </c>
      <c r="T167" s="53">
        <f t="shared" si="26"/>
        <v>0</v>
      </c>
      <c r="U167" s="53">
        <f t="shared" si="27"/>
        <v>57.782404997397187</v>
      </c>
      <c r="V167" s="69">
        <v>41.646220718375851</v>
      </c>
      <c r="W167" s="53">
        <f t="shared" si="28"/>
        <v>6.623532014575737</v>
      </c>
      <c r="X167" s="53">
        <f t="shared" si="29"/>
        <v>0</v>
      </c>
      <c r="Y167" s="12"/>
      <c r="Z167" s="21"/>
      <c r="AA167" s="48"/>
      <c r="AB167" s="21"/>
      <c r="AC167" s="12"/>
    </row>
    <row r="168" spans="1:29" x14ac:dyDescent="0.3">
      <c r="A168" s="1">
        <f t="shared" si="20"/>
        <v>45201.708333332936</v>
      </c>
      <c r="B168" s="6">
        <v>2</v>
      </c>
      <c r="C168" s="6" t="s">
        <v>113</v>
      </c>
      <c r="D168">
        <f>IF(HOUR(A168)+MINUTE(A168)/60&lt;=18,1,IF(HOUR(A168)+MINUTE(A168)/60&gt;=23.25,1,LOOKUP(DAY(A168),calendario!$A$12:$A$41,calendario!$C$12:$C$41)))</f>
        <v>1</v>
      </c>
      <c r="E168" s="89">
        <f t="shared" si="21"/>
        <v>4.5331557617187501</v>
      </c>
      <c r="F168" s="88">
        <v>18.132623046875</v>
      </c>
      <c r="G168" s="89">
        <f t="shared" si="21"/>
        <v>4.5327724609375002</v>
      </c>
      <c r="H168" s="86">
        <v>18.131089843750001</v>
      </c>
      <c r="O168" s="53">
        <f t="shared" si="22"/>
        <v>0</v>
      </c>
      <c r="P168" s="54">
        <f t="shared" si="23"/>
        <v>57.782404997397187</v>
      </c>
      <c r="Q168" s="69">
        <v>41.646220718375851</v>
      </c>
      <c r="R168" s="53">
        <f t="shared" si="24"/>
        <v>6.623532014575737</v>
      </c>
      <c r="S168" s="53">
        <f t="shared" si="25"/>
        <v>0</v>
      </c>
      <c r="T168" s="53">
        <f t="shared" si="26"/>
        <v>0</v>
      </c>
      <c r="U168" s="53">
        <f t="shared" si="27"/>
        <v>57.782404997397187</v>
      </c>
      <c r="V168" s="69">
        <v>41.646220718375851</v>
      </c>
      <c r="W168" s="53">
        <f t="shared" si="28"/>
        <v>6.623532014575737</v>
      </c>
      <c r="X168" s="53">
        <f t="shared" si="29"/>
        <v>0</v>
      </c>
      <c r="Y168" s="12"/>
      <c r="Z168" s="21"/>
      <c r="AA168" s="48"/>
      <c r="AB168" s="21"/>
      <c r="AC168" s="12"/>
    </row>
    <row r="169" spans="1:29" x14ac:dyDescent="0.3">
      <c r="A169" s="1">
        <f t="shared" si="20"/>
        <v>45201.7187499996</v>
      </c>
      <c r="B169" s="6">
        <v>2</v>
      </c>
      <c r="C169" s="6" t="s">
        <v>114</v>
      </c>
      <c r="D169">
        <f>IF(HOUR(A169)+MINUTE(A169)/60&lt;=18,1,IF(HOUR(A169)+MINUTE(A169)/60&gt;=23.25,1,LOOKUP(DAY(A169),calendario!$A$12:$A$41,calendario!$C$12:$C$41)))</f>
        <v>1</v>
      </c>
      <c r="E169" s="89">
        <f t="shared" si="21"/>
        <v>4.6419189453124998</v>
      </c>
      <c r="F169" s="88">
        <v>18.567675781249999</v>
      </c>
      <c r="G169" s="89">
        <f t="shared" si="21"/>
        <v>4.6499765625</v>
      </c>
      <c r="H169" s="86">
        <v>18.59990625</v>
      </c>
      <c r="O169" s="53">
        <f t="shared" si="22"/>
        <v>0</v>
      </c>
      <c r="P169" s="54">
        <f t="shared" si="23"/>
        <v>57.782404997397187</v>
      </c>
      <c r="Q169" s="69">
        <v>41.456851639770946</v>
      </c>
      <c r="R169" s="53">
        <f t="shared" si="24"/>
        <v>6.7182165538781895</v>
      </c>
      <c r="S169" s="53">
        <f t="shared" si="25"/>
        <v>0</v>
      </c>
      <c r="T169" s="53">
        <f t="shared" si="26"/>
        <v>0</v>
      </c>
      <c r="U169" s="53">
        <f t="shared" si="27"/>
        <v>57.782404997397187</v>
      </c>
      <c r="V169" s="69">
        <v>41.456851639770946</v>
      </c>
      <c r="W169" s="53">
        <f t="shared" si="28"/>
        <v>6.7182165538781895</v>
      </c>
      <c r="X169" s="53">
        <f t="shared" si="29"/>
        <v>0</v>
      </c>
      <c r="Y169" s="12"/>
      <c r="Z169" s="21"/>
      <c r="AA169" s="48"/>
      <c r="AB169" s="21"/>
      <c r="AC169" s="12"/>
    </row>
    <row r="170" spans="1:29" x14ac:dyDescent="0.3">
      <c r="A170" s="1">
        <f t="shared" si="20"/>
        <v>45201.729166666264</v>
      </c>
      <c r="B170" s="6">
        <v>2</v>
      </c>
      <c r="C170" s="6" t="s">
        <v>115</v>
      </c>
      <c r="D170">
        <f>IF(HOUR(A170)+MINUTE(A170)/60&lt;=18,1,IF(HOUR(A170)+MINUTE(A170)/60&gt;=23.25,1,LOOKUP(DAY(A170),calendario!$A$12:$A$41,calendario!$C$12:$C$41)))</f>
        <v>1</v>
      </c>
      <c r="E170" s="89">
        <f t="shared" si="21"/>
        <v>4.6415439453124998</v>
      </c>
      <c r="F170" s="88">
        <v>18.566175781249999</v>
      </c>
      <c r="G170" s="89">
        <f t="shared" si="21"/>
        <v>4.6499335937500001</v>
      </c>
      <c r="H170" s="86">
        <v>18.599734375000001</v>
      </c>
      <c r="O170" s="53">
        <f t="shared" si="22"/>
        <v>0</v>
      </c>
      <c r="P170" s="54">
        <f t="shared" si="23"/>
        <v>57.782404997397187</v>
      </c>
      <c r="Q170" s="69">
        <v>41.456851639770946</v>
      </c>
      <c r="R170" s="53">
        <f t="shared" si="24"/>
        <v>6.7182165538781895</v>
      </c>
      <c r="S170" s="53">
        <f t="shared" si="25"/>
        <v>0</v>
      </c>
      <c r="T170" s="53">
        <f t="shared" si="26"/>
        <v>0</v>
      </c>
      <c r="U170" s="53">
        <f t="shared" si="27"/>
        <v>57.782404997397187</v>
      </c>
      <c r="V170" s="69">
        <v>41.456851639770946</v>
      </c>
      <c r="W170" s="53">
        <f t="shared" si="28"/>
        <v>6.7182165538781895</v>
      </c>
      <c r="X170" s="53">
        <f t="shared" si="29"/>
        <v>0</v>
      </c>
      <c r="Y170" s="12"/>
      <c r="Z170" s="21"/>
      <c r="AA170" s="48"/>
      <c r="AB170" s="21"/>
      <c r="AC170" s="12"/>
    </row>
    <row r="171" spans="1:29" x14ac:dyDescent="0.3">
      <c r="A171" s="1">
        <f t="shared" si="20"/>
        <v>45201.739583332928</v>
      </c>
      <c r="B171" s="6">
        <v>2</v>
      </c>
      <c r="C171" s="6" t="s">
        <v>116</v>
      </c>
      <c r="D171">
        <f>IF(HOUR(A171)+MINUTE(A171)/60&lt;=18,1,IF(HOUR(A171)+MINUTE(A171)/60&gt;=23.25,1,LOOKUP(DAY(A171),calendario!$A$12:$A$41,calendario!$C$12:$C$41)))</f>
        <v>1</v>
      </c>
      <c r="E171" s="89">
        <f t="shared" si="21"/>
        <v>4.64143603515625</v>
      </c>
      <c r="F171" s="88">
        <v>18.565744140625</v>
      </c>
      <c r="G171" s="89">
        <f t="shared" si="21"/>
        <v>4.6501816406250001</v>
      </c>
      <c r="H171" s="86">
        <v>18.6007265625</v>
      </c>
      <c r="O171" s="53">
        <f t="shared" si="22"/>
        <v>0</v>
      </c>
      <c r="P171" s="54">
        <f t="shared" si="23"/>
        <v>57.782404997397187</v>
      </c>
      <c r="Q171" s="69">
        <v>41.057419312857888</v>
      </c>
      <c r="R171" s="53">
        <f t="shared" si="24"/>
        <v>6.9179327173347183</v>
      </c>
      <c r="S171" s="53">
        <f t="shared" si="25"/>
        <v>0</v>
      </c>
      <c r="T171" s="53">
        <f t="shared" si="26"/>
        <v>0</v>
      </c>
      <c r="U171" s="53">
        <f t="shared" si="27"/>
        <v>57.782404997397187</v>
      </c>
      <c r="V171" s="69">
        <v>41.057419312857888</v>
      </c>
      <c r="W171" s="53">
        <f t="shared" si="28"/>
        <v>6.9179327173347183</v>
      </c>
      <c r="X171" s="53">
        <f t="shared" si="29"/>
        <v>0</v>
      </c>
      <c r="Y171" s="12"/>
      <c r="Z171" s="21"/>
      <c r="AA171" s="48"/>
      <c r="AB171" s="21"/>
      <c r="AC171" s="12"/>
    </row>
    <row r="172" spans="1:29" x14ac:dyDescent="0.3">
      <c r="A172" s="1">
        <f t="shared" si="20"/>
        <v>45201.749999999593</v>
      </c>
      <c r="B172" s="6">
        <v>2</v>
      </c>
      <c r="C172" s="6" t="s">
        <v>117</v>
      </c>
      <c r="D172">
        <f>IF(HOUR(A172)+MINUTE(A172)/60&lt;=18,1,IF(HOUR(A172)+MINUTE(A172)/60&gt;=23.25,1,LOOKUP(DAY(A172),calendario!$A$12:$A$41,calendario!$C$12:$C$41)))</f>
        <v>1</v>
      </c>
      <c r="E172" s="89">
        <f t="shared" si="21"/>
        <v>4.6379067382812504</v>
      </c>
      <c r="F172" s="88">
        <v>18.551626953125002</v>
      </c>
      <c r="G172" s="89">
        <f t="shared" si="21"/>
        <v>4.6498461914062501</v>
      </c>
      <c r="H172" s="86">
        <v>18.599384765625</v>
      </c>
      <c r="O172" s="53">
        <f t="shared" si="22"/>
        <v>0</v>
      </c>
      <c r="P172" s="54">
        <f t="shared" si="23"/>
        <v>57.782404997397187</v>
      </c>
      <c r="Q172" s="69">
        <v>41.057419312857888</v>
      </c>
      <c r="R172" s="53">
        <f t="shared" si="24"/>
        <v>6.9179327173347183</v>
      </c>
      <c r="S172" s="53">
        <f t="shared" si="25"/>
        <v>0</v>
      </c>
      <c r="T172" s="53">
        <f t="shared" si="26"/>
        <v>0</v>
      </c>
      <c r="U172" s="53">
        <f t="shared" si="27"/>
        <v>57.782404997397187</v>
      </c>
      <c r="V172" s="69">
        <v>41.057419312857888</v>
      </c>
      <c r="W172" s="53">
        <f t="shared" si="28"/>
        <v>6.9179327173347183</v>
      </c>
      <c r="X172" s="53">
        <f t="shared" si="29"/>
        <v>0</v>
      </c>
      <c r="Y172" s="12"/>
      <c r="Z172" s="21"/>
      <c r="AA172" s="48"/>
      <c r="AB172" s="21"/>
      <c r="AC172" s="12"/>
    </row>
    <row r="173" spans="1:29" x14ac:dyDescent="0.3">
      <c r="A173" s="1">
        <f t="shared" si="20"/>
        <v>45201.760416666257</v>
      </c>
      <c r="B173" s="6">
        <v>2</v>
      </c>
      <c r="C173" s="6" t="s">
        <v>118</v>
      </c>
      <c r="D173">
        <f>IF(HOUR(A173)+MINUTE(A173)/60&lt;=18,1,IF(HOUR(A173)+MINUTE(A173)/60&gt;=23.25,1,LOOKUP(DAY(A173),calendario!$A$12:$A$41,calendario!$C$12:$C$41)))</f>
        <v>0</v>
      </c>
      <c r="E173" s="89">
        <f t="shared" si="21"/>
        <v>4.6393789062500002</v>
      </c>
      <c r="F173" s="88">
        <v>18.557515625000001</v>
      </c>
      <c r="G173" s="89">
        <f t="shared" si="21"/>
        <v>4.64900439453125</v>
      </c>
      <c r="H173" s="86">
        <v>18.596017578125</v>
      </c>
      <c r="O173" s="53">
        <f t="shared" si="22"/>
        <v>0</v>
      </c>
      <c r="P173" s="54">
        <f t="shared" si="23"/>
        <v>58.901613742842265</v>
      </c>
      <c r="Q173" s="69">
        <v>41.327204320666318</v>
      </c>
      <c r="R173" s="53">
        <f t="shared" si="24"/>
        <v>7.3146643675169152</v>
      </c>
      <c r="S173" s="53">
        <f t="shared" si="25"/>
        <v>0</v>
      </c>
      <c r="T173" s="53">
        <f t="shared" si="26"/>
        <v>0</v>
      </c>
      <c r="U173" s="53">
        <f t="shared" si="27"/>
        <v>58.901613742842265</v>
      </c>
      <c r="V173" s="69">
        <v>41.327204320666318</v>
      </c>
      <c r="W173" s="53">
        <f t="shared" si="28"/>
        <v>7.3146643675169152</v>
      </c>
      <c r="X173" s="53">
        <f t="shared" si="29"/>
        <v>0</v>
      </c>
      <c r="Y173" s="12"/>
      <c r="Z173" s="21"/>
      <c r="AA173" s="48"/>
      <c r="AB173" s="21"/>
      <c r="AC173" s="12"/>
    </row>
    <row r="174" spans="1:29" x14ac:dyDescent="0.3">
      <c r="A174" s="1">
        <f t="shared" si="20"/>
        <v>45201.770833332921</v>
      </c>
      <c r="B174" s="6">
        <v>2</v>
      </c>
      <c r="C174" s="6" t="s">
        <v>119</v>
      </c>
      <c r="D174">
        <f>IF(HOUR(A174)+MINUTE(A174)/60&lt;=18,1,IF(HOUR(A174)+MINUTE(A174)/60&gt;=23.25,1,LOOKUP(DAY(A174),calendario!$A$12:$A$41,calendario!$C$12:$C$41)))</f>
        <v>0</v>
      </c>
      <c r="E174" s="89">
        <f t="shared" si="21"/>
        <v>4.6427885742187502</v>
      </c>
      <c r="F174" s="88">
        <v>18.571154296875001</v>
      </c>
      <c r="G174" s="89">
        <f t="shared" si="21"/>
        <v>4.6488281249999996</v>
      </c>
      <c r="H174" s="86">
        <v>18.595312499999999</v>
      </c>
      <c r="O174" s="53">
        <f t="shared" si="22"/>
        <v>0</v>
      </c>
      <c r="P174" s="54">
        <f t="shared" si="23"/>
        <v>58.901613742842265</v>
      </c>
      <c r="Q174" s="69">
        <v>41.327204320666318</v>
      </c>
      <c r="R174" s="53">
        <f t="shared" si="24"/>
        <v>7.3146643675169152</v>
      </c>
      <c r="S174" s="53">
        <f t="shared" si="25"/>
        <v>0</v>
      </c>
      <c r="T174" s="53">
        <f t="shared" si="26"/>
        <v>0</v>
      </c>
      <c r="U174" s="53">
        <f t="shared" si="27"/>
        <v>58.901613742842265</v>
      </c>
      <c r="V174" s="69">
        <v>41.327204320666318</v>
      </c>
      <c r="W174" s="53">
        <f t="shared" si="28"/>
        <v>7.3146643675169152</v>
      </c>
      <c r="X174" s="53">
        <f t="shared" si="29"/>
        <v>0</v>
      </c>
      <c r="Y174" s="12"/>
      <c r="Z174" s="21"/>
      <c r="AA174" s="48"/>
      <c r="AB174" s="21"/>
      <c r="AC174" s="12"/>
    </row>
    <row r="175" spans="1:29" x14ac:dyDescent="0.3">
      <c r="A175" s="1">
        <f t="shared" si="20"/>
        <v>45201.781249999585</v>
      </c>
      <c r="B175" s="6">
        <v>2</v>
      </c>
      <c r="C175" s="6" t="s">
        <v>120</v>
      </c>
      <c r="D175">
        <f>IF(HOUR(A175)+MINUTE(A175)/60&lt;=18,1,IF(HOUR(A175)+MINUTE(A175)/60&gt;=23.25,1,LOOKUP(DAY(A175),calendario!$A$12:$A$41,calendario!$C$12:$C$41)))</f>
        <v>0</v>
      </c>
      <c r="E175" s="89">
        <f t="shared" si="21"/>
        <v>4.6437763671874999</v>
      </c>
      <c r="F175" s="88">
        <v>18.575105468749999</v>
      </c>
      <c r="G175" s="89">
        <f t="shared" si="21"/>
        <v>4.6492241210937504</v>
      </c>
      <c r="H175" s="86">
        <v>18.596896484375002</v>
      </c>
      <c r="O175" s="53">
        <f t="shared" si="22"/>
        <v>0</v>
      </c>
      <c r="P175" s="54">
        <f t="shared" si="23"/>
        <v>58.901613742842265</v>
      </c>
      <c r="Q175" s="69">
        <v>42.238849817803228</v>
      </c>
      <c r="R175" s="53">
        <f t="shared" si="24"/>
        <v>6.8588416189484605</v>
      </c>
      <c r="S175" s="53">
        <f t="shared" si="25"/>
        <v>0</v>
      </c>
      <c r="T175" s="53">
        <f t="shared" si="26"/>
        <v>0</v>
      </c>
      <c r="U175" s="53">
        <f t="shared" si="27"/>
        <v>58.901613742842265</v>
      </c>
      <c r="V175" s="69">
        <v>42.238849817803228</v>
      </c>
      <c r="W175" s="53">
        <f t="shared" si="28"/>
        <v>6.8588416189484605</v>
      </c>
      <c r="X175" s="53">
        <f t="shared" si="29"/>
        <v>0</v>
      </c>
      <c r="Y175" s="12"/>
      <c r="Z175" s="21"/>
      <c r="AA175" s="48"/>
      <c r="AB175" s="21"/>
      <c r="AC175" s="12"/>
    </row>
    <row r="176" spans="1:29" x14ac:dyDescent="0.3">
      <c r="A176" s="1">
        <f t="shared" si="20"/>
        <v>45201.79166666625</v>
      </c>
      <c r="B176" s="6">
        <v>2</v>
      </c>
      <c r="C176" s="6" t="s">
        <v>121</v>
      </c>
      <c r="D176">
        <f>IF(HOUR(A176)+MINUTE(A176)/60&lt;=18,1,IF(HOUR(A176)+MINUTE(A176)/60&gt;=23.25,1,LOOKUP(DAY(A176),calendario!$A$12:$A$41,calendario!$C$12:$C$41)))</f>
        <v>0</v>
      </c>
      <c r="E176" s="89">
        <f t="shared" si="21"/>
        <v>4.6452343750000002</v>
      </c>
      <c r="F176" s="88">
        <v>18.580937500000001</v>
      </c>
      <c r="G176" s="89">
        <f t="shared" si="21"/>
        <v>4.6491645507812498</v>
      </c>
      <c r="H176" s="86">
        <v>18.596658203124999</v>
      </c>
      <c r="O176" s="53">
        <f t="shared" si="22"/>
        <v>0</v>
      </c>
      <c r="P176" s="54">
        <f t="shared" si="23"/>
        <v>58.901613742842265</v>
      </c>
      <c r="Q176" s="69">
        <v>42.238849817803228</v>
      </c>
      <c r="R176" s="53">
        <f t="shared" si="24"/>
        <v>6.8588416189484605</v>
      </c>
      <c r="S176" s="53">
        <f t="shared" si="25"/>
        <v>0</v>
      </c>
      <c r="T176" s="53">
        <f t="shared" si="26"/>
        <v>0</v>
      </c>
      <c r="U176" s="53">
        <f t="shared" si="27"/>
        <v>58.901613742842265</v>
      </c>
      <c r="V176" s="69">
        <v>42.238849817803228</v>
      </c>
      <c r="W176" s="53">
        <f t="shared" si="28"/>
        <v>6.8588416189484605</v>
      </c>
      <c r="X176" s="53">
        <f t="shared" si="29"/>
        <v>0</v>
      </c>
      <c r="Y176" s="12"/>
      <c r="Z176" s="21"/>
      <c r="AA176" s="48"/>
      <c r="AB176" s="21"/>
      <c r="AC176" s="12"/>
    </row>
    <row r="177" spans="1:29" x14ac:dyDescent="0.3">
      <c r="A177" s="1">
        <f t="shared" si="20"/>
        <v>45201.802083332914</v>
      </c>
      <c r="B177" s="6">
        <v>2</v>
      </c>
      <c r="C177" s="6" t="s">
        <v>122</v>
      </c>
      <c r="D177">
        <f>IF(HOUR(A177)+MINUTE(A177)/60&lt;=18,1,IF(HOUR(A177)+MINUTE(A177)/60&gt;=23.25,1,LOOKUP(DAY(A177),calendario!$A$12:$A$41,calendario!$C$12:$C$41)))</f>
        <v>0</v>
      </c>
      <c r="E177" s="89">
        <f t="shared" si="21"/>
        <v>4.6459458007812504</v>
      </c>
      <c r="F177" s="88">
        <v>18.583783203125002</v>
      </c>
      <c r="G177" s="89">
        <f t="shared" si="21"/>
        <v>4.6490458984374996</v>
      </c>
      <c r="H177" s="86">
        <v>18.596183593749998</v>
      </c>
      <c r="O177" s="53">
        <f t="shared" si="22"/>
        <v>0</v>
      </c>
      <c r="P177" s="54">
        <f t="shared" si="23"/>
        <v>58.901613742842265</v>
      </c>
      <c r="Q177" s="69">
        <v>42.240386777719934</v>
      </c>
      <c r="R177" s="53">
        <f t="shared" si="24"/>
        <v>6.8580731389901075</v>
      </c>
      <c r="S177" s="53">
        <f t="shared" si="25"/>
        <v>0</v>
      </c>
      <c r="T177" s="53">
        <f t="shared" si="26"/>
        <v>0</v>
      </c>
      <c r="U177" s="53">
        <f t="shared" si="27"/>
        <v>58.901613742842265</v>
      </c>
      <c r="V177" s="69">
        <v>42.240386777719934</v>
      </c>
      <c r="W177" s="53">
        <f t="shared" si="28"/>
        <v>6.8580731389901075</v>
      </c>
      <c r="X177" s="53">
        <f t="shared" si="29"/>
        <v>0</v>
      </c>
      <c r="Y177" s="12"/>
      <c r="Z177" s="21"/>
      <c r="AA177" s="48"/>
      <c r="AB177" s="21"/>
      <c r="AC177" s="12"/>
    </row>
    <row r="178" spans="1:29" x14ac:dyDescent="0.3">
      <c r="A178" s="1">
        <f t="shared" si="20"/>
        <v>45201.812499999578</v>
      </c>
      <c r="B178" s="6">
        <v>2</v>
      </c>
      <c r="C178" s="6" t="s">
        <v>123</v>
      </c>
      <c r="D178">
        <f>IF(HOUR(A178)+MINUTE(A178)/60&lt;=18,1,IF(HOUR(A178)+MINUTE(A178)/60&gt;=23.25,1,LOOKUP(DAY(A178),calendario!$A$12:$A$41,calendario!$C$12:$C$41)))</f>
        <v>0</v>
      </c>
      <c r="E178" s="89">
        <f t="shared" si="21"/>
        <v>4.6474912109375</v>
      </c>
      <c r="F178" s="88">
        <v>18.58996484375</v>
      </c>
      <c r="G178" s="89">
        <f t="shared" si="21"/>
        <v>4.6493212890624998</v>
      </c>
      <c r="H178" s="86">
        <v>18.597285156249999</v>
      </c>
      <c r="O178" s="53">
        <f t="shared" si="22"/>
        <v>0</v>
      </c>
      <c r="P178" s="54">
        <f t="shared" si="23"/>
        <v>58.901613742842265</v>
      </c>
      <c r="Q178" s="69">
        <v>42.240386777719934</v>
      </c>
      <c r="R178" s="53">
        <f t="shared" si="24"/>
        <v>6.8580731389901075</v>
      </c>
      <c r="S178" s="53">
        <f t="shared" si="25"/>
        <v>0</v>
      </c>
      <c r="T178" s="53">
        <f t="shared" si="26"/>
        <v>0</v>
      </c>
      <c r="U178" s="53">
        <f t="shared" si="27"/>
        <v>58.901613742842265</v>
      </c>
      <c r="V178" s="69">
        <v>42.240386777719934</v>
      </c>
      <c r="W178" s="53">
        <f t="shared" si="28"/>
        <v>6.8580731389901075</v>
      </c>
      <c r="X178" s="53">
        <f t="shared" si="29"/>
        <v>0</v>
      </c>
      <c r="Y178" s="12"/>
      <c r="Z178" s="21"/>
      <c r="AA178" s="48"/>
      <c r="AB178" s="21"/>
      <c r="AC178" s="12"/>
    </row>
    <row r="179" spans="1:29" x14ac:dyDescent="0.3">
      <c r="A179" s="1">
        <f t="shared" si="20"/>
        <v>45201.822916666242</v>
      </c>
      <c r="B179" s="6">
        <v>2</v>
      </c>
      <c r="C179" s="6" t="s">
        <v>124</v>
      </c>
      <c r="D179">
        <f>IF(HOUR(A179)+MINUTE(A179)/60&lt;=18,1,IF(HOUR(A179)+MINUTE(A179)/60&gt;=23.25,1,LOOKUP(DAY(A179),calendario!$A$12:$A$41,calendario!$C$12:$C$41)))</f>
        <v>0</v>
      </c>
      <c r="E179" s="89">
        <f t="shared" si="21"/>
        <v>4.6496528320312498</v>
      </c>
      <c r="F179" s="88">
        <v>18.598611328124999</v>
      </c>
      <c r="G179" s="89">
        <f t="shared" si="21"/>
        <v>4.6491484375000001</v>
      </c>
      <c r="H179" s="86">
        <v>18.59659375</v>
      </c>
      <c r="O179" s="53">
        <f t="shared" si="22"/>
        <v>0</v>
      </c>
      <c r="P179" s="54">
        <f t="shared" si="23"/>
        <v>58.901613742842265</v>
      </c>
      <c r="Q179" s="69">
        <v>42.233492191566889</v>
      </c>
      <c r="R179" s="53">
        <f t="shared" si="24"/>
        <v>6.8615204320666301</v>
      </c>
      <c r="S179" s="53">
        <f t="shared" si="25"/>
        <v>0</v>
      </c>
      <c r="T179" s="53">
        <f t="shared" si="26"/>
        <v>0</v>
      </c>
      <c r="U179" s="53">
        <f t="shared" si="27"/>
        <v>58.901613742842265</v>
      </c>
      <c r="V179" s="69">
        <v>42.233492191566889</v>
      </c>
      <c r="W179" s="53">
        <f t="shared" si="28"/>
        <v>6.8615204320666301</v>
      </c>
      <c r="X179" s="53">
        <f t="shared" si="29"/>
        <v>0</v>
      </c>
      <c r="Y179" s="12"/>
      <c r="Z179" s="21"/>
      <c r="AA179" s="48"/>
      <c r="AB179" s="21"/>
      <c r="AC179" s="12"/>
    </row>
    <row r="180" spans="1:29" x14ac:dyDescent="0.3">
      <c r="A180" s="1">
        <f t="shared" si="20"/>
        <v>45201.833333332906</v>
      </c>
      <c r="B180" s="6">
        <v>2</v>
      </c>
      <c r="C180" s="6" t="s">
        <v>125</v>
      </c>
      <c r="D180">
        <f>IF(HOUR(A180)+MINUTE(A180)/60&lt;=18,1,IF(HOUR(A180)+MINUTE(A180)/60&gt;=23.25,1,LOOKUP(DAY(A180),calendario!$A$12:$A$41,calendario!$C$12:$C$41)))</f>
        <v>0</v>
      </c>
      <c r="E180" s="89">
        <f t="shared" si="21"/>
        <v>4.6504833984375002</v>
      </c>
      <c r="F180" s="88">
        <v>18.601933593750001</v>
      </c>
      <c r="G180" s="89">
        <f t="shared" si="21"/>
        <v>4.6491806640625004</v>
      </c>
      <c r="H180" s="86">
        <v>18.596722656250002</v>
      </c>
      <c r="O180" s="53">
        <f t="shared" si="22"/>
        <v>0</v>
      </c>
      <c r="P180" s="54">
        <f t="shared" si="23"/>
        <v>58.901613742842265</v>
      </c>
      <c r="Q180" s="69">
        <v>42.233492191566889</v>
      </c>
      <c r="R180" s="53">
        <f t="shared" si="24"/>
        <v>6.8615204320666301</v>
      </c>
      <c r="S180" s="53">
        <f t="shared" si="25"/>
        <v>0</v>
      </c>
      <c r="T180" s="53">
        <f t="shared" si="26"/>
        <v>0</v>
      </c>
      <c r="U180" s="53">
        <f t="shared" si="27"/>
        <v>58.901613742842265</v>
      </c>
      <c r="V180" s="69">
        <v>42.233492191566889</v>
      </c>
      <c r="W180" s="53">
        <f t="shared" si="28"/>
        <v>6.8615204320666301</v>
      </c>
      <c r="X180" s="53">
        <f t="shared" si="29"/>
        <v>0</v>
      </c>
      <c r="Y180" s="12"/>
      <c r="Z180" s="21"/>
      <c r="AA180" s="48"/>
      <c r="AB180" s="21"/>
      <c r="AC180" s="12"/>
    </row>
    <row r="181" spans="1:29" x14ac:dyDescent="0.3">
      <c r="A181" s="1">
        <f t="shared" si="20"/>
        <v>45201.843749999571</v>
      </c>
      <c r="B181" s="6">
        <v>2</v>
      </c>
      <c r="C181" s="6" t="s">
        <v>126</v>
      </c>
      <c r="D181">
        <f>IF(HOUR(A181)+MINUTE(A181)/60&lt;=18,1,IF(HOUR(A181)+MINUTE(A181)/60&gt;=23.25,1,LOOKUP(DAY(A181),calendario!$A$12:$A$41,calendario!$C$12:$C$41)))</f>
        <v>0</v>
      </c>
      <c r="E181" s="89">
        <f t="shared" si="21"/>
        <v>4.6510424804687496</v>
      </c>
      <c r="F181" s="88">
        <v>18.604169921874998</v>
      </c>
      <c r="G181" s="89">
        <f t="shared" si="21"/>
        <v>4.64917431640625</v>
      </c>
      <c r="H181" s="86">
        <v>18.596697265625</v>
      </c>
      <c r="O181" s="53">
        <f t="shared" si="22"/>
        <v>0</v>
      </c>
      <c r="P181" s="54">
        <f t="shared" si="23"/>
        <v>58.901613742842265</v>
      </c>
      <c r="Q181" s="69">
        <v>42.224270952628842</v>
      </c>
      <c r="R181" s="53">
        <f t="shared" si="24"/>
        <v>6.8661310515356533</v>
      </c>
      <c r="S181" s="53">
        <f t="shared" si="25"/>
        <v>0</v>
      </c>
      <c r="T181" s="53">
        <f t="shared" si="26"/>
        <v>0</v>
      </c>
      <c r="U181" s="53">
        <f t="shared" si="27"/>
        <v>58.901613742842265</v>
      </c>
      <c r="V181" s="69">
        <v>42.224270952628842</v>
      </c>
      <c r="W181" s="53">
        <f t="shared" si="28"/>
        <v>6.8661310515356533</v>
      </c>
      <c r="X181" s="53">
        <f t="shared" si="29"/>
        <v>0</v>
      </c>
      <c r="Y181" s="12"/>
      <c r="Z181" s="21"/>
      <c r="AA181" s="48"/>
      <c r="AB181" s="21"/>
      <c r="AC181" s="12"/>
    </row>
    <row r="182" spans="1:29" x14ac:dyDescent="0.3">
      <c r="A182" s="1">
        <f t="shared" si="20"/>
        <v>45201.854166666235</v>
      </c>
      <c r="B182" s="6">
        <v>2</v>
      </c>
      <c r="C182" s="6" t="s">
        <v>127</v>
      </c>
      <c r="D182">
        <f>IF(HOUR(A182)+MINUTE(A182)/60&lt;=18,1,IF(HOUR(A182)+MINUTE(A182)/60&gt;=23.25,1,LOOKUP(DAY(A182),calendario!$A$12:$A$41,calendario!$C$12:$C$41)))</f>
        <v>0</v>
      </c>
      <c r="E182" s="89">
        <f t="shared" si="21"/>
        <v>4.6514394531249996</v>
      </c>
      <c r="F182" s="88">
        <v>18.605757812499998</v>
      </c>
      <c r="G182" s="89">
        <f t="shared" si="21"/>
        <v>4.6491455078125004</v>
      </c>
      <c r="H182" s="86">
        <v>18.596582031250001</v>
      </c>
      <c r="O182" s="53">
        <f t="shared" si="22"/>
        <v>0</v>
      </c>
      <c r="P182" s="54">
        <f t="shared" si="23"/>
        <v>58.901613742842265</v>
      </c>
      <c r="Q182" s="69">
        <v>42.224270952628842</v>
      </c>
      <c r="R182" s="53">
        <f t="shared" si="24"/>
        <v>6.8661310515356533</v>
      </c>
      <c r="S182" s="53">
        <f t="shared" si="25"/>
        <v>0</v>
      </c>
      <c r="T182" s="53">
        <f t="shared" si="26"/>
        <v>0</v>
      </c>
      <c r="U182" s="53">
        <f t="shared" si="27"/>
        <v>58.901613742842265</v>
      </c>
      <c r="V182" s="69">
        <v>42.224270952628842</v>
      </c>
      <c r="W182" s="53">
        <f t="shared" si="28"/>
        <v>6.8661310515356533</v>
      </c>
      <c r="X182" s="53">
        <f t="shared" si="29"/>
        <v>0</v>
      </c>
      <c r="Y182" s="12"/>
      <c r="Z182" s="21"/>
      <c r="AA182" s="48"/>
      <c r="AB182" s="21"/>
      <c r="AC182" s="12"/>
    </row>
    <row r="183" spans="1:29" x14ac:dyDescent="0.3">
      <c r="A183" s="1">
        <f t="shared" si="20"/>
        <v>45201.864583332899</v>
      </c>
      <c r="B183" s="6">
        <v>2</v>
      </c>
      <c r="C183" s="6" t="s">
        <v>128</v>
      </c>
      <c r="D183">
        <f>IF(HOUR(A183)+MINUTE(A183)/60&lt;=18,1,IF(HOUR(A183)+MINUTE(A183)/60&gt;=23.25,1,LOOKUP(DAY(A183),calendario!$A$12:$A$41,calendario!$C$12:$C$41)))</f>
        <v>0</v>
      </c>
      <c r="E183" s="89">
        <f t="shared" si="21"/>
        <v>4.6520546874999997</v>
      </c>
      <c r="F183" s="88">
        <v>18.608218749999999</v>
      </c>
      <c r="G183" s="89">
        <f t="shared" si="21"/>
        <v>4.6493491210937501</v>
      </c>
      <c r="H183" s="86">
        <v>18.597396484375</v>
      </c>
      <c r="O183" s="53">
        <f t="shared" si="22"/>
        <v>0</v>
      </c>
      <c r="P183" s="54">
        <f t="shared" si="23"/>
        <v>58.901613742842265</v>
      </c>
      <c r="Q183" s="69">
        <v>42.155079906298795</v>
      </c>
      <c r="R183" s="53">
        <f t="shared" si="24"/>
        <v>6.900726574700677</v>
      </c>
      <c r="S183" s="53">
        <f t="shared" si="25"/>
        <v>0</v>
      </c>
      <c r="T183" s="53">
        <f t="shared" si="26"/>
        <v>0</v>
      </c>
      <c r="U183" s="53">
        <f t="shared" si="27"/>
        <v>58.901613742842265</v>
      </c>
      <c r="V183" s="69">
        <v>42.155079906298795</v>
      </c>
      <c r="W183" s="53">
        <f t="shared" si="28"/>
        <v>6.900726574700677</v>
      </c>
      <c r="X183" s="53">
        <f t="shared" si="29"/>
        <v>0</v>
      </c>
      <c r="Y183" s="12"/>
      <c r="Z183" s="21"/>
      <c r="AA183" s="48"/>
      <c r="AB183" s="21"/>
      <c r="AC183" s="12"/>
    </row>
    <row r="184" spans="1:29" x14ac:dyDescent="0.3">
      <c r="A184" s="1">
        <f t="shared" si="20"/>
        <v>45201.874999999563</v>
      </c>
      <c r="B184" s="6">
        <v>2</v>
      </c>
      <c r="C184" s="6" t="s">
        <v>129</v>
      </c>
      <c r="D184">
        <f>IF(HOUR(A184)+MINUTE(A184)/60&lt;=18,1,IF(HOUR(A184)+MINUTE(A184)/60&gt;=23.25,1,LOOKUP(DAY(A184),calendario!$A$12:$A$41,calendario!$C$12:$C$41)))</f>
        <v>0</v>
      </c>
      <c r="E184" s="89">
        <f t="shared" si="21"/>
        <v>4.6520415039062497</v>
      </c>
      <c r="F184" s="88">
        <v>18.608166015624999</v>
      </c>
      <c r="G184" s="89">
        <f t="shared" si="21"/>
        <v>4.6495239257812502</v>
      </c>
      <c r="H184" s="86">
        <v>18.598095703125001</v>
      </c>
      <c r="O184" s="53">
        <f t="shared" si="22"/>
        <v>0</v>
      </c>
      <c r="P184" s="54">
        <f t="shared" si="23"/>
        <v>58.901613742842265</v>
      </c>
      <c r="Q184" s="69">
        <v>42.155079906298795</v>
      </c>
      <c r="R184" s="53">
        <f t="shared" si="24"/>
        <v>6.900726574700677</v>
      </c>
      <c r="S184" s="53">
        <f t="shared" si="25"/>
        <v>0</v>
      </c>
      <c r="T184" s="53">
        <f t="shared" si="26"/>
        <v>0</v>
      </c>
      <c r="U184" s="53">
        <f t="shared" si="27"/>
        <v>58.901613742842265</v>
      </c>
      <c r="V184" s="69">
        <v>42.155079906298795</v>
      </c>
      <c r="W184" s="53">
        <f t="shared" si="28"/>
        <v>6.900726574700677</v>
      </c>
      <c r="X184" s="53">
        <f t="shared" si="29"/>
        <v>0</v>
      </c>
      <c r="Y184" s="12"/>
      <c r="Z184" s="21"/>
      <c r="AA184" s="48"/>
      <c r="AB184" s="21"/>
      <c r="AC184" s="12"/>
    </row>
    <row r="185" spans="1:29" x14ac:dyDescent="0.3">
      <c r="A185" s="1">
        <f t="shared" si="20"/>
        <v>45201.885416666228</v>
      </c>
      <c r="B185" s="6">
        <v>2</v>
      </c>
      <c r="C185" s="6" t="s">
        <v>130</v>
      </c>
      <c r="D185">
        <f>IF(HOUR(A185)+MINUTE(A185)/60&lt;=18,1,IF(HOUR(A185)+MINUTE(A185)/60&gt;=23.25,1,LOOKUP(DAY(A185),calendario!$A$12:$A$41,calendario!$C$12:$C$41)))</f>
        <v>0</v>
      </c>
      <c r="E185" s="89">
        <f t="shared" si="21"/>
        <v>4.6527021484375002</v>
      </c>
      <c r="F185" s="88">
        <v>18.610808593750001</v>
      </c>
      <c r="G185" s="89">
        <f t="shared" si="21"/>
        <v>4.6495498046875001</v>
      </c>
      <c r="H185" s="86">
        <v>18.59819921875</v>
      </c>
      <c r="O185" s="53">
        <f t="shared" si="22"/>
        <v>0</v>
      </c>
      <c r="P185" s="54">
        <f t="shared" si="23"/>
        <v>58.901613742842265</v>
      </c>
      <c r="Q185" s="69">
        <v>42.140439354502867</v>
      </c>
      <c r="R185" s="53">
        <f t="shared" si="24"/>
        <v>6.908046850598641</v>
      </c>
      <c r="S185" s="53">
        <f t="shared" si="25"/>
        <v>0</v>
      </c>
      <c r="T185" s="53">
        <f t="shared" si="26"/>
        <v>0</v>
      </c>
      <c r="U185" s="53">
        <f t="shared" si="27"/>
        <v>58.901613742842265</v>
      </c>
      <c r="V185" s="69">
        <v>42.140439354502867</v>
      </c>
      <c r="W185" s="53">
        <f t="shared" si="28"/>
        <v>6.908046850598641</v>
      </c>
      <c r="X185" s="53">
        <f t="shared" si="29"/>
        <v>0</v>
      </c>
      <c r="Y185" s="12"/>
      <c r="Z185" s="21"/>
      <c r="AA185" s="48"/>
      <c r="AB185" s="21"/>
      <c r="AC185" s="12"/>
    </row>
    <row r="186" spans="1:29" x14ac:dyDescent="0.3">
      <c r="A186" s="1">
        <f t="shared" si="20"/>
        <v>45201.895833332892</v>
      </c>
      <c r="B186" s="6">
        <v>2</v>
      </c>
      <c r="C186" s="6" t="s">
        <v>131</v>
      </c>
      <c r="D186">
        <f>IF(HOUR(A186)+MINUTE(A186)/60&lt;=18,1,IF(HOUR(A186)+MINUTE(A186)/60&gt;=23.25,1,LOOKUP(DAY(A186),calendario!$A$12:$A$41,calendario!$C$12:$C$41)))</f>
        <v>0</v>
      </c>
      <c r="E186" s="89">
        <f t="shared" si="21"/>
        <v>4.6531494140624998</v>
      </c>
      <c r="F186" s="88">
        <v>18.612597656249999</v>
      </c>
      <c r="G186" s="89">
        <f t="shared" si="21"/>
        <v>4.6495615234374998</v>
      </c>
      <c r="H186" s="86">
        <v>18.598246093749999</v>
      </c>
      <c r="O186" s="53">
        <f t="shared" si="22"/>
        <v>0</v>
      </c>
      <c r="P186" s="54">
        <f t="shared" si="23"/>
        <v>58.901613742842265</v>
      </c>
      <c r="Q186" s="69">
        <v>42.140439354502867</v>
      </c>
      <c r="R186" s="53">
        <f t="shared" si="24"/>
        <v>6.908046850598641</v>
      </c>
      <c r="S186" s="53">
        <f t="shared" si="25"/>
        <v>0</v>
      </c>
      <c r="T186" s="53">
        <f t="shared" si="26"/>
        <v>0</v>
      </c>
      <c r="U186" s="53">
        <f t="shared" si="27"/>
        <v>58.901613742842265</v>
      </c>
      <c r="V186" s="69">
        <v>42.140439354502867</v>
      </c>
      <c r="W186" s="53">
        <f t="shared" si="28"/>
        <v>6.908046850598641</v>
      </c>
      <c r="X186" s="53">
        <f t="shared" si="29"/>
        <v>0</v>
      </c>
      <c r="Y186" s="12"/>
      <c r="Z186" s="21"/>
      <c r="AA186" s="48"/>
      <c r="AB186" s="21"/>
      <c r="AC186" s="12"/>
    </row>
    <row r="187" spans="1:29" x14ac:dyDescent="0.3">
      <c r="A187" s="1">
        <f t="shared" si="20"/>
        <v>45201.906249999556</v>
      </c>
      <c r="B187" s="6">
        <v>2</v>
      </c>
      <c r="C187" s="6" t="s">
        <v>132</v>
      </c>
      <c r="D187">
        <f>IF(HOUR(A187)+MINUTE(A187)/60&lt;=18,1,IF(HOUR(A187)+MINUTE(A187)/60&gt;=23.25,1,LOOKUP(DAY(A187),calendario!$A$12:$A$41,calendario!$C$12:$C$41)))</f>
        <v>0</v>
      </c>
      <c r="E187" s="89">
        <f t="shared" si="21"/>
        <v>4.6536972656250004</v>
      </c>
      <c r="F187" s="88">
        <v>18.614789062500002</v>
      </c>
      <c r="G187" s="89">
        <f t="shared" si="21"/>
        <v>4.6468544921874999</v>
      </c>
      <c r="H187" s="86">
        <v>18.58741796875</v>
      </c>
      <c r="O187" s="53">
        <f t="shared" si="22"/>
        <v>0</v>
      </c>
      <c r="P187" s="54">
        <f t="shared" si="23"/>
        <v>58.901613742842265</v>
      </c>
      <c r="Q187" s="69">
        <v>42.225701457574182</v>
      </c>
      <c r="R187" s="53">
        <f t="shared" si="24"/>
        <v>6.8654157990629834</v>
      </c>
      <c r="S187" s="53">
        <f t="shared" si="25"/>
        <v>0</v>
      </c>
      <c r="T187" s="53">
        <f t="shared" si="26"/>
        <v>0</v>
      </c>
      <c r="U187" s="53">
        <f t="shared" si="27"/>
        <v>58.901613742842265</v>
      </c>
      <c r="V187" s="69">
        <v>42.225701457574182</v>
      </c>
      <c r="W187" s="53">
        <f t="shared" si="28"/>
        <v>6.8654157990629834</v>
      </c>
      <c r="X187" s="53">
        <f t="shared" si="29"/>
        <v>0</v>
      </c>
      <c r="Y187" s="12"/>
      <c r="Z187" s="21"/>
      <c r="AA187" s="48"/>
      <c r="AB187" s="21"/>
      <c r="AC187" s="12"/>
    </row>
    <row r="188" spans="1:29" x14ac:dyDescent="0.3">
      <c r="A188" s="1">
        <f t="shared" si="20"/>
        <v>45201.91666666622</v>
      </c>
      <c r="B188" s="6">
        <v>2</v>
      </c>
      <c r="C188" s="6" t="s">
        <v>133</v>
      </c>
      <c r="D188">
        <f>IF(HOUR(A188)+MINUTE(A188)/60&lt;=18,1,IF(HOUR(A188)+MINUTE(A188)/60&gt;=23.25,1,LOOKUP(DAY(A188),calendario!$A$12:$A$41,calendario!$C$12:$C$41)))</f>
        <v>0</v>
      </c>
      <c r="E188" s="89">
        <f t="shared" si="21"/>
        <v>4.6537568359375001</v>
      </c>
      <c r="F188" s="88">
        <v>18.61502734375</v>
      </c>
      <c r="G188" s="89">
        <f t="shared" si="21"/>
        <v>4.6478437499999998</v>
      </c>
      <c r="H188" s="86">
        <v>18.591374999999999</v>
      </c>
      <c r="O188" s="53">
        <f t="shared" si="22"/>
        <v>0</v>
      </c>
      <c r="P188" s="54">
        <f t="shared" si="23"/>
        <v>58.901613742842265</v>
      </c>
      <c r="Q188" s="69">
        <v>42.225701457574182</v>
      </c>
      <c r="R188" s="53">
        <f t="shared" si="24"/>
        <v>6.8654157990629834</v>
      </c>
      <c r="S188" s="53">
        <f t="shared" si="25"/>
        <v>0</v>
      </c>
      <c r="T188" s="53">
        <f t="shared" si="26"/>
        <v>0</v>
      </c>
      <c r="U188" s="53">
        <f t="shared" si="27"/>
        <v>58.901613742842265</v>
      </c>
      <c r="V188" s="69">
        <v>42.225701457574182</v>
      </c>
      <c r="W188" s="53">
        <f t="shared" si="28"/>
        <v>6.8654157990629834</v>
      </c>
      <c r="X188" s="53">
        <f t="shared" si="29"/>
        <v>0</v>
      </c>
      <c r="Y188" s="12"/>
      <c r="Z188" s="21"/>
      <c r="AA188" s="48"/>
      <c r="AB188" s="21"/>
      <c r="AC188" s="12"/>
    </row>
    <row r="189" spans="1:29" x14ac:dyDescent="0.3">
      <c r="A189" s="1">
        <f t="shared" si="20"/>
        <v>45201.927083332885</v>
      </c>
      <c r="B189" s="6">
        <v>2</v>
      </c>
      <c r="C189" s="6" t="s">
        <v>134</v>
      </c>
      <c r="D189">
        <f>IF(HOUR(A189)+MINUTE(A189)/60&lt;=18,1,IF(HOUR(A189)+MINUTE(A189)/60&gt;=23.25,1,LOOKUP(DAY(A189),calendario!$A$12:$A$41,calendario!$C$12:$C$41)))</f>
        <v>0</v>
      </c>
      <c r="E189" s="89">
        <f t="shared" si="21"/>
        <v>4.6540322265625003</v>
      </c>
      <c r="F189" s="88">
        <v>18.616128906250001</v>
      </c>
      <c r="G189" s="89">
        <f t="shared" si="21"/>
        <v>4.6493955078124998</v>
      </c>
      <c r="H189" s="86">
        <v>18.597582031249999</v>
      </c>
      <c r="O189" s="53">
        <f t="shared" si="22"/>
        <v>0</v>
      </c>
      <c r="P189" s="54">
        <f t="shared" si="23"/>
        <v>58.901613742842265</v>
      </c>
      <c r="Q189" s="69">
        <v>42.664370380010411</v>
      </c>
      <c r="R189" s="53">
        <f t="shared" si="24"/>
        <v>6.6460813378448691</v>
      </c>
      <c r="S189" s="53">
        <f t="shared" si="25"/>
        <v>0</v>
      </c>
      <c r="T189" s="53">
        <f t="shared" si="26"/>
        <v>0</v>
      </c>
      <c r="U189" s="53">
        <f t="shared" si="27"/>
        <v>58.901613742842265</v>
      </c>
      <c r="V189" s="69">
        <v>42.664370380010411</v>
      </c>
      <c r="W189" s="53">
        <f t="shared" si="28"/>
        <v>6.6460813378448691</v>
      </c>
      <c r="X189" s="53">
        <f t="shared" si="29"/>
        <v>0</v>
      </c>
      <c r="Y189" s="12"/>
      <c r="Z189" s="21"/>
      <c r="AA189" s="48"/>
      <c r="AB189" s="21"/>
      <c r="AC189" s="12"/>
    </row>
    <row r="190" spans="1:29" x14ac:dyDescent="0.3">
      <c r="A190" s="1">
        <f t="shared" si="20"/>
        <v>45201.937499999549</v>
      </c>
      <c r="B190" s="6">
        <v>2</v>
      </c>
      <c r="C190" s="6" t="s">
        <v>135</v>
      </c>
      <c r="D190">
        <f>IF(HOUR(A190)+MINUTE(A190)/60&lt;=18,1,IF(HOUR(A190)+MINUTE(A190)/60&gt;=23.25,1,LOOKUP(DAY(A190),calendario!$A$12:$A$41,calendario!$C$12:$C$41)))</f>
        <v>0</v>
      </c>
      <c r="E190" s="89">
        <f t="shared" si="21"/>
        <v>4.6543339843749996</v>
      </c>
      <c r="F190" s="88">
        <v>18.617335937499998</v>
      </c>
      <c r="G190" s="89">
        <f t="shared" si="21"/>
        <v>4.6498857421875002</v>
      </c>
      <c r="H190" s="86">
        <v>18.599542968750001</v>
      </c>
      <c r="O190" s="53">
        <f t="shared" si="22"/>
        <v>0</v>
      </c>
      <c r="P190" s="54">
        <f t="shared" si="23"/>
        <v>58.901613742842265</v>
      </c>
      <c r="Q190" s="69">
        <v>42.664370380010411</v>
      </c>
      <c r="R190" s="53">
        <f t="shared" si="24"/>
        <v>6.6460813378448691</v>
      </c>
      <c r="S190" s="53">
        <f t="shared" si="25"/>
        <v>0</v>
      </c>
      <c r="T190" s="53">
        <f t="shared" si="26"/>
        <v>0</v>
      </c>
      <c r="U190" s="53">
        <f t="shared" si="27"/>
        <v>58.901613742842265</v>
      </c>
      <c r="V190" s="69">
        <v>42.664370380010411</v>
      </c>
      <c r="W190" s="53">
        <f t="shared" si="28"/>
        <v>6.6460813378448691</v>
      </c>
      <c r="X190" s="53">
        <f t="shared" si="29"/>
        <v>0</v>
      </c>
      <c r="Y190" s="12"/>
      <c r="Z190" s="21"/>
      <c r="AA190" s="48"/>
      <c r="AB190" s="21"/>
      <c r="AC190" s="12"/>
    </row>
    <row r="191" spans="1:29" x14ac:dyDescent="0.3">
      <c r="A191" s="1">
        <f t="shared" si="20"/>
        <v>45201.947916666213</v>
      </c>
      <c r="B191" s="6">
        <v>2</v>
      </c>
      <c r="C191" s="6" t="s">
        <v>136</v>
      </c>
      <c r="D191">
        <f>IF(HOUR(A191)+MINUTE(A191)/60&lt;=18,1,IF(HOUR(A191)+MINUTE(A191)/60&gt;=23.25,1,LOOKUP(DAY(A191),calendario!$A$12:$A$41,calendario!$C$12:$C$41)))</f>
        <v>0</v>
      </c>
      <c r="E191" s="89">
        <f t="shared" si="21"/>
        <v>4.6542280273437502</v>
      </c>
      <c r="F191" s="88">
        <v>18.616912109375001</v>
      </c>
      <c r="G191" s="89">
        <f t="shared" si="21"/>
        <v>4.6498769531250002</v>
      </c>
      <c r="H191" s="86">
        <v>18.599507812500001</v>
      </c>
      <c r="O191" s="53">
        <f t="shared" si="22"/>
        <v>0</v>
      </c>
      <c r="P191" s="54">
        <f t="shared" si="23"/>
        <v>58.901613742842265</v>
      </c>
      <c r="Q191" s="69">
        <v>41.953408901613741</v>
      </c>
      <c r="R191" s="53">
        <f t="shared" si="24"/>
        <v>7.0015620770432037</v>
      </c>
      <c r="S191" s="53">
        <f t="shared" si="25"/>
        <v>0</v>
      </c>
      <c r="T191" s="53">
        <f t="shared" si="26"/>
        <v>0</v>
      </c>
      <c r="U191" s="53">
        <f t="shared" si="27"/>
        <v>58.901613742842265</v>
      </c>
      <c r="V191" s="69">
        <v>41.953408901613741</v>
      </c>
      <c r="W191" s="53">
        <f t="shared" si="28"/>
        <v>7.0015620770432037</v>
      </c>
      <c r="X191" s="53">
        <f t="shared" si="29"/>
        <v>0</v>
      </c>
      <c r="Y191" s="12"/>
      <c r="Z191" s="21"/>
      <c r="AA191" s="48"/>
      <c r="AB191" s="21"/>
      <c r="AC191" s="12"/>
    </row>
    <row r="192" spans="1:29" x14ac:dyDescent="0.3">
      <c r="A192" s="1">
        <f t="shared" si="20"/>
        <v>45201.958333332877</v>
      </c>
      <c r="B192" s="6">
        <v>2</v>
      </c>
      <c r="C192" s="6" t="s">
        <v>137</v>
      </c>
      <c r="D192">
        <f>IF(HOUR(A192)+MINUTE(A192)/60&lt;=18,1,IF(HOUR(A192)+MINUTE(A192)/60&gt;=23.25,1,LOOKUP(DAY(A192),calendario!$A$12:$A$41,calendario!$C$12:$C$41)))</f>
        <v>0</v>
      </c>
      <c r="E192" s="89">
        <f t="shared" si="21"/>
        <v>4.6544936523437501</v>
      </c>
      <c r="F192" s="88">
        <v>18.617974609375</v>
      </c>
      <c r="G192" s="89">
        <f t="shared" si="21"/>
        <v>4.6496967773437499</v>
      </c>
      <c r="H192" s="86">
        <v>18.598787109374999</v>
      </c>
      <c r="O192" s="53">
        <f t="shared" si="22"/>
        <v>0</v>
      </c>
      <c r="P192" s="54">
        <f t="shared" si="23"/>
        <v>58.901613742842265</v>
      </c>
      <c r="Q192" s="69">
        <v>41.953408901613741</v>
      </c>
      <c r="R192" s="53">
        <f t="shared" si="24"/>
        <v>7.0015620770432037</v>
      </c>
      <c r="S192" s="53">
        <f t="shared" si="25"/>
        <v>0</v>
      </c>
      <c r="T192" s="53">
        <f t="shared" si="26"/>
        <v>0</v>
      </c>
      <c r="U192" s="53">
        <f t="shared" si="27"/>
        <v>58.901613742842265</v>
      </c>
      <c r="V192" s="69">
        <v>41.953408901613741</v>
      </c>
      <c r="W192" s="53">
        <f t="shared" si="28"/>
        <v>7.0015620770432037</v>
      </c>
      <c r="X192" s="53">
        <f t="shared" si="29"/>
        <v>0</v>
      </c>
      <c r="Y192" s="12"/>
      <c r="Z192" s="21"/>
      <c r="AA192" s="48"/>
      <c r="AB192" s="21"/>
      <c r="AC192" s="12"/>
    </row>
    <row r="193" spans="1:29" x14ac:dyDescent="0.3">
      <c r="A193" s="1">
        <f t="shared" si="20"/>
        <v>45201.968749999542</v>
      </c>
      <c r="B193" s="6">
        <v>2</v>
      </c>
      <c r="C193" s="6" t="s">
        <v>138</v>
      </c>
      <c r="D193">
        <f>IF(HOUR(A193)+MINUTE(A193)/60&lt;=18,1,IF(HOUR(A193)+MINUTE(A193)/60&gt;=23.25,1,LOOKUP(DAY(A193),calendario!$A$12:$A$41,calendario!$C$12:$C$41)))</f>
        <v>1</v>
      </c>
      <c r="E193" s="89">
        <f t="shared" si="21"/>
        <v>4.6163168945312503</v>
      </c>
      <c r="F193" s="88">
        <v>18.465267578125001</v>
      </c>
      <c r="G193" s="89">
        <f t="shared" si="21"/>
        <v>4.5558725585937498</v>
      </c>
      <c r="H193" s="86">
        <v>18.223490234374999</v>
      </c>
      <c r="O193" s="53">
        <f t="shared" si="22"/>
        <v>0</v>
      </c>
      <c r="P193" s="54">
        <f t="shared" si="23"/>
        <v>57.782404997397187</v>
      </c>
      <c r="Q193" s="69">
        <v>41.988100468505991</v>
      </c>
      <c r="R193" s="53">
        <f t="shared" si="24"/>
        <v>6.4525921395106671</v>
      </c>
      <c r="S193" s="53">
        <f t="shared" si="25"/>
        <v>0</v>
      </c>
      <c r="T193" s="53">
        <f t="shared" si="26"/>
        <v>0</v>
      </c>
      <c r="U193" s="53">
        <f t="shared" si="27"/>
        <v>57.782404997397187</v>
      </c>
      <c r="V193" s="69">
        <v>41.988100468505991</v>
      </c>
      <c r="W193" s="53">
        <f t="shared" si="28"/>
        <v>6.4525921395106671</v>
      </c>
      <c r="X193" s="53">
        <f t="shared" si="29"/>
        <v>0</v>
      </c>
      <c r="Y193" s="12"/>
      <c r="Z193" s="21"/>
      <c r="AA193" s="48"/>
      <c r="AB193" s="21"/>
      <c r="AC193" s="12"/>
    </row>
    <row r="194" spans="1:29" x14ac:dyDescent="0.3">
      <c r="A194" s="1">
        <f t="shared" si="20"/>
        <v>45201.979166666206</v>
      </c>
      <c r="B194" s="6">
        <v>2</v>
      </c>
      <c r="C194" s="6" t="s">
        <v>139</v>
      </c>
      <c r="D194">
        <f>IF(HOUR(A194)+MINUTE(A194)/60&lt;=18,1,IF(HOUR(A194)+MINUTE(A194)/60&gt;=23.25,1,LOOKUP(DAY(A194),calendario!$A$12:$A$41,calendario!$C$12:$C$41)))</f>
        <v>1</v>
      </c>
      <c r="E194" s="89">
        <f t="shared" si="21"/>
        <v>4.5105297851562502</v>
      </c>
      <c r="F194" s="88">
        <v>18.042119140625001</v>
      </c>
      <c r="G194" s="89">
        <f t="shared" si="21"/>
        <v>4.4983178710937501</v>
      </c>
      <c r="H194" s="86">
        <v>17.993271484375001</v>
      </c>
      <c r="O194" s="53">
        <f t="shared" si="22"/>
        <v>0</v>
      </c>
      <c r="P194" s="54">
        <f t="shared" si="23"/>
        <v>57.782404997397187</v>
      </c>
      <c r="Q194" s="69">
        <v>41.988100468505991</v>
      </c>
      <c r="R194" s="53">
        <f t="shared" si="24"/>
        <v>6.4525921395106671</v>
      </c>
      <c r="S194" s="53">
        <f t="shared" si="25"/>
        <v>0</v>
      </c>
      <c r="T194" s="53">
        <f t="shared" si="26"/>
        <v>0</v>
      </c>
      <c r="U194" s="53">
        <f t="shared" si="27"/>
        <v>57.782404997397187</v>
      </c>
      <c r="V194" s="69">
        <v>41.988100468505991</v>
      </c>
      <c r="W194" s="53">
        <f t="shared" si="28"/>
        <v>6.4525921395106671</v>
      </c>
      <c r="X194" s="53">
        <f t="shared" si="29"/>
        <v>0</v>
      </c>
      <c r="Y194" s="12"/>
      <c r="Z194" s="21"/>
      <c r="AA194" s="48"/>
      <c r="AB194" s="21"/>
      <c r="AC194" s="12"/>
    </row>
    <row r="195" spans="1:29" x14ac:dyDescent="0.3">
      <c r="A195" s="1">
        <f t="shared" si="20"/>
        <v>45201.98958333287</v>
      </c>
      <c r="B195" s="6">
        <v>2</v>
      </c>
      <c r="C195" s="6" t="s">
        <v>140</v>
      </c>
      <c r="D195">
        <f>IF(HOUR(A195)+MINUTE(A195)/60&lt;=18,1,IF(HOUR(A195)+MINUTE(A195)/60&gt;=23.25,1,LOOKUP(DAY(A195),calendario!$A$12:$A$41,calendario!$C$12:$C$41)))</f>
        <v>1</v>
      </c>
      <c r="E195" s="89">
        <f t="shared" si="21"/>
        <v>4.5105390625000004</v>
      </c>
      <c r="F195" s="88">
        <v>18.042156250000001</v>
      </c>
      <c r="G195" s="89">
        <f t="shared" si="21"/>
        <v>4.4981713867187496</v>
      </c>
      <c r="H195" s="86">
        <v>17.992685546874998</v>
      </c>
      <c r="O195" s="53">
        <f t="shared" si="22"/>
        <v>0</v>
      </c>
      <c r="P195" s="54">
        <f t="shared" si="23"/>
        <v>57.782404997397187</v>
      </c>
      <c r="Q195" s="69">
        <v>42.459226184279018</v>
      </c>
      <c r="R195" s="53">
        <f t="shared" si="24"/>
        <v>6.2170292816241535</v>
      </c>
      <c r="S195" s="53">
        <f t="shared" si="25"/>
        <v>0</v>
      </c>
      <c r="T195" s="53">
        <f t="shared" si="26"/>
        <v>0</v>
      </c>
      <c r="U195" s="53">
        <f t="shared" si="27"/>
        <v>57.782404997397187</v>
      </c>
      <c r="V195" s="69">
        <v>42.459226184279018</v>
      </c>
      <c r="W195" s="53">
        <f t="shared" si="28"/>
        <v>6.2170292816241535</v>
      </c>
      <c r="X195" s="53">
        <f t="shared" si="29"/>
        <v>0</v>
      </c>
      <c r="Y195" s="12"/>
      <c r="Z195" s="21"/>
      <c r="AA195" s="48"/>
      <c r="AB195" s="21"/>
      <c r="AC195" s="12"/>
    </row>
    <row r="196" spans="1:29" x14ac:dyDescent="0.3">
      <c r="A196" s="1">
        <f t="shared" si="20"/>
        <v>45201.999999999534</v>
      </c>
      <c r="B196" s="6">
        <v>2</v>
      </c>
      <c r="C196" s="6" t="s">
        <v>141</v>
      </c>
      <c r="D196">
        <f>IF(HOUR(A196)+MINUTE(A196)/60&lt;=18,1,IF(HOUR(A196)+MINUTE(A196)/60&gt;=23.25,1,LOOKUP(DAY(A196),calendario!$A$12:$A$41,calendario!$C$12:$C$41)))</f>
        <v>1</v>
      </c>
      <c r="E196" s="89">
        <f t="shared" si="21"/>
        <v>4.51063330078125</v>
      </c>
      <c r="F196" s="88">
        <v>18.042533203125</v>
      </c>
      <c r="G196" s="89">
        <f t="shared" si="21"/>
        <v>4.4982812499999998</v>
      </c>
      <c r="H196" s="86">
        <v>17.993124999999999</v>
      </c>
      <c r="O196" s="53">
        <f t="shared" si="22"/>
        <v>0</v>
      </c>
      <c r="P196" s="54">
        <f t="shared" si="23"/>
        <v>57.782404997397187</v>
      </c>
      <c r="Q196" s="69">
        <v>42.459226184279018</v>
      </c>
      <c r="R196" s="53">
        <f t="shared" si="24"/>
        <v>6.2170292816241535</v>
      </c>
      <c r="S196" s="53">
        <f t="shared" si="25"/>
        <v>0</v>
      </c>
      <c r="T196" s="53">
        <f t="shared" si="26"/>
        <v>0</v>
      </c>
      <c r="U196" s="53">
        <f t="shared" si="27"/>
        <v>57.782404997397187</v>
      </c>
      <c r="V196" s="69">
        <v>42.459226184279018</v>
      </c>
      <c r="W196" s="53">
        <f t="shared" si="28"/>
        <v>6.2170292816241535</v>
      </c>
      <c r="X196" s="53">
        <f t="shared" si="29"/>
        <v>0</v>
      </c>
      <c r="Y196" s="12"/>
      <c r="Z196" s="21"/>
      <c r="AA196" s="48"/>
      <c r="AB196" s="21"/>
      <c r="AC196" s="12"/>
    </row>
    <row r="197" spans="1:29" x14ac:dyDescent="0.3">
      <c r="A197" s="1">
        <f t="shared" si="20"/>
        <v>45202.010416666199</v>
      </c>
      <c r="B197" s="6">
        <v>3</v>
      </c>
      <c r="C197" s="6" t="s">
        <v>142</v>
      </c>
      <c r="D197">
        <f>IF(HOUR(A197)+MINUTE(A197)/60&lt;=18,1,IF(HOUR(A197)+MINUTE(A197)/60&gt;=23.25,1,LOOKUP(DAY(A197),calendario!$A$12:$A$41,calendario!$C$12:$C$41)))</f>
        <v>1</v>
      </c>
      <c r="E197" s="89">
        <f t="shared" si="21"/>
        <v>4.1571689453124998</v>
      </c>
      <c r="F197" s="88">
        <v>16.628675781249999</v>
      </c>
      <c r="G197" s="89">
        <f t="shared" si="21"/>
        <v>3.4035219726562498</v>
      </c>
      <c r="H197" s="86">
        <v>13.614087890624999</v>
      </c>
      <c r="O197" s="53">
        <f t="shared" si="22"/>
        <v>0.28542041633795473</v>
      </c>
      <c r="P197" s="54">
        <f t="shared" si="23"/>
        <v>57.782404997397187</v>
      </c>
      <c r="Q197" s="69">
        <v>45.457624674648613</v>
      </c>
      <c r="R197" s="53">
        <f t="shared" si="24"/>
        <v>4.7178300364393557</v>
      </c>
      <c r="S197" s="53">
        <f t="shared" si="25"/>
        <v>1.3465650132122291</v>
      </c>
      <c r="T197" s="53">
        <f t="shared" si="26"/>
        <v>1.0541894586934772</v>
      </c>
      <c r="U197" s="53">
        <f t="shared" si="27"/>
        <v>57.782404997397187</v>
      </c>
      <c r="V197" s="69">
        <v>45.457624674648613</v>
      </c>
      <c r="W197" s="53">
        <f t="shared" si="28"/>
        <v>4.7178300364393557</v>
      </c>
      <c r="X197" s="53">
        <f t="shared" si="29"/>
        <v>4.9734866923218322</v>
      </c>
      <c r="Y197" s="12"/>
      <c r="Z197" s="21"/>
      <c r="AA197" s="48"/>
      <c r="AB197" s="21"/>
      <c r="AC197" s="12"/>
    </row>
    <row r="198" spans="1:29" x14ac:dyDescent="0.3">
      <c r="A198" s="1">
        <f t="shared" ref="A198:A261" si="30">A197+0.0104166666666667</f>
        <v>45202.020833332863</v>
      </c>
      <c r="B198" s="6">
        <v>3</v>
      </c>
      <c r="C198" s="6" t="s">
        <v>34</v>
      </c>
      <c r="D198">
        <f>IF(HOUR(A198)+MINUTE(A198)/60&lt;=18,1,IF(HOUR(A198)+MINUTE(A198)/60&gt;=23.25,1,LOOKUP(DAY(A198),calendario!$A$12:$A$41,calendario!$C$12:$C$41)))</f>
        <v>1</v>
      </c>
      <c r="E198" s="89">
        <f t="shared" ref="E198:G261" si="31">F198/4</f>
        <v>0.30573065185546877</v>
      </c>
      <c r="F198" s="88">
        <v>1.2229226074218751</v>
      </c>
      <c r="G198" s="89">
        <f t="shared" si="31"/>
        <v>0</v>
      </c>
      <c r="H198" s="86">
        <v>0</v>
      </c>
      <c r="O198" s="53">
        <f t="shared" ref="O198:O261" si="32">IF(($K$2*95%/4-E198)*$M$8*$M$9&lt;0,0,($K$2*95%/4-E198)*$M$8*$M$9)</f>
        <v>4.214138550926477</v>
      </c>
      <c r="P198" s="54">
        <f t="shared" ref="P198:P261" si="33">IF(B198&lt;=3,IF(D198=1,$L$14*10/$K$11,$K$14*10/$K$11),IF(D198=1,$L$15*10/$K$11,$K$15*10/$K$11))</f>
        <v>57.782404997397187</v>
      </c>
      <c r="Q198" s="69">
        <v>45.457624674648613</v>
      </c>
      <c r="R198" s="53">
        <f t="shared" ref="R198:R261" si="34">IF((P198*95%-Q198)/2&lt;0,0,(P198*95%-Q198)/2)</f>
        <v>4.7178300364393557</v>
      </c>
      <c r="S198" s="53">
        <f t="shared" ref="S198:S261" si="35">R198*O198</f>
        <v>19.881589433277956</v>
      </c>
      <c r="T198" s="53">
        <f t="shared" ref="T198:T261" si="36">IF(($K$3*95%/4-G198)*$M$8*$M$9&lt;0,0,($K$3*95%/4-G198)*$M$8*$M$9)</f>
        <v>4.5260037464002503</v>
      </c>
      <c r="U198" s="53">
        <f t="shared" ref="U198:U261" si="37">IF(B198&lt;=3,IF(D198=1,$L$14*10/$K$11,$K$14*10/$K$11),IF(D198=1,$L$15*10/$K$11,$K$15*10/$K$11))</f>
        <v>57.782404997397187</v>
      </c>
      <c r="V198" s="69">
        <v>45.457624674648613</v>
      </c>
      <c r="W198" s="53">
        <f t="shared" ref="W198:W261" si="38">IF((U198*95%-V198)/2&lt;0,0,(U198*95%-V198)/2)</f>
        <v>4.7178300364393557</v>
      </c>
      <c r="X198" s="53">
        <f t="shared" ref="X198:X261" si="39">W198*T198</f>
        <v>21.352916419804153</v>
      </c>
      <c r="Y198" s="12"/>
      <c r="Z198" s="21"/>
      <c r="AA198" s="48"/>
      <c r="AB198" s="21"/>
      <c r="AC198" s="12"/>
    </row>
    <row r="199" spans="1:29" x14ac:dyDescent="0.3">
      <c r="A199" s="1">
        <f t="shared" si="30"/>
        <v>45202.031249999527</v>
      </c>
      <c r="B199" s="6">
        <v>3</v>
      </c>
      <c r="C199" s="6" t="s">
        <v>36</v>
      </c>
      <c r="D199">
        <f>IF(HOUR(A199)+MINUTE(A199)/60&lt;=18,1,IF(HOUR(A199)+MINUTE(A199)/60&gt;=23.25,1,LOOKUP(DAY(A199),calendario!$A$12:$A$41,calendario!$C$12:$C$41)))</f>
        <v>1</v>
      </c>
      <c r="E199" s="89">
        <f t="shared" si="31"/>
        <v>0</v>
      </c>
      <c r="F199" s="88">
        <v>0</v>
      </c>
      <c r="G199" s="89">
        <f t="shared" si="31"/>
        <v>0</v>
      </c>
      <c r="H199" s="86">
        <v>0</v>
      </c>
      <c r="O199" s="53">
        <f t="shared" si="32"/>
        <v>4.5260037464002503</v>
      </c>
      <c r="P199" s="54">
        <f t="shared" si="33"/>
        <v>57.782404997397187</v>
      </c>
      <c r="Q199" s="69">
        <v>45.316417751171258</v>
      </c>
      <c r="R199" s="53">
        <f t="shared" si="34"/>
        <v>4.7884334981780334</v>
      </c>
      <c r="S199" s="53">
        <f t="shared" si="35"/>
        <v>21.672467952142235</v>
      </c>
      <c r="T199" s="53">
        <f t="shared" si="36"/>
        <v>4.5260037464002503</v>
      </c>
      <c r="U199" s="53">
        <f t="shared" si="37"/>
        <v>57.782404997397187</v>
      </c>
      <c r="V199" s="69">
        <v>45.316417751171258</v>
      </c>
      <c r="W199" s="53">
        <f t="shared" si="38"/>
        <v>4.7884334981780334</v>
      </c>
      <c r="X199" s="53">
        <f t="shared" si="39"/>
        <v>21.672467952142235</v>
      </c>
      <c r="Y199" s="12"/>
      <c r="Z199" s="21"/>
      <c r="AA199" s="48"/>
      <c r="AB199" s="21"/>
      <c r="AC199" s="12"/>
    </row>
    <row r="200" spans="1:29" x14ac:dyDescent="0.3">
      <c r="A200" s="1">
        <f t="shared" si="30"/>
        <v>45202.041666666191</v>
      </c>
      <c r="B200" s="6">
        <v>3</v>
      </c>
      <c r="C200" s="6" t="s">
        <v>38</v>
      </c>
      <c r="D200">
        <f>IF(HOUR(A200)+MINUTE(A200)/60&lt;=18,1,IF(HOUR(A200)+MINUTE(A200)/60&gt;=23.25,1,LOOKUP(DAY(A200),calendario!$A$12:$A$41,calendario!$C$12:$C$41)))</f>
        <v>1</v>
      </c>
      <c r="E200" s="89">
        <f t="shared" si="31"/>
        <v>0</v>
      </c>
      <c r="F200" s="88">
        <v>0</v>
      </c>
      <c r="G200" s="89">
        <f t="shared" si="31"/>
        <v>0</v>
      </c>
      <c r="H200" s="86">
        <v>0</v>
      </c>
      <c r="O200" s="53">
        <f t="shared" si="32"/>
        <v>4.5260037464002503</v>
      </c>
      <c r="P200" s="54">
        <f t="shared" si="33"/>
        <v>57.782404997397187</v>
      </c>
      <c r="Q200" s="69">
        <v>45.316417751171258</v>
      </c>
      <c r="R200" s="53">
        <f t="shared" si="34"/>
        <v>4.7884334981780334</v>
      </c>
      <c r="S200" s="53">
        <f t="shared" si="35"/>
        <v>21.672467952142235</v>
      </c>
      <c r="T200" s="53">
        <f t="shared" si="36"/>
        <v>4.5260037464002503</v>
      </c>
      <c r="U200" s="53">
        <f t="shared" si="37"/>
        <v>57.782404997397187</v>
      </c>
      <c r="V200" s="69">
        <v>45.316417751171258</v>
      </c>
      <c r="W200" s="53">
        <f t="shared" si="38"/>
        <v>4.7884334981780334</v>
      </c>
      <c r="X200" s="53">
        <f t="shared" si="39"/>
        <v>21.672467952142235</v>
      </c>
      <c r="Y200" s="12"/>
      <c r="Z200" s="21"/>
      <c r="AA200" s="48"/>
      <c r="AB200" s="21"/>
      <c r="AC200" s="12"/>
    </row>
    <row r="201" spans="1:29" x14ac:dyDescent="0.3">
      <c r="A201" s="1">
        <f t="shared" si="30"/>
        <v>45202.052083332856</v>
      </c>
      <c r="B201" s="6">
        <v>3</v>
      </c>
      <c r="C201" s="6" t="s">
        <v>40</v>
      </c>
      <c r="D201">
        <f>IF(HOUR(A201)+MINUTE(A201)/60&lt;=18,1,IF(HOUR(A201)+MINUTE(A201)/60&gt;=23.25,1,LOOKUP(DAY(A201),calendario!$A$12:$A$41,calendario!$C$12:$C$41)))</f>
        <v>1</v>
      </c>
      <c r="E201" s="89">
        <f t="shared" si="31"/>
        <v>0</v>
      </c>
      <c r="F201" s="88">
        <v>0</v>
      </c>
      <c r="G201" s="89">
        <f t="shared" si="31"/>
        <v>0</v>
      </c>
      <c r="H201" s="86">
        <v>0</v>
      </c>
      <c r="O201" s="53">
        <f t="shared" si="32"/>
        <v>4.5260037464002503</v>
      </c>
      <c r="P201" s="54">
        <f t="shared" si="33"/>
        <v>57.782404997397187</v>
      </c>
      <c r="Q201" s="69">
        <v>45.586800364393547</v>
      </c>
      <c r="R201" s="53">
        <f t="shared" si="34"/>
        <v>4.6532421915668891</v>
      </c>
      <c r="S201" s="53">
        <f t="shared" si="35"/>
        <v>21.060591591939453</v>
      </c>
      <c r="T201" s="53">
        <f t="shared" si="36"/>
        <v>4.5260037464002503</v>
      </c>
      <c r="U201" s="53">
        <f t="shared" si="37"/>
        <v>57.782404997397187</v>
      </c>
      <c r="V201" s="69">
        <v>45.586800364393547</v>
      </c>
      <c r="W201" s="53">
        <f t="shared" si="38"/>
        <v>4.6532421915668891</v>
      </c>
      <c r="X201" s="53">
        <f t="shared" si="39"/>
        <v>21.060591591939453</v>
      </c>
      <c r="Y201" s="12"/>
      <c r="Z201" s="21"/>
      <c r="AA201" s="48"/>
      <c r="AB201" s="21"/>
      <c r="AC201" s="12"/>
    </row>
    <row r="202" spans="1:29" x14ac:dyDescent="0.3">
      <c r="A202" s="1">
        <f t="shared" si="30"/>
        <v>45202.06249999952</v>
      </c>
      <c r="B202" s="6">
        <v>3</v>
      </c>
      <c r="C202" s="6" t="s">
        <v>42</v>
      </c>
      <c r="D202">
        <f>IF(HOUR(A202)+MINUTE(A202)/60&lt;=18,1,IF(HOUR(A202)+MINUTE(A202)/60&gt;=23.25,1,LOOKUP(DAY(A202),calendario!$A$12:$A$41,calendario!$C$12:$C$41)))</f>
        <v>1</v>
      </c>
      <c r="E202" s="89">
        <f t="shared" si="31"/>
        <v>0</v>
      </c>
      <c r="F202" s="88">
        <v>0</v>
      </c>
      <c r="G202" s="89">
        <f t="shared" si="31"/>
        <v>0</v>
      </c>
      <c r="H202" s="86">
        <v>0</v>
      </c>
      <c r="O202" s="53">
        <f t="shared" si="32"/>
        <v>4.5260037464002503</v>
      </c>
      <c r="P202" s="54">
        <f t="shared" si="33"/>
        <v>57.782404997397187</v>
      </c>
      <c r="Q202" s="69">
        <v>45.586800364393547</v>
      </c>
      <c r="R202" s="53">
        <f t="shared" si="34"/>
        <v>4.6532421915668891</v>
      </c>
      <c r="S202" s="53">
        <f t="shared" si="35"/>
        <v>21.060591591939453</v>
      </c>
      <c r="T202" s="53">
        <f t="shared" si="36"/>
        <v>4.5260037464002503</v>
      </c>
      <c r="U202" s="53">
        <f t="shared" si="37"/>
        <v>57.782404997397187</v>
      </c>
      <c r="V202" s="69">
        <v>45.586800364393547</v>
      </c>
      <c r="W202" s="53">
        <f t="shared" si="38"/>
        <v>4.6532421915668891</v>
      </c>
      <c r="X202" s="53">
        <f t="shared" si="39"/>
        <v>21.060591591939453</v>
      </c>
      <c r="Y202" s="12"/>
      <c r="Z202" s="21"/>
      <c r="AA202" s="48"/>
      <c r="AB202" s="21"/>
      <c r="AC202" s="12"/>
    </row>
    <row r="203" spans="1:29" x14ac:dyDescent="0.3">
      <c r="A203" s="1">
        <f t="shared" si="30"/>
        <v>45202.072916666184</v>
      </c>
      <c r="B203" s="6">
        <v>3</v>
      </c>
      <c r="C203" s="6" t="s">
        <v>43</v>
      </c>
      <c r="D203">
        <f>IF(HOUR(A203)+MINUTE(A203)/60&lt;=18,1,IF(HOUR(A203)+MINUTE(A203)/60&gt;=23.25,1,LOOKUP(DAY(A203),calendario!$A$12:$A$41,calendario!$C$12:$C$41)))</f>
        <v>1</v>
      </c>
      <c r="E203" s="89">
        <f t="shared" si="31"/>
        <v>0</v>
      </c>
      <c r="F203" s="88">
        <v>0</v>
      </c>
      <c r="G203" s="89">
        <f t="shared" si="31"/>
        <v>0</v>
      </c>
      <c r="H203" s="86">
        <v>0</v>
      </c>
      <c r="O203" s="53">
        <f t="shared" si="32"/>
        <v>4.5260037464002503</v>
      </c>
      <c r="P203" s="54">
        <f t="shared" si="33"/>
        <v>57.782404997397187</v>
      </c>
      <c r="Q203" s="69">
        <v>45.570419573138985</v>
      </c>
      <c r="R203" s="53">
        <f t="shared" si="34"/>
        <v>4.6614325871941702</v>
      </c>
      <c r="S203" s="53">
        <f t="shared" si="35"/>
        <v>21.097661353233025</v>
      </c>
      <c r="T203" s="53">
        <f t="shared" si="36"/>
        <v>4.5260037464002503</v>
      </c>
      <c r="U203" s="53">
        <f t="shared" si="37"/>
        <v>57.782404997397187</v>
      </c>
      <c r="V203" s="69">
        <v>45.570419573138985</v>
      </c>
      <c r="W203" s="53">
        <f t="shared" si="38"/>
        <v>4.6614325871941702</v>
      </c>
      <c r="X203" s="53">
        <f t="shared" si="39"/>
        <v>21.097661353233025</v>
      </c>
      <c r="Y203" s="12"/>
      <c r="Z203" s="21"/>
      <c r="AA203" s="48"/>
      <c r="AB203" s="21"/>
      <c r="AC203" s="12"/>
    </row>
    <row r="204" spans="1:29" x14ac:dyDescent="0.3">
      <c r="A204" s="1">
        <f t="shared" si="30"/>
        <v>45202.083333332848</v>
      </c>
      <c r="B204" s="6">
        <v>3</v>
      </c>
      <c r="C204" s="6" t="s">
        <v>45</v>
      </c>
      <c r="D204">
        <f>IF(HOUR(A204)+MINUTE(A204)/60&lt;=18,1,IF(HOUR(A204)+MINUTE(A204)/60&gt;=23.25,1,LOOKUP(DAY(A204),calendario!$A$12:$A$41,calendario!$C$12:$C$41)))</f>
        <v>1</v>
      </c>
      <c r="E204" s="89">
        <f t="shared" si="31"/>
        <v>0</v>
      </c>
      <c r="F204" s="88">
        <v>0</v>
      </c>
      <c r="G204" s="89">
        <f t="shared" si="31"/>
        <v>0</v>
      </c>
      <c r="H204" s="86">
        <v>0</v>
      </c>
      <c r="O204" s="53">
        <f t="shared" si="32"/>
        <v>4.5260037464002503</v>
      </c>
      <c r="P204" s="54">
        <f t="shared" si="33"/>
        <v>57.782404997397187</v>
      </c>
      <c r="Q204" s="69">
        <v>45.570419573138985</v>
      </c>
      <c r="R204" s="53">
        <f t="shared" si="34"/>
        <v>4.6614325871941702</v>
      </c>
      <c r="S204" s="53">
        <f t="shared" si="35"/>
        <v>21.097661353233025</v>
      </c>
      <c r="T204" s="53">
        <f t="shared" si="36"/>
        <v>4.5260037464002503</v>
      </c>
      <c r="U204" s="53">
        <f t="shared" si="37"/>
        <v>57.782404997397187</v>
      </c>
      <c r="V204" s="69">
        <v>45.570419573138985</v>
      </c>
      <c r="W204" s="53">
        <f t="shared" si="38"/>
        <v>4.6614325871941702</v>
      </c>
      <c r="X204" s="53">
        <f t="shared" si="39"/>
        <v>21.097661353233025</v>
      </c>
      <c r="Y204" s="12"/>
      <c r="Z204" s="21"/>
      <c r="AA204" s="48"/>
      <c r="AB204" s="21"/>
      <c r="AC204" s="12"/>
    </row>
    <row r="205" spans="1:29" x14ac:dyDescent="0.3">
      <c r="A205" s="1">
        <f t="shared" si="30"/>
        <v>45202.093749999513</v>
      </c>
      <c r="B205" s="6">
        <v>3</v>
      </c>
      <c r="C205" s="6" t="s">
        <v>46</v>
      </c>
      <c r="D205">
        <f>IF(HOUR(A205)+MINUTE(A205)/60&lt;=18,1,IF(HOUR(A205)+MINUTE(A205)/60&gt;=23.25,1,LOOKUP(DAY(A205),calendario!$A$12:$A$41,calendario!$C$12:$C$41)))</f>
        <v>1</v>
      </c>
      <c r="E205" s="89">
        <f t="shared" si="31"/>
        <v>0</v>
      </c>
      <c r="F205" s="88">
        <v>0</v>
      </c>
      <c r="G205" s="89">
        <f t="shared" si="31"/>
        <v>0</v>
      </c>
      <c r="H205" s="86">
        <v>0</v>
      </c>
      <c r="O205" s="53">
        <f t="shared" si="32"/>
        <v>4.5260037464002503</v>
      </c>
      <c r="P205" s="54">
        <f t="shared" si="33"/>
        <v>57.782404997397187</v>
      </c>
      <c r="Q205" s="69">
        <v>45.088625976054139</v>
      </c>
      <c r="R205" s="53">
        <f t="shared" si="34"/>
        <v>4.9023293857365928</v>
      </c>
      <c r="S205" s="53">
        <f t="shared" si="35"/>
        <v>22.187961165931856</v>
      </c>
      <c r="T205" s="53">
        <f t="shared" si="36"/>
        <v>4.5260037464002503</v>
      </c>
      <c r="U205" s="53">
        <f t="shared" si="37"/>
        <v>57.782404997397187</v>
      </c>
      <c r="V205" s="69">
        <v>45.088625976054139</v>
      </c>
      <c r="W205" s="53">
        <f t="shared" si="38"/>
        <v>4.9023293857365928</v>
      </c>
      <c r="X205" s="53">
        <f t="shared" si="39"/>
        <v>22.187961165931856</v>
      </c>
      <c r="Y205" s="12"/>
      <c r="Z205" s="21"/>
      <c r="AA205" s="48"/>
      <c r="AB205" s="21"/>
      <c r="AC205" s="12"/>
    </row>
    <row r="206" spans="1:29" x14ac:dyDescent="0.3">
      <c r="A206" s="1">
        <f t="shared" si="30"/>
        <v>45202.104166666177</v>
      </c>
      <c r="B206" s="6">
        <v>3</v>
      </c>
      <c r="C206" s="6" t="s">
        <v>49</v>
      </c>
      <c r="D206">
        <f>IF(HOUR(A206)+MINUTE(A206)/60&lt;=18,1,IF(HOUR(A206)+MINUTE(A206)/60&gt;=23.25,1,LOOKUP(DAY(A206),calendario!$A$12:$A$41,calendario!$C$12:$C$41)))</f>
        <v>1</v>
      </c>
      <c r="E206" s="89">
        <f t="shared" si="31"/>
        <v>0</v>
      </c>
      <c r="F206" s="88">
        <v>0</v>
      </c>
      <c r="G206" s="89">
        <f t="shared" si="31"/>
        <v>0</v>
      </c>
      <c r="H206" s="86">
        <v>0</v>
      </c>
      <c r="O206" s="53">
        <f t="shared" si="32"/>
        <v>4.5260037464002503</v>
      </c>
      <c r="P206" s="54">
        <f t="shared" si="33"/>
        <v>57.782404997397187</v>
      </c>
      <c r="Q206" s="69">
        <v>45.088625976054139</v>
      </c>
      <c r="R206" s="53">
        <f t="shared" si="34"/>
        <v>4.9023293857365928</v>
      </c>
      <c r="S206" s="53">
        <f t="shared" si="35"/>
        <v>22.187961165931856</v>
      </c>
      <c r="T206" s="53">
        <f t="shared" si="36"/>
        <v>4.5260037464002503</v>
      </c>
      <c r="U206" s="53">
        <f t="shared" si="37"/>
        <v>57.782404997397187</v>
      </c>
      <c r="V206" s="69">
        <v>45.088625976054139</v>
      </c>
      <c r="W206" s="53">
        <f t="shared" si="38"/>
        <v>4.9023293857365928</v>
      </c>
      <c r="X206" s="53">
        <f t="shared" si="39"/>
        <v>22.187961165931856</v>
      </c>
      <c r="Y206" s="12"/>
      <c r="Z206" s="21"/>
      <c r="AA206" s="48"/>
      <c r="AB206" s="21"/>
      <c r="AC206" s="12"/>
    </row>
    <row r="207" spans="1:29" x14ac:dyDescent="0.3">
      <c r="A207" s="1">
        <f t="shared" si="30"/>
        <v>45202.114583332841</v>
      </c>
      <c r="B207" s="6">
        <v>3</v>
      </c>
      <c r="C207" s="6" t="s">
        <v>52</v>
      </c>
      <c r="D207">
        <f>IF(HOUR(A207)+MINUTE(A207)/60&lt;=18,1,IF(HOUR(A207)+MINUTE(A207)/60&gt;=23.25,1,LOOKUP(DAY(A207),calendario!$A$12:$A$41,calendario!$C$12:$C$41)))</f>
        <v>1</v>
      </c>
      <c r="E207" s="89">
        <f t="shared" si="31"/>
        <v>0</v>
      </c>
      <c r="F207" s="88">
        <v>0</v>
      </c>
      <c r="G207" s="89">
        <f t="shared" si="31"/>
        <v>0</v>
      </c>
      <c r="H207" s="86">
        <v>0</v>
      </c>
      <c r="O207" s="53">
        <f t="shared" si="32"/>
        <v>4.5260037464002503</v>
      </c>
      <c r="P207" s="54">
        <f t="shared" si="33"/>
        <v>57.782404997397187</v>
      </c>
      <c r="Q207" s="69">
        <v>45.614622332118685</v>
      </c>
      <c r="R207" s="53">
        <f t="shared" si="34"/>
        <v>4.6393312077043198</v>
      </c>
      <c r="S207" s="53">
        <f t="shared" si="35"/>
        <v>20.997630426861349</v>
      </c>
      <c r="T207" s="53">
        <f t="shared" si="36"/>
        <v>4.5260037464002503</v>
      </c>
      <c r="U207" s="53">
        <f t="shared" si="37"/>
        <v>57.782404997397187</v>
      </c>
      <c r="V207" s="69">
        <v>45.614622332118685</v>
      </c>
      <c r="W207" s="53">
        <f t="shared" si="38"/>
        <v>4.6393312077043198</v>
      </c>
      <c r="X207" s="53">
        <f t="shared" si="39"/>
        <v>20.997630426861349</v>
      </c>
      <c r="Y207" s="12"/>
      <c r="Z207" s="21"/>
      <c r="AA207" s="48"/>
      <c r="AB207" s="21"/>
      <c r="AC207" s="12"/>
    </row>
    <row r="208" spans="1:29" x14ac:dyDescent="0.3">
      <c r="A208" s="1">
        <f t="shared" si="30"/>
        <v>45202.124999999505</v>
      </c>
      <c r="B208" s="6">
        <v>3</v>
      </c>
      <c r="C208" s="6" t="s">
        <v>54</v>
      </c>
      <c r="D208">
        <f>IF(HOUR(A208)+MINUTE(A208)/60&lt;=18,1,IF(HOUR(A208)+MINUTE(A208)/60&gt;=23.25,1,LOOKUP(DAY(A208),calendario!$A$12:$A$41,calendario!$C$12:$C$41)))</f>
        <v>1</v>
      </c>
      <c r="E208" s="89">
        <f t="shared" si="31"/>
        <v>0</v>
      </c>
      <c r="F208" s="88">
        <v>0</v>
      </c>
      <c r="G208" s="89">
        <f t="shared" si="31"/>
        <v>0</v>
      </c>
      <c r="H208" s="86">
        <v>0</v>
      </c>
      <c r="O208" s="53">
        <f t="shared" si="32"/>
        <v>4.5260037464002503</v>
      </c>
      <c r="P208" s="54">
        <f t="shared" si="33"/>
        <v>57.782404997397187</v>
      </c>
      <c r="Q208" s="69">
        <v>45.614622332118685</v>
      </c>
      <c r="R208" s="53">
        <f t="shared" si="34"/>
        <v>4.6393312077043198</v>
      </c>
      <c r="S208" s="53">
        <f t="shared" si="35"/>
        <v>20.997630426861349</v>
      </c>
      <c r="T208" s="53">
        <f t="shared" si="36"/>
        <v>4.5260037464002503</v>
      </c>
      <c r="U208" s="53">
        <f t="shared" si="37"/>
        <v>57.782404997397187</v>
      </c>
      <c r="V208" s="69">
        <v>45.614622332118685</v>
      </c>
      <c r="W208" s="53">
        <f t="shared" si="38"/>
        <v>4.6393312077043198</v>
      </c>
      <c r="X208" s="53">
        <f t="shared" si="39"/>
        <v>20.997630426861349</v>
      </c>
      <c r="Y208" s="12"/>
      <c r="Z208" s="21"/>
      <c r="AA208" s="48"/>
      <c r="AB208" s="21"/>
      <c r="AC208" s="12"/>
    </row>
    <row r="209" spans="1:29" x14ac:dyDescent="0.3">
      <c r="A209" s="1">
        <f t="shared" si="30"/>
        <v>45202.135416666169</v>
      </c>
      <c r="B209" s="6">
        <v>3</v>
      </c>
      <c r="C209" s="6" t="s">
        <v>55</v>
      </c>
      <c r="D209">
        <f>IF(HOUR(A209)+MINUTE(A209)/60&lt;=18,1,IF(HOUR(A209)+MINUTE(A209)/60&gt;=23.25,1,LOOKUP(DAY(A209),calendario!$A$12:$A$41,calendario!$C$12:$C$41)))</f>
        <v>1</v>
      </c>
      <c r="E209" s="89">
        <f t="shared" si="31"/>
        <v>0</v>
      </c>
      <c r="F209" s="88">
        <v>0</v>
      </c>
      <c r="G209" s="89">
        <f t="shared" si="31"/>
        <v>0</v>
      </c>
      <c r="H209" s="86">
        <v>0</v>
      </c>
      <c r="O209" s="53">
        <f t="shared" si="32"/>
        <v>4.5260037464002503</v>
      </c>
      <c r="P209" s="54">
        <f t="shared" si="33"/>
        <v>57.782404997397187</v>
      </c>
      <c r="Q209" s="69">
        <v>28.620090577824048</v>
      </c>
      <c r="R209" s="53">
        <f t="shared" si="34"/>
        <v>13.136597084851639</v>
      </c>
      <c r="S209" s="53">
        <f t="shared" si="35"/>
        <v>59.456287620989123</v>
      </c>
      <c r="T209" s="53">
        <f t="shared" si="36"/>
        <v>4.5260037464002503</v>
      </c>
      <c r="U209" s="53">
        <f t="shared" si="37"/>
        <v>57.782404997397187</v>
      </c>
      <c r="V209" s="69">
        <v>28.620090577824048</v>
      </c>
      <c r="W209" s="53">
        <f t="shared" si="38"/>
        <v>13.136597084851639</v>
      </c>
      <c r="X209" s="53">
        <f t="shared" si="39"/>
        <v>59.456287620989123</v>
      </c>
      <c r="Y209" s="12"/>
      <c r="Z209" s="21"/>
      <c r="AA209" s="48"/>
      <c r="AB209" s="21"/>
      <c r="AC209" s="12"/>
    </row>
    <row r="210" spans="1:29" x14ac:dyDescent="0.3">
      <c r="A210" s="1">
        <f t="shared" si="30"/>
        <v>45202.145833332834</v>
      </c>
      <c r="B210" s="6">
        <v>3</v>
      </c>
      <c r="C210" s="6" t="s">
        <v>56</v>
      </c>
      <c r="D210">
        <f>IF(HOUR(A210)+MINUTE(A210)/60&lt;=18,1,IF(HOUR(A210)+MINUTE(A210)/60&gt;=23.25,1,LOOKUP(DAY(A210),calendario!$A$12:$A$41,calendario!$C$12:$C$41)))</f>
        <v>1</v>
      </c>
      <c r="E210" s="89">
        <f t="shared" si="31"/>
        <v>0</v>
      </c>
      <c r="F210" s="88">
        <v>0</v>
      </c>
      <c r="G210" s="89">
        <f t="shared" si="31"/>
        <v>0</v>
      </c>
      <c r="H210" s="86">
        <v>0</v>
      </c>
      <c r="O210" s="53">
        <f t="shared" si="32"/>
        <v>4.5260037464002503</v>
      </c>
      <c r="P210" s="54">
        <f t="shared" si="33"/>
        <v>57.782404997397187</v>
      </c>
      <c r="Q210" s="69">
        <v>28.620090577824048</v>
      </c>
      <c r="R210" s="53">
        <f t="shared" si="34"/>
        <v>13.136597084851639</v>
      </c>
      <c r="S210" s="53">
        <f t="shared" si="35"/>
        <v>59.456287620989123</v>
      </c>
      <c r="T210" s="53">
        <f t="shared" si="36"/>
        <v>4.5260037464002503</v>
      </c>
      <c r="U210" s="53">
        <f t="shared" si="37"/>
        <v>57.782404997397187</v>
      </c>
      <c r="V210" s="69">
        <v>28.620090577824048</v>
      </c>
      <c r="W210" s="53">
        <f t="shared" si="38"/>
        <v>13.136597084851639</v>
      </c>
      <c r="X210" s="53">
        <f t="shared" si="39"/>
        <v>59.456287620989123</v>
      </c>
      <c r="Y210" s="12"/>
      <c r="Z210" s="21"/>
      <c r="AA210" s="48"/>
      <c r="AB210" s="21"/>
      <c r="AC210" s="12"/>
    </row>
    <row r="211" spans="1:29" x14ac:dyDescent="0.3">
      <c r="A211" s="1">
        <f t="shared" si="30"/>
        <v>45202.156249999498</v>
      </c>
      <c r="B211" s="6">
        <v>3</v>
      </c>
      <c r="C211" s="6" t="s">
        <v>57</v>
      </c>
      <c r="D211">
        <f>IF(HOUR(A211)+MINUTE(A211)/60&lt;=18,1,IF(HOUR(A211)+MINUTE(A211)/60&gt;=23.25,1,LOOKUP(DAY(A211),calendario!$A$12:$A$41,calendario!$C$12:$C$41)))</f>
        <v>1</v>
      </c>
      <c r="E211" s="89">
        <f t="shared" si="31"/>
        <v>0</v>
      </c>
      <c r="F211" s="88">
        <v>0</v>
      </c>
      <c r="G211" s="89">
        <f t="shared" si="31"/>
        <v>0</v>
      </c>
      <c r="H211" s="86">
        <v>0</v>
      </c>
      <c r="O211" s="53">
        <f t="shared" si="32"/>
        <v>4.5260037464002503</v>
      </c>
      <c r="P211" s="54">
        <f t="shared" si="33"/>
        <v>57.782404997397187</v>
      </c>
      <c r="Q211" s="69">
        <v>28.583079385736596</v>
      </c>
      <c r="R211" s="53">
        <f t="shared" si="34"/>
        <v>13.155102680895364</v>
      </c>
      <c r="S211" s="53">
        <f t="shared" si="35"/>
        <v>59.540044018012395</v>
      </c>
      <c r="T211" s="53">
        <f t="shared" si="36"/>
        <v>4.5260037464002503</v>
      </c>
      <c r="U211" s="53">
        <f t="shared" si="37"/>
        <v>57.782404997397187</v>
      </c>
      <c r="V211" s="69">
        <v>28.583079385736596</v>
      </c>
      <c r="W211" s="53">
        <f t="shared" si="38"/>
        <v>13.155102680895364</v>
      </c>
      <c r="X211" s="53">
        <f t="shared" si="39"/>
        <v>59.540044018012395</v>
      </c>
      <c r="Y211" s="12"/>
      <c r="Z211" s="21"/>
      <c r="AA211" s="48"/>
      <c r="AB211" s="21"/>
      <c r="AC211" s="12"/>
    </row>
    <row r="212" spans="1:29" x14ac:dyDescent="0.3">
      <c r="A212" s="1">
        <f t="shared" si="30"/>
        <v>45202.166666666162</v>
      </c>
      <c r="B212" s="6">
        <v>3</v>
      </c>
      <c r="C212" s="6" t="s">
        <v>58</v>
      </c>
      <c r="D212">
        <f>IF(HOUR(A212)+MINUTE(A212)/60&lt;=18,1,IF(HOUR(A212)+MINUTE(A212)/60&gt;=23.25,1,LOOKUP(DAY(A212),calendario!$A$12:$A$41,calendario!$C$12:$C$41)))</f>
        <v>1</v>
      </c>
      <c r="E212" s="89">
        <f t="shared" si="31"/>
        <v>0</v>
      </c>
      <c r="F212" s="88">
        <v>0</v>
      </c>
      <c r="G212" s="89">
        <f t="shared" si="31"/>
        <v>0</v>
      </c>
      <c r="H212" s="86">
        <v>0</v>
      </c>
      <c r="O212" s="53">
        <f t="shared" si="32"/>
        <v>4.5260037464002503</v>
      </c>
      <c r="P212" s="54">
        <f t="shared" si="33"/>
        <v>57.782404997397187</v>
      </c>
      <c r="Q212" s="69">
        <v>28.583079385736596</v>
      </c>
      <c r="R212" s="53">
        <f t="shared" si="34"/>
        <v>13.155102680895364</v>
      </c>
      <c r="S212" s="53">
        <f t="shared" si="35"/>
        <v>59.540044018012395</v>
      </c>
      <c r="T212" s="53">
        <f t="shared" si="36"/>
        <v>4.5260037464002503</v>
      </c>
      <c r="U212" s="53">
        <f t="shared" si="37"/>
        <v>57.782404997397187</v>
      </c>
      <c r="V212" s="69">
        <v>28.583079385736596</v>
      </c>
      <c r="W212" s="53">
        <f t="shared" si="38"/>
        <v>13.155102680895364</v>
      </c>
      <c r="X212" s="53">
        <f t="shared" si="39"/>
        <v>59.540044018012395</v>
      </c>
      <c r="Y212" s="12"/>
      <c r="Z212" s="21"/>
      <c r="AA212" s="48"/>
      <c r="AB212" s="21"/>
      <c r="AC212" s="12"/>
    </row>
    <row r="213" spans="1:29" x14ac:dyDescent="0.3">
      <c r="A213" s="1">
        <f t="shared" si="30"/>
        <v>45202.177083332826</v>
      </c>
      <c r="B213" s="6">
        <v>3</v>
      </c>
      <c r="C213" s="6" t="s">
        <v>60</v>
      </c>
      <c r="D213">
        <f>IF(HOUR(A213)+MINUTE(A213)/60&lt;=18,1,IF(HOUR(A213)+MINUTE(A213)/60&gt;=23.25,1,LOOKUP(DAY(A213),calendario!$A$12:$A$41,calendario!$C$12:$C$41)))</f>
        <v>1</v>
      </c>
      <c r="E213" s="89">
        <f t="shared" si="31"/>
        <v>0</v>
      </c>
      <c r="F213" s="88">
        <v>0</v>
      </c>
      <c r="G213" s="89">
        <f t="shared" si="31"/>
        <v>0</v>
      </c>
      <c r="H213" s="86">
        <v>0</v>
      </c>
      <c r="O213" s="53">
        <f t="shared" si="32"/>
        <v>4.5260037464002503</v>
      </c>
      <c r="P213" s="54">
        <f t="shared" si="33"/>
        <v>57.782404997397187</v>
      </c>
      <c r="Q213" s="69">
        <v>27.379615825091097</v>
      </c>
      <c r="R213" s="53">
        <f t="shared" si="34"/>
        <v>13.756834461218114</v>
      </c>
      <c r="S213" s="53">
        <f t="shared" si="35"/>
        <v>62.263484310081253</v>
      </c>
      <c r="T213" s="53">
        <f t="shared" si="36"/>
        <v>4.5260037464002503</v>
      </c>
      <c r="U213" s="53">
        <f t="shared" si="37"/>
        <v>57.782404997397187</v>
      </c>
      <c r="V213" s="69">
        <v>27.379615825091097</v>
      </c>
      <c r="W213" s="53">
        <f t="shared" si="38"/>
        <v>13.756834461218114</v>
      </c>
      <c r="X213" s="53">
        <f t="shared" si="39"/>
        <v>62.263484310081253</v>
      </c>
      <c r="Y213" s="12"/>
      <c r="Z213" s="21"/>
      <c r="AA213" s="48"/>
      <c r="AB213" s="21"/>
      <c r="AC213" s="12"/>
    </row>
    <row r="214" spans="1:29" x14ac:dyDescent="0.3">
      <c r="A214" s="1">
        <f t="shared" si="30"/>
        <v>45202.187499999491</v>
      </c>
      <c r="B214" s="6">
        <v>3</v>
      </c>
      <c r="C214" s="6" t="s">
        <v>61</v>
      </c>
      <c r="D214">
        <f>IF(HOUR(A214)+MINUTE(A214)/60&lt;=18,1,IF(HOUR(A214)+MINUTE(A214)/60&gt;=23.25,1,LOOKUP(DAY(A214),calendario!$A$12:$A$41,calendario!$C$12:$C$41)))</f>
        <v>1</v>
      </c>
      <c r="E214" s="89">
        <f t="shared" si="31"/>
        <v>0</v>
      </c>
      <c r="F214" s="88">
        <v>0</v>
      </c>
      <c r="G214" s="89">
        <f t="shared" si="31"/>
        <v>0</v>
      </c>
      <c r="H214" s="86">
        <v>0</v>
      </c>
      <c r="O214" s="53">
        <f t="shared" si="32"/>
        <v>4.5260037464002503</v>
      </c>
      <c r="P214" s="54">
        <f t="shared" si="33"/>
        <v>57.782404997397187</v>
      </c>
      <c r="Q214" s="69">
        <v>27.379615825091097</v>
      </c>
      <c r="R214" s="53">
        <f t="shared" si="34"/>
        <v>13.756834461218114</v>
      </c>
      <c r="S214" s="53">
        <f t="shared" si="35"/>
        <v>62.263484310081253</v>
      </c>
      <c r="T214" s="53">
        <f t="shared" si="36"/>
        <v>4.5260037464002503</v>
      </c>
      <c r="U214" s="53">
        <f t="shared" si="37"/>
        <v>57.782404997397187</v>
      </c>
      <c r="V214" s="69">
        <v>27.379615825091097</v>
      </c>
      <c r="W214" s="53">
        <f t="shared" si="38"/>
        <v>13.756834461218114</v>
      </c>
      <c r="X214" s="53">
        <f t="shared" si="39"/>
        <v>62.263484310081253</v>
      </c>
      <c r="Y214" s="12"/>
      <c r="Z214" s="21"/>
      <c r="AA214" s="48"/>
      <c r="AB214" s="21"/>
      <c r="AC214" s="12"/>
    </row>
    <row r="215" spans="1:29" x14ac:dyDescent="0.3">
      <c r="A215" s="1">
        <f t="shared" si="30"/>
        <v>45202.197916666155</v>
      </c>
      <c r="B215" s="6">
        <v>3</v>
      </c>
      <c r="C215" s="6" t="s">
        <v>62</v>
      </c>
      <c r="D215">
        <f>IF(HOUR(A215)+MINUTE(A215)/60&lt;=18,1,IF(HOUR(A215)+MINUTE(A215)/60&gt;=23.25,1,LOOKUP(DAY(A215),calendario!$A$12:$A$41,calendario!$C$12:$C$41)))</f>
        <v>1</v>
      </c>
      <c r="E215" s="89">
        <f t="shared" si="31"/>
        <v>0</v>
      </c>
      <c r="F215" s="88">
        <v>0</v>
      </c>
      <c r="G215" s="89">
        <f t="shared" si="31"/>
        <v>0</v>
      </c>
      <c r="H215" s="86">
        <v>0</v>
      </c>
      <c r="O215" s="53">
        <f t="shared" si="32"/>
        <v>4.5260037464002503</v>
      </c>
      <c r="P215" s="54">
        <f t="shared" si="33"/>
        <v>57.782404997397187</v>
      </c>
      <c r="Q215" s="69">
        <v>26.490757938573658</v>
      </c>
      <c r="R215" s="53">
        <f t="shared" si="34"/>
        <v>14.201263404476833</v>
      </c>
      <c r="S215" s="53">
        <f t="shared" si="35"/>
        <v>64.274971372278927</v>
      </c>
      <c r="T215" s="53">
        <f t="shared" si="36"/>
        <v>4.5260037464002503</v>
      </c>
      <c r="U215" s="53">
        <f t="shared" si="37"/>
        <v>57.782404997397187</v>
      </c>
      <c r="V215" s="69">
        <v>26.490757938573658</v>
      </c>
      <c r="W215" s="53">
        <f t="shared" si="38"/>
        <v>14.201263404476833</v>
      </c>
      <c r="X215" s="53">
        <f t="shared" si="39"/>
        <v>64.274971372278927</v>
      </c>
      <c r="Y215" s="12"/>
      <c r="Z215" s="21"/>
      <c r="AA215" s="48"/>
      <c r="AB215" s="21"/>
      <c r="AC215" s="12"/>
    </row>
    <row r="216" spans="1:29" x14ac:dyDescent="0.3">
      <c r="A216" s="1">
        <f t="shared" si="30"/>
        <v>45202.208333332819</v>
      </c>
      <c r="B216" s="6">
        <v>3</v>
      </c>
      <c r="C216" s="6" t="s">
        <v>63</v>
      </c>
      <c r="D216">
        <f>IF(HOUR(A216)+MINUTE(A216)/60&lt;=18,1,IF(HOUR(A216)+MINUTE(A216)/60&gt;=23.25,1,LOOKUP(DAY(A216),calendario!$A$12:$A$41,calendario!$C$12:$C$41)))</f>
        <v>1</v>
      </c>
      <c r="E216" s="89">
        <f t="shared" si="31"/>
        <v>0</v>
      </c>
      <c r="F216" s="88">
        <v>0</v>
      </c>
      <c r="G216" s="89">
        <f t="shared" si="31"/>
        <v>0</v>
      </c>
      <c r="H216" s="86">
        <v>0</v>
      </c>
      <c r="O216" s="53">
        <f t="shared" si="32"/>
        <v>4.5260037464002503</v>
      </c>
      <c r="P216" s="54">
        <f t="shared" si="33"/>
        <v>57.782404997397187</v>
      </c>
      <c r="Q216" s="69">
        <v>26.490757938573658</v>
      </c>
      <c r="R216" s="53">
        <f t="shared" si="34"/>
        <v>14.201263404476833</v>
      </c>
      <c r="S216" s="53">
        <f t="shared" si="35"/>
        <v>64.274971372278927</v>
      </c>
      <c r="T216" s="53">
        <f t="shared" si="36"/>
        <v>4.5260037464002503</v>
      </c>
      <c r="U216" s="53">
        <f t="shared" si="37"/>
        <v>57.782404997397187</v>
      </c>
      <c r="V216" s="69">
        <v>26.490757938573658</v>
      </c>
      <c r="W216" s="53">
        <f t="shared" si="38"/>
        <v>14.201263404476833</v>
      </c>
      <c r="X216" s="53">
        <f t="shared" si="39"/>
        <v>64.274971372278927</v>
      </c>
      <c r="Y216" s="12"/>
      <c r="Z216" s="21"/>
      <c r="AA216" s="48"/>
      <c r="AB216" s="21"/>
      <c r="AC216" s="12"/>
    </row>
    <row r="217" spans="1:29" x14ac:dyDescent="0.3">
      <c r="A217" s="1">
        <f t="shared" si="30"/>
        <v>45202.218749999483</v>
      </c>
      <c r="B217" s="6">
        <v>3</v>
      </c>
      <c r="C217" s="6" t="s">
        <v>64</v>
      </c>
      <c r="D217">
        <f>IF(HOUR(A217)+MINUTE(A217)/60&lt;=18,1,IF(HOUR(A217)+MINUTE(A217)/60&gt;=23.25,1,LOOKUP(DAY(A217),calendario!$A$12:$A$41,calendario!$C$12:$C$41)))</f>
        <v>1</v>
      </c>
      <c r="E217" s="89">
        <f t="shared" si="31"/>
        <v>0</v>
      </c>
      <c r="F217" s="88">
        <v>0</v>
      </c>
      <c r="G217" s="89">
        <f t="shared" si="31"/>
        <v>0</v>
      </c>
      <c r="H217" s="86">
        <v>0</v>
      </c>
      <c r="O217" s="53">
        <f t="shared" si="32"/>
        <v>4.5260037464002503</v>
      </c>
      <c r="P217" s="54">
        <f t="shared" si="33"/>
        <v>57.782404997397187</v>
      </c>
      <c r="Q217" s="69">
        <v>26.828595262883915</v>
      </c>
      <c r="R217" s="53">
        <f t="shared" si="34"/>
        <v>14.032344742321705</v>
      </c>
      <c r="S217" s="53">
        <f t="shared" si="35"/>
        <v>63.510444874527892</v>
      </c>
      <c r="T217" s="53">
        <f t="shared" si="36"/>
        <v>4.5260037464002503</v>
      </c>
      <c r="U217" s="53">
        <f t="shared" si="37"/>
        <v>57.782404997397187</v>
      </c>
      <c r="V217" s="69">
        <v>26.828595262883915</v>
      </c>
      <c r="W217" s="53">
        <f t="shared" si="38"/>
        <v>14.032344742321705</v>
      </c>
      <c r="X217" s="53">
        <f t="shared" si="39"/>
        <v>63.510444874527892</v>
      </c>
      <c r="Y217" s="12"/>
      <c r="Z217" s="21"/>
      <c r="AA217" s="48"/>
      <c r="AB217" s="21"/>
      <c r="AC217" s="12"/>
    </row>
    <row r="218" spans="1:29" x14ac:dyDescent="0.3">
      <c r="A218" s="1">
        <f t="shared" si="30"/>
        <v>45202.229166666148</v>
      </c>
      <c r="B218" s="6">
        <v>3</v>
      </c>
      <c r="C218" s="6" t="s">
        <v>65</v>
      </c>
      <c r="D218">
        <f>IF(HOUR(A218)+MINUTE(A218)/60&lt;=18,1,IF(HOUR(A218)+MINUTE(A218)/60&gt;=23.25,1,LOOKUP(DAY(A218),calendario!$A$12:$A$41,calendario!$C$12:$C$41)))</f>
        <v>1</v>
      </c>
      <c r="E218" s="89">
        <f t="shared" si="31"/>
        <v>0</v>
      </c>
      <c r="F218" s="88">
        <v>0</v>
      </c>
      <c r="G218" s="89">
        <f t="shared" si="31"/>
        <v>0</v>
      </c>
      <c r="H218" s="86">
        <v>0</v>
      </c>
      <c r="O218" s="53">
        <f t="shared" si="32"/>
        <v>4.5260037464002503</v>
      </c>
      <c r="P218" s="54">
        <f t="shared" si="33"/>
        <v>57.782404997397187</v>
      </c>
      <c r="Q218" s="69">
        <v>26.828595262883915</v>
      </c>
      <c r="R218" s="53">
        <f t="shared" si="34"/>
        <v>14.032344742321705</v>
      </c>
      <c r="S218" s="53">
        <f t="shared" si="35"/>
        <v>63.510444874527892</v>
      </c>
      <c r="T218" s="53">
        <f t="shared" si="36"/>
        <v>4.5260037464002503</v>
      </c>
      <c r="U218" s="53">
        <f t="shared" si="37"/>
        <v>57.782404997397187</v>
      </c>
      <c r="V218" s="69">
        <v>26.828595262883915</v>
      </c>
      <c r="W218" s="53">
        <f t="shared" si="38"/>
        <v>14.032344742321705</v>
      </c>
      <c r="X218" s="53">
        <f t="shared" si="39"/>
        <v>63.510444874527892</v>
      </c>
      <c r="Y218" s="12"/>
      <c r="Z218" s="21"/>
      <c r="AA218" s="48"/>
      <c r="AB218" s="21"/>
      <c r="AC218" s="12"/>
    </row>
    <row r="219" spans="1:29" x14ac:dyDescent="0.3">
      <c r="A219" s="1">
        <f t="shared" si="30"/>
        <v>45202.239583332812</v>
      </c>
      <c r="B219" s="6">
        <v>3</v>
      </c>
      <c r="C219" s="6" t="s">
        <v>66</v>
      </c>
      <c r="D219">
        <f>IF(HOUR(A219)+MINUTE(A219)/60&lt;=18,1,IF(HOUR(A219)+MINUTE(A219)/60&gt;=23.25,1,LOOKUP(DAY(A219),calendario!$A$12:$A$41,calendario!$C$12:$C$41)))</f>
        <v>1</v>
      </c>
      <c r="E219" s="89">
        <f t="shared" si="31"/>
        <v>0</v>
      </c>
      <c r="F219" s="88">
        <v>0</v>
      </c>
      <c r="G219" s="89">
        <f t="shared" si="31"/>
        <v>0</v>
      </c>
      <c r="H219" s="86">
        <v>0</v>
      </c>
      <c r="O219" s="53">
        <f t="shared" si="32"/>
        <v>4.5260037464002503</v>
      </c>
      <c r="P219" s="54">
        <f t="shared" si="33"/>
        <v>57.782404997397187</v>
      </c>
      <c r="Q219" s="69">
        <v>26.970173607496093</v>
      </c>
      <c r="R219" s="53">
        <f t="shared" si="34"/>
        <v>13.961555570015616</v>
      </c>
      <c r="S219" s="53">
        <f t="shared" si="35"/>
        <v>63.190052815465961</v>
      </c>
      <c r="T219" s="53">
        <f t="shared" si="36"/>
        <v>4.5260037464002503</v>
      </c>
      <c r="U219" s="53">
        <f t="shared" si="37"/>
        <v>57.782404997397187</v>
      </c>
      <c r="V219" s="69">
        <v>26.970173607496093</v>
      </c>
      <c r="W219" s="53">
        <f t="shared" si="38"/>
        <v>13.961555570015616</v>
      </c>
      <c r="X219" s="53">
        <f t="shared" si="39"/>
        <v>63.190052815465961</v>
      </c>
      <c r="Y219" s="12"/>
      <c r="Z219" s="21"/>
      <c r="AA219" s="48"/>
      <c r="AB219" s="21"/>
      <c r="AC219" s="12"/>
    </row>
    <row r="220" spans="1:29" x14ac:dyDescent="0.3">
      <c r="A220" s="1">
        <f t="shared" si="30"/>
        <v>45202.249999999476</v>
      </c>
      <c r="B220" s="6">
        <v>3</v>
      </c>
      <c r="C220" s="6" t="s">
        <v>67</v>
      </c>
      <c r="D220">
        <f>IF(HOUR(A220)+MINUTE(A220)/60&lt;=18,1,IF(HOUR(A220)+MINUTE(A220)/60&gt;=23.25,1,LOOKUP(DAY(A220),calendario!$A$12:$A$41,calendario!$C$12:$C$41)))</f>
        <v>1</v>
      </c>
      <c r="E220" s="89">
        <f t="shared" si="31"/>
        <v>0</v>
      </c>
      <c r="F220" s="88">
        <v>0</v>
      </c>
      <c r="G220" s="89">
        <f t="shared" si="31"/>
        <v>0</v>
      </c>
      <c r="H220" s="86">
        <v>0</v>
      </c>
      <c r="O220" s="53">
        <f t="shared" si="32"/>
        <v>4.5260037464002503</v>
      </c>
      <c r="P220" s="54">
        <f t="shared" si="33"/>
        <v>57.782404997397187</v>
      </c>
      <c r="Q220" s="69">
        <v>26.970173607496093</v>
      </c>
      <c r="R220" s="53">
        <f t="shared" si="34"/>
        <v>13.961555570015616</v>
      </c>
      <c r="S220" s="53">
        <f t="shared" si="35"/>
        <v>63.190052815465961</v>
      </c>
      <c r="T220" s="53">
        <f t="shared" si="36"/>
        <v>4.5260037464002503</v>
      </c>
      <c r="U220" s="53">
        <f t="shared" si="37"/>
        <v>57.782404997397187</v>
      </c>
      <c r="V220" s="69">
        <v>26.970173607496093</v>
      </c>
      <c r="W220" s="53">
        <f t="shared" si="38"/>
        <v>13.961555570015616</v>
      </c>
      <c r="X220" s="53">
        <f t="shared" si="39"/>
        <v>63.190052815465961</v>
      </c>
      <c r="Y220" s="12"/>
      <c r="Z220" s="21"/>
      <c r="AA220" s="48"/>
      <c r="AB220" s="21"/>
      <c r="AC220" s="12"/>
    </row>
    <row r="221" spans="1:29" x14ac:dyDescent="0.3">
      <c r="A221" s="1">
        <f t="shared" si="30"/>
        <v>45202.26041666614</v>
      </c>
      <c r="B221" s="6">
        <v>3</v>
      </c>
      <c r="C221" s="6" t="s">
        <v>68</v>
      </c>
      <c r="D221">
        <f>IF(HOUR(A221)+MINUTE(A221)/60&lt;=18,1,IF(HOUR(A221)+MINUTE(A221)/60&gt;=23.25,1,LOOKUP(DAY(A221),calendario!$A$12:$A$41,calendario!$C$12:$C$41)))</f>
        <v>1</v>
      </c>
      <c r="E221" s="89">
        <f t="shared" si="31"/>
        <v>0</v>
      </c>
      <c r="F221" s="88">
        <v>0</v>
      </c>
      <c r="G221" s="89">
        <f t="shared" si="31"/>
        <v>0</v>
      </c>
      <c r="H221" s="86">
        <v>0</v>
      </c>
      <c r="O221" s="53">
        <f t="shared" si="32"/>
        <v>4.5260037464002503</v>
      </c>
      <c r="P221" s="54">
        <f t="shared" si="33"/>
        <v>57.782404997397187</v>
      </c>
      <c r="Q221" s="69">
        <v>27.059527069234775</v>
      </c>
      <c r="R221" s="53">
        <f t="shared" si="34"/>
        <v>13.916878839146275</v>
      </c>
      <c r="S221" s="53">
        <f t="shared" si="35"/>
        <v>62.987845764174402</v>
      </c>
      <c r="T221" s="53">
        <f t="shared" si="36"/>
        <v>4.5260037464002503</v>
      </c>
      <c r="U221" s="53">
        <f t="shared" si="37"/>
        <v>57.782404997397187</v>
      </c>
      <c r="V221" s="69">
        <v>27.059527069234775</v>
      </c>
      <c r="W221" s="53">
        <f t="shared" si="38"/>
        <v>13.916878839146275</v>
      </c>
      <c r="X221" s="53">
        <f t="shared" si="39"/>
        <v>62.987845764174402</v>
      </c>
      <c r="Y221" s="12"/>
      <c r="Z221" s="21"/>
      <c r="AA221" s="48"/>
      <c r="AB221" s="21"/>
      <c r="AC221" s="12"/>
    </row>
    <row r="222" spans="1:29" x14ac:dyDescent="0.3">
      <c r="A222" s="1">
        <f t="shared" si="30"/>
        <v>45202.270833332805</v>
      </c>
      <c r="B222" s="6">
        <v>3</v>
      </c>
      <c r="C222" s="6" t="s">
        <v>69</v>
      </c>
      <c r="D222">
        <f>IF(HOUR(A222)+MINUTE(A222)/60&lt;=18,1,IF(HOUR(A222)+MINUTE(A222)/60&gt;=23.25,1,LOOKUP(DAY(A222),calendario!$A$12:$A$41,calendario!$C$12:$C$41)))</f>
        <v>1</v>
      </c>
      <c r="E222" s="89">
        <f t="shared" si="31"/>
        <v>1.9829478759765624</v>
      </c>
      <c r="F222" s="88">
        <v>7.9317915039062497</v>
      </c>
      <c r="G222" s="89">
        <f t="shared" si="31"/>
        <v>3.7848020019531252</v>
      </c>
      <c r="H222" s="86">
        <v>15.139208007812501</v>
      </c>
      <c r="O222" s="53">
        <f t="shared" si="32"/>
        <v>2.5032676445321207</v>
      </c>
      <c r="P222" s="54">
        <f t="shared" si="33"/>
        <v>57.782404997397187</v>
      </c>
      <c r="Q222" s="69">
        <v>27.059527069234775</v>
      </c>
      <c r="R222" s="53">
        <f t="shared" si="34"/>
        <v>13.916878839146275</v>
      </c>
      <c r="S222" s="53">
        <f t="shared" si="35"/>
        <v>34.837672510908611</v>
      </c>
      <c r="T222" s="53">
        <f t="shared" si="36"/>
        <v>0.66525897316555438</v>
      </c>
      <c r="U222" s="53">
        <f t="shared" si="37"/>
        <v>57.782404997397187</v>
      </c>
      <c r="V222" s="69">
        <v>27.059527069234775</v>
      </c>
      <c r="W222" s="53">
        <f t="shared" si="38"/>
        <v>13.916878839146275</v>
      </c>
      <c r="X222" s="53">
        <f t="shared" si="39"/>
        <v>9.2583285261998824</v>
      </c>
      <c r="Y222" s="12"/>
      <c r="Z222" s="21"/>
      <c r="AA222" s="48"/>
      <c r="AB222" s="21"/>
      <c r="AC222" s="12"/>
    </row>
    <row r="223" spans="1:29" x14ac:dyDescent="0.3">
      <c r="A223" s="1">
        <f t="shared" si="30"/>
        <v>45202.281249999469</v>
      </c>
      <c r="B223" s="6">
        <v>3</v>
      </c>
      <c r="C223" s="6" t="s">
        <v>70</v>
      </c>
      <c r="D223">
        <f>IF(HOUR(A223)+MINUTE(A223)/60&lt;=18,1,IF(HOUR(A223)+MINUTE(A223)/60&gt;=23.25,1,LOOKUP(DAY(A223),calendario!$A$12:$A$41,calendario!$C$12:$C$41)))</f>
        <v>1</v>
      </c>
      <c r="E223" s="89">
        <f t="shared" si="31"/>
        <v>4.40291064453125</v>
      </c>
      <c r="F223" s="88">
        <v>17.611642578125</v>
      </c>
      <c r="G223" s="89">
        <f t="shared" si="31"/>
        <v>4.4989999999999997</v>
      </c>
      <c r="H223" s="86">
        <v>17.995999999999999</v>
      </c>
      <c r="O223" s="53">
        <f t="shared" si="32"/>
        <v>3.4747863233457417E-2</v>
      </c>
      <c r="P223" s="54">
        <f t="shared" si="33"/>
        <v>57.782404997397187</v>
      </c>
      <c r="Q223" s="69">
        <v>32.066698073919831</v>
      </c>
      <c r="R223" s="53">
        <f t="shared" si="34"/>
        <v>11.413293336803747</v>
      </c>
      <c r="S223" s="53">
        <f t="shared" si="35"/>
        <v>0.39658755591058742</v>
      </c>
      <c r="T223" s="53">
        <f t="shared" si="36"/>
        <v>0</v>
      </c>
      <c r="U223" s="53">
        <f t="shared" si="37"/>
        <v>57.782404997397187</v>
      </c>
      <c r="V223" s="69">
        <v>32.066698073919831</v>
      </c>
      <c r="W223" s="53">
        <f t="shared" si="38"/>
        <v>11.413293336803747</v>
      </c>
      <c r="X223" s="53">
        <f t="shared" si="39"/>
        <v>0</v>
      </c>
      <c r="Y223" s="12"/>
      <c r="Z223" s="21"/>
      <c r="AA223" s="48"/>
      <c r="AB223" s="21"/>
      <c r="AC223" s="12"/>
    </row>
    <row r="224" spans="1:29" x14ac:dyDescent="0.3">
      <c r="A224" s="1">
        <f t="shared" si="30"/>
        <v>45202.291666666133</v>
      </c>
      <c r="B224" s="6">
        <v>3</v>
      </c>
      <c r="C224" s="6" t="s">
        <v>71</v>
      </c>
      <c r="D224">
        <f>IF(HOUR(A224)+MINUTE(A224)/60&lt;=18,1,IF(HOUR(A224)+MINUTE(A224)/60&gt;=23.25,1,LOOKUP(DAY(A224),calendario!$A$12:$A$41,calendario!$C$12:$C$41)))</f>
        <v>1</v>
      </c>
      <c r="E224" s="89">
        <f t="shared" si="31"/>
        <v>4.5083041992187498</v>
      </c>
      <c r="F224" s="88">
        <v>18.033216796874999</v>
      </c>
      <c r="G224" s="89">
        <f t="shared" si="31"/>
        <v>4.5003623046875001</v>
      </c>
      <c r="H224" s="86">
        <v>18.00144921875</v>
      </c>
      <c r="O224" s="53">
        <f t="shared" si="32"/>
        <v>0</v>
      </c>
      <c r="P224" s="54">
        <f t="shared" si="33"/>
        <v>57.782404997397187</v>
      </c>
      <c r="Q224" s="69">
        <v>32.066698073919831</v>
      </c>
      <c r="R224" s="53">
        <f t="shared" si="34"/>
        <v>11.413293336803747</v>
      </c>
      <c r="S224" s="53">
        <f t="shared" si="35"/>
        <v>0</v>
      </c>
      <c r="T224" s="53">
        <f t="shared" si="36"/>
        <v>0</v>
      </c>
      <c r="U224" s="53">
        <f t="shared" si="37"/>
        <v>57.782404997397187</v>
      </c>
      <c r="V224" s="69">
        <v>32.066698073919831</v>
      </c>
      <c r="W224" s="53">
        <f t="shared" si="38"/>
        <v>11.413293336803747</v>
      </c>
      <c r="X224" s="53">
        <f t="shared" si="39"/>
        <v>0</v>
      </c>
      <c r="Y224" s="12"/>
      <c r="Z224" s="21"/>
      <c r="AA224" s="48"/>
      <c r="AB224" s="21"/>
      <c r="AC224" s="12"/>
    </row>
    <row r="225" spans="1:29" x14ac:dyDescent="0.3">
      <c r="A225" s="1">
        <f t="shared" si="30"/>
        <v>45202.302083332797</v>
      </c>
      <c r="B225" s="6">
        <v>3</v>
      </c>
      <c r="C225" s="6" t="s">
        <v>72</v>
      </c>
      <c r="D225">
        <f>IF(HOUR(A225)+MINUTE(A225)/60&lt;=18,1,IF(HOUR(A225)+MINUTE(A225)/60&gt;=23.25,1,LOOKUP(DAY(A225),calendario!$A$12:$A$41,calendario!$C$12:$C$41)))</f>
        <v>1</v>
      </c>
      <c r="E225" s="89">
        <f t="shared" si="31"/>
        <v>4.5082353515625</v>
      </c>
      <c r="F225" s="88">
        <v>18.03294140625</v>
      </c>
      <c r="G225" s="89">
        <f t="shared" si="31"/>
        <v>4.50088525390625</v>
      </c>
      <c r="H225" s="86">
        <v>18.003541015625</v>
      </c>
      <c r="O225" s="53">
        <f t="shared" si="32"/>
        <v>0</v>
      </c>
      <c r="P225" s="54">
        <f t="shared" si="33"/>
        <v>57.782404997397187</v>
      </c>
      <c r="Q225" s="69">
        <v>41.862179593961478</v>
      </c>
      <c r="R225" s="53">
        <f t="shared" si="34"/>
        <v>6.5155525767829232</v>
      </c>
      <c r="S225" s="53">
        <f t="shared" si="35"/>
        <v>0</v>
      </c>
      <c r="T225" s="53">
        <f t="shared" si="36"/>
        <v>0</v>
      </c>
      <c r="U225" s="53">
        <f t="shared" si="37"/>
        <v>57.782404997397187</v>
      </c>
      <c r="V225" s="69">
        <v>41.862179593961478</v>
      </c>
      <c r="W225" s="53">
        <f t="shared" si="38"/>
        <v>6.5155525767829232</v>
      </c>
      <c r="X225" s="53">
        <f t="shared" si="39"/>
        <v>0</v>
      </c>
      <c r="Y225" s="12"/>
      <c r="Z225" s="21"/>
      <c r="AA225" s="48"/>
      <c r="AB225" s="21"/>
      <c r="AC225" s="12"/>
    </row>
    <row r="226" spans="1:29" x14ac:dyDescent="0.3">
      <c r="A226" s="1">
        <f t="shared" si="30"/>
        <v>45202.312499999462</v>
      </c>
      <c r="B226" s="6">
        <v>3</v>
      </c>
      <c r="C226" s="6" t="s">
        <v>73</v>
      </c>
      <c r="D226">
        <f>IF(HOUR(A226)+MINUTE(A226)/60&lt;=18,1,IF(HOUR(A226)+MINUTE(A226)/60&gt;=23.25,1,LOOKUP(DAY(A226),calendario!$A$12:$A$41,calendario!$C$12:$C$41)))</f>
        <v>1</v>
      </c>
      <c r="E226" s="89">
        <f t="shared" si="31"/>
        <v>4.5079003906250001</v>
      </c>
      <c r="F226" s="88">
        <v>18.031601562500001</v>
      </c>
      <c r="G226" s="89">
        <f t="shared" si="31"/>
        <v>4.50051904296875</v>
      </c>
      <c r="H226" s="86">
        <v>18.002076171875</v>
      </c>
      <c r="O226" s="53">
        <f t="shared" si="32"/>
        <v>0</v>
      </c>
      <c r="P226" s="54">
        <f t="shared" si="33"/>
        <v>57.782404997397187</v>
      </c>
      <c r="Q226" s="69">
        <v>41.862179593961478</v>
      </c>
      <c r="R226" s="53">
        <f t="shared" si="34"/>
        <v>6.5155525767829232</v>
      </c>
      <c r="S226" s="53">
        <f t="shared" si="35"/>
        <v>0</v>
      </c>
      <c r="T226" s="53">
        <f t="shared" si="36"/>
        <v>0</v>
      </c>
      <c r="U226" s="53">
        <f t="shared" si="37"/>
        <v>57.782404997397187</v>
      </c>
      <c r="V226" s="69">
        <v>41.862179593961478</v>
      </c>
      <c r="W226" s="53">
        <f t="shared" si="38"/>
        <v>6.5155525767829232</v>
      </c>
      <c r="X226" s="53">
        <f t="shared" si="39"/>
        <v>0</v>
      </c>
      <c r="Y226" s="12"/>
      <c r="Z226" s="21"/>
      <c r="AA226" s="48"/>
      <c r="AB226" s="21"/>
      <c r="AC226" s="12"/>
    </row>
    <row r="227" spans="1:29" x14ac:dyDescent="0.3">
      <c r="A227" s="1">
        <f t="shared" si="30"/>
        <v>45202.322916666126</v>
      </c>
      <c r="B227" s="6">
        <v>3</v>
      </c>
      <c r="C227" s="6" t="s">
        <v>74</v>
      </c>
      <c r="D227">
        <f>IF(HOUR(A227)+MINUTE(A227)/60&lt;=18,1,IF(HOUR(A227)+MINUTE(A227)/60&gt;=23.25,1,LOOKUP(DAY(A227),calendario!$A$12:$A$41,calendario!$C$12:$C$41)))</f>
        <v>1</v>
      </c>
      <c r="E227" s="89">
        <f t="shared" si="31"/>
        <v>4.5088613281249996</v>
      </c>
      <c r="F227" s="88">
        <v>18.035445312499998</v>
      </c>
      <c r="G227" s="89">
        <f t="shared" si="31"/>
        <v>4.5001811523437496</v>
      </c>
      <c r="H227" s="86">
        <v>18.000724609374998</v>
      </c>
      <c r="O227" s="53">
        <f t="shared" si="32"/>
        <v>0</v>
      </c>
      <c r="P227" s="54">
        <f t="shared" si="33"/>
        <v>57.782404997397187</v>
      </c>
      <c r="Q227" s="69">
        <v>41.11515148360229</v>
      </c>
      <c r="R227" s="53">
        <f t="shared" si="34"/>
        <v>6.8890666319625176</v>
      </c>
      <c r="S227" s="53">
        <f t="shared" si="35"/>
        <v>0</v>
      </c>
      <c r="T227" s="53">
        <f t="shared" si="36"/>
        <v>0</v>
      </c>
      <c r="U227" s="53">
        <f t="shared" si="37"/>
        <v>57.782404997397187</v>
      </c>
      <c r="V227" s="69">
        <v>41.11515148360229</v>
      </c>
      <c r="W227" s="53">
        <f t="shared" si="38"/>
        <v>6.8890666319625176</v>
      </c>
      <c r="X227" s="53">
        <f t="shared" si="39"/>
        <v>0</v>
      </c>
      <c r="Y227" s="12"/>
      <c r="Z227" s="21"/>
      <c r="AA227" s="48"/>
      <c r="AB227" s="21"/>
      <c r="AC227" s="12"/>
    </row>
    <row r="228" spans="1:29" x14ac:dyDescent="0.3">
      <c r="A228" s="1">
        <f t="shared" si="30"/>
        <v>45202.33333333279</v>
      </c>
      <c r="B228" s="6">
        <v>3</v>
      </c>
      <c r="C228" s="6" t="s">
        <v>75</v>
      </c>
      <c r="D228">
        <f>IF(HOUR(A228)+MINUTE(A228)/60&lt;=18,1,IF(HOUR(A228)+MINUTE(A228)/60&gt;=23.25,1,LOOKUP(DAY(A228),calendario!$A$12:$A$41,calendario!$C$12:$C$41)))</f>
        <v>1</v>
      </c>
      <c r="E228" s="89">
        <f t="shared" si="31"/>
        <v>4.5090117187500001</v>
      </c>
      <c r="F228" s="88">
        <v>18.036046875</v>
      </c>
      <c r="G228" s="89">
        <f t="shared" si="31"/>
        <v>4.4998935546874996</v>
      </c>
      <c r="H228" s="86">
        <v>17.999574218749999</v>
      </c>
      <c r="O228" s="53">
        <f t="shared" si="32"/>
        <v>0</v>
      </c>
      <c r="P228" s="54">
        <f t="shared" si="33"/>
        <v>57.782404997397187</v>
      </c>
      <c r="Q228" s="69">
        <v>41.11515148360229</v>
      </c>
      <c r="R228" s="53">
        <f t="shared" si="34"/>
        <v>6.8890666319625176</v>
      </c>
      <c r="S228" s="53">
        <f t="shared" si="35"/>
        <v>0</v>
      </c>
      <c r="T228" s="53">
        <f t="shared" si="36"/>
        <v>0</v>
      </c>
      <c r="U228" s="53">
        <f t="shared" si="37"/>
        <v>57.782404997397187</v>
      </c>
      <c r="V228" s="69">
        <v>41.11515148360229</v>
      </c>
      <c r="W228" s="53">
        <f t="shared" si="38"/>
        <v>6.8890666319625176</v>
      </c>
      <c r="X228" s="53">
        <f t="shared" si="39"/>
        <v>0</v>
      </c>
      <c r="Y228" s="12"/>
      <c r="Z228" s="21"/>
      <c r="AA228" s="48"/>
      <c r="AB228" s="21"/>
      <c r="AC228" s="12"/>
    </row>
    <row r="229" spans="1:29" x14ac:dyDescent="0.3">
      <c r="A229" s="1">
        <f t="shared" si="30"/>
        <v>45202.343749999454</v>
      </c>
      <c r="B229" s="6">
        <v>3</v>
      </c>
      <c r="C229" s="6" t="s">
        <v>76</v>
      </c>
      <c r="D229">
        <f>IF(HOUR(A229)+MINUTE(A229)/60&lt;=18,1,IF(HOUR(A229)+MINUTE(A229)/60&gt;=23.25,1,LOOKUP(DAY(A229),calendario!$A$12:$A$41,calendario!$C$12:$C$41)))</f>
        <v>1</v>
      </c>
      <c r="E229" s="89">
        <f t="shared" si="31"/>
        <v>4.5087446289062498</v>
      </c>
      <c r="F229" s="88">
        <v>18.034978515624999</v>
      </c>
      <c r="G229" s="89">
        <f t="shared" si="31"/>
        <v>4.5000756835937503</v>
      </c>
      <c r="H229" s="86">
        <v>18.000302734375001</v>
      </c>
      <c r="O229" s="53">
        <f t="shared" si="32"/>
        <v>0</v>
      </c>
      <c r="P229" s="54">
        <f t="shared" si="33"/>
        <v>57.782404997397187</v>
      </c>
      <c r="Q229" s="69">
        <v>42.341502342529928</v>
      </c>
      <c r="R229" s="53">
        <f t="shared" si="34"/>
        <v>6.2758912024986984</v>
      </c>
      <c r="S229" s="53">
        <f t="shared" si="35"/>
        <v>0</v>
      </c>
      <c r="T229" s="53">
        <f t="shared" si="36"/>
        <v>0</v>
      </c>
      <c r="U229" s="53">
        <f t="shared" si="37"/>
        <v>57.782404997397187</v>
      </c>
      <c r="V229" s="69">
        <v>42.341502342529928</v>
      </c>
      <c r="W229" s="53">
        <f t="shared" si="38"/>
        <v>6.2758912024986984</v>
      </c>
      <c r="X229" s="53">
        <f t="shared" si="39"/>
        <v>0</v>
      </c>
      <c r="Y229" s="12"/>
      <c r="Z229" s="21"/>
      <c r="AA229" s="48"/>
      <c r="AB229" s="21"/>
      <c r="AC229" s="12"/>
    </row>
    <row r="230" spans="1:29" x14ac:dyDescent="0.3">
      <c r="A230" s="1">
        <f t="shared" si="30"/>
        <v>45202.354166666119</v>
      </c>
      <c r="B230" s="6">
        <v>3</v>
      </c>
      <c r="C230" s="6" t="s">
        <v>77</v>
      </c>
      <c r="D230">
        <f>IF(HOUR(A230)+MINUTE(A230)/60&lt;=18,1,IF(HOUR(A230)+MINUTE(A230)/60&gt;=23.25,1,LOOKUP(DAY(A230),calendario!$A$12:$A$41,calendario!$C$12:$C$41)))</f>
        <v>1</v>
      </c>
      <c r="E230" s="89">
        <f t="shared" si="31"/>
        <v>4.5090986328125</v>
      </c>
      <c r="F230" s="88">
        <v>18.03639453125</v>
      </c>
      <c r="G230" s="89">
        <f t="shared" si="31"/>
        <v>4.4994794921874997</v>
      </c>
      <c r="H230" s="86">
        <v>17.997917968749999</v>
      </c>
      <c r="O230" s="53">
        <f t="shared" si="32"/>
        <v>0</v>
      </c>
      <c r="P230" s="54">
        <f t="shared" si="33"/>
        <v>57.782404997397187</v>
      </c>
      <c r="Q230" s="69">
        <v>42.341502342529928</v>
      </c>
      <c r="R230" s="53">
        <f t="shared" si="34"/>
        <v>6.2758912024986984</v>
      </c>
      <c r="S230" s="53">
        <f t="shared" si="35"/>
        <v>0</v>
      </c>
      <c r="T230" s="53">
        <f t="shared" si="36"/>
        <v>0</v>
      </c>
      <c r="U230" s="53">
        <f t="shared" si="37"/>
        <v>57.782404997397187</v>
      </c>
      <c r="V230" s="69">
        <v>42.341502342529928</v>
      </c>
      <c r="W230" s="53">
        <f t="shared" si="38"/>
        <v>6.2758912024986984</v>
      </c>
      <c r="X230" s="53">
        <f t="shared" si="39"/>
        <v>0</v>
      </c>
      <c r="Y230" s="12"/>
      <c r="Z230" s="21"/>
      <c r="AA230" s="48"/>
      <c r="AB230" s="21"/>
      <c r="AC230" s="12"/>
    </row>
    <row r="231" spans="1:29" x14ac:dyDescent="0.3">
      <c r="A231" s="1">
        <f t="shared" si="30"/>
        <v>45202.364583332783</v>
      </c>
      <c r="B231" s="6">
        <v>3</v>
      </c>
      <c r="C231" s="6" t="s">
        <v>78</v>
      </c>
      <c r="D231">
        <f>IF(HOUR(A231)+MINUTE(A231)/60&lt;=18,1,IF(HOUR(A231)+MINUTE(A231)/60&gt;=23.25,1,LOOKUP(DAY(A231),calendario!$A$12:$A$41,calendario!$C$12:$C$41)))</f>
        <v>1</v>
      </c>
      <c r="E231" s="89">
        <f t="shared" si="31"/>
        <v>4.5088798828124999</v>
      </c>
      <c r="F231" s="88">
        <v>18.035519531249999</v>
      </c>
      <c r="G231" s="89">
        <f t="shared" si="31"/>
        <v>4.4988432617187497</v>
      </c>
      <c r="H231" s="86">
        <v>17.995373046874999</v>
      </c>
      <c r="O231" s="53">
        <f t="shared" si="32"/>
        <v>0</v>
      </c>
      <c r="P231" s="54">
        <f t="shared" si="33"/>
        <v>57.782404997397187</v>
      </c>
      <c r="Q231" s="69">
        <v>42.300216293597082</v>
      </c>
      <c r="R231" s="53">
        <f t="shared" si="34"/>
        <v>6.2965342269651217</v>
      </c>
      <c r="S231" s="53">
        <f t="shared" si="35"/>
        <v>0</v>
      </c>
      <c r="T231" s="53">
        <f t="shared" si="36"/>
        <v>0</v>
      </c>
      <c r="U231" s="53">
        <f t="shared" si="37"/>
        <v>57.782404997397187</v>
      </c>
      <c r="V231" s="69">
        <v>42.300216293597082</v>
      </c>
      <c r="W231" s="53">
        <f t="shared" si="38"/>
        <v>6.2965342269651217</v>
      </c>
      <c r="X231" s="53">
        <f t="shared" si="39"/>
        <v>0</v>
      </c>
      <c r="Y231" s="12"/>
      <c r="Z231" s="21"/>
      <c r="AA231" s="48"/>
      <c r="AB231" s="21"/>
      <c r="AC231" s="12"/>
    </row>
    <row r="232" spans="1:29" x14ac:dyDescent="0.3">
      <c r="A232" s="1">
        <f t="shared" si="30"/>
        <v>45202.374999999447</v>
      </c>
      <c r="B232" s="6">
        <v>3</v>
      </c>
      <c r="C232" s="6" t="s">
        <v>79</v>
      </c>
      <c r="D232">
        <f>IF(HOUR(A232)+MINUTE(A232)/60&lt;=18,1,IF(HOUR(A232)+MINUTE(A232)/60&gt;=23.25,1,LOOKUP(DAY(A232),calendario!$A$12:$A$41,calendario!$C$12:$C$41)))</f>
        <v>1</v>
      </c>
      <c r="E232" s="89">
        <f t="shared" si="31"/>
        <v>4.5086528320312498</v>
      </c>
      <c r="F232" s="88">
        <v>18.034611328124999</v>
      </c>
      <c r="G232" s="89">
        <f t="shared" si="31"/>
        <v>4.4988051757812499</v>
      </c>
      <c r="H232" s="86">
        <v>17.995220703125</v>
      </c>
      <c r="O232" s="53">
        <f t="shared" si="32"/>
        <v>0</v>
      </c>
      <c r="P232" s="54">
        <f t="shared" si="33"/>
        <v>57.782404997397187</v>
      </c>
      <c r="Q232" s="69">
        <v>42.300216293597082</v>
      </c>
      <c r="R232" s="53">
        <f t="shared" si="34"/>
        <v>6.2965342269651217</v>
      </c>
      <c r="S232" s="53">
        <f t="shared" si="35"/>
        <v>0</v>
      </c>
      <c r="T232" s="53">
        <f t="shared" si="36"/>
        <v>0</v>
      </c>
      <c r="U232" s="53">
        <f t="shared" si="37"/>
        <v>57.782404997397187</v>
      </c>
      <c r="V232" s="69">
        <v>42.300216293597082</v>
      </c>
      <c r="W232" s="53">
        <f t="shared" si="38"/>
        <v>6.2965342269651217</v>
      </c>
      <c r="X232" s="53">
        <f t="shared" si="39"/>
        <v>0</v>
      </c>
      <c r="Y232" s="12"/>
      <c r="Z232" s="21"/>
      <c r="AA232" s="48"/>
      <c r="AB232" s="21"/>
      <c r="AC232" s="12"/>
    </row>
    <row r="233" spans="1:29" x14ac:dyDescent="0.3">
      <c r="A233" s="1">
        <f t="shared" si="30"/>
        <v>45202.385416666111</v>
      </c>
      <c r="B233" s="6">
        <v>3</v>
      </c>
      <c r="C233" s="6" t="s">
        <v>80</v>
      </c>
      <c r="D233">
        <f>IF(HOUR(A233)+MINUTE(A233)/60&lt;=18,1,IF(HOUR(A233)+MINUTE(A233)/60&gt;=23.25,1,LOOKUP(DAY(A233),calendario!$A$12:$A$41,calendario!$C$12:$C$41)))</f>
        <v>1</v>
      </c>
      <c r="E233" s="89">
        <f t="shared" si="31"/>
        <v>4.5087402343749998</v>
      </c>
      <c r="F233" s="88">
        <v>18.034960937499999</v>
      </c>
      <c r="G233" s="89">
        <f t="shared" si="31"/>
        <v>4.4986181640625</v>
      </c>
      <c r="H233" s="86">
        <v>17.99447265625</v>
      </c>
      <c r="O233" s="53">
        <f t="shared" si="32"/>
        <v>0</v>
      </c>
      <c r="P233" s="54">
        <f t="shared" si="33"/>
        <v>57.782404997397187</v>
      </c>
      <c r="Q233" s="69">
        <v>41.845444560124932</v>
      </c>
      <c r="R233" s="53">
        <f t="shared" si="34"/>
        <v>6.5239200937011965</v>
      </c>
      <c r="S233" s="53">
        <f t="shared" si="35"/>
        <v>0</v>
      </c>
      <c r="T233" s="53">
        <f t="shared" si="36"/>
        <v>0</v>
      </c>
      <c r="U233" s="53">
        <f t="shared" si="37"/>
        <v>57.782404997397187</v>
      </c>
      <c r="V233" s="69">
        <v>41.845444560124932</v>
      </c>
      <c r="W233" s="53">
        <f t="shared" si="38"/>
        <v>6.5239200937011965</v>
      </c>
      <c r="X233" s="53">
        <f t="shared" si="39"/>
        <v>0</v>
      </c>
      <c r="Y233" s="12"/>
      <c r="Z233" s="21"/>
      <c r="AA233" s="48"/>
      <c r="AB233" s="21"/>
      <c r="AC233" s="12"/>
    </row>
    <row r="234" spans="1:29" x14ac:dyDescent="0.3">
      <c r="A234" s="1">
        <f t="shared" si="30"/>
        <v>45202.395833332776</v>
      </c>
      <c r="B234" s="6">
        <v>3</v>
      </c>
      <c r="C234" s="6" t="s">
        <v>81</v>
      </c>
      <c r="D234">
        <f>IF(HOUR(A234)+MINUTE(A234)/60&lt;=18,1,IF(HOUR(A234)+MINUTE(A234)/60&gt;=23.25,1,LOOKUP(DAY(A234),calendario!$A$12:$A$41,calendario!$C$12:$C$41)))</f>
        <v>1</v>
      </c>
      <c r="E234" s="89">
        <f t="shared" si="31"/>
        <v>4.5081123046874998</v>
      </c>
      <c r="F234" s="88">
        <v>18.032449218749999</v>
      </c>
      <c r="G234" s="89">
        <f t="shared" si="31"/>
        <v>4.4984135742187501</v>
      </c>
      <c r="H234" s="86">
        <v>17.993654296875</v>
      </c>
      <c r="O234" s="53">
        <f t="shared" si="32"/>
        <v>0</v>
      </c>
      <c r="P234" s="54">
        <f t="shared" si="33"/>
        <v>57.782404997397187</v>
      </c>
      <c r="Q234" s="69">
        <v>41.845444560124932</v>
      </c>
      <c r="R234" s="53">
        <f t="shared" si="34"/>
        <v>6.5239200937011965</v>
      </c>
      <c r="S234" s="53">
        <f t="shared" si="35"/>
        <v>0</v>
      </c>
      <c r="T234" s="53">
        <f t="shared" si="36"/>
        <v>0</v>
      </c>
      <c r="U234" s="53">
        <f t="shared" si="37"/>
        <v>57.782404997397187</v>
      </c>
      <c r="V234" s="69">
        <v>41.845444560124932</v>
      </c>
      <c r="W234" s="53">
        <f t="shared" si="38"/>
        <v>6.5239200937011965</v>
      </c>
      <c r="X234" s="53">
        <f t="shared" si="39"/>
        <v>0</v>
      </c>
      <c r="Y234" s="12"/>
      <c r="Z234" s="21"/>
      <c r="AA234" s="48"/>
      <c r="AB234" s="21"/>
      <c r="AC234" s="12"/>
    </row>
    <row r="235" spans="1:29" x14ac:dyDescent="0.3">
      <c r="A235" s="1">
        <f t="shared" si="30"/>
        <v>45202.40624999944</v>
      </c>
      <c r="B235" s="6">
        <v>3</v>
      </c>
      <c r="C235" s="6" t="s">
        <v>82</v>
      </c>
      <c r="D235">
        <f>IF(HOUR(A235)+MINUTE(A235)/60&lt;=18,1,IF(HOUR(A235)+MINUTE(A235)/60&gt;=23.25,1,LOOKUP(DAY(A235),calendario!$A$12:$A$41,calendario!$C$12:$C$41)))</f>
        <v>1</v>
      </c>
      <c r="E235" s="89">
        <f t="shared" si="31"/>
        <v>4.5064536132812503</v>
      </c>
      <c r="F235" s="88">
        <v>18.025814453125001</v>
      </c>
      <c r="G235" s="89">
        <f t="shared" si="31"/>
        <v>4.4980209960937501</v>
      </c>
      <c r="H235" s="86">
        <v>17.992083984375</v>
      </c>
      <c r="O235" s="53">
        <f t="shared" si="32"/>
        <v>0</v>
      </c>
      <c r="P235" s="54">
        <f t="shared" si="33"/>
        <v>57.782404997397187</v>
      </c>
      <c r="Q235" s="69">
        <v>42.61421134825612</v>
      </c>
      <c r="R235" s="53">
        <f t="shared" si="34"/>
        <v>6.1395366996356024</v>
      </c>
      <c r="S235" s="53">
        <f t="shared" si="35"/>
        <v>0</v>
      </c>
      <c r="T235" s="53">
        <f t="shared" si="36"/>
        <v>0</v>
      </c>
      <c r="U235" s="53">
        <f t="shared" si="37"/>
        <v>57.782404997397187</v>
      </c>
      <c r="V235" s="69">
        <v>42.61421134825612</v>
      </c>
      <c r="W235" s="53">
        <f t="shared" si="38"/>
        <v>6.1395366996356024</v>
      </c>
      <c r="X235" s="53">
        <f t="shared" si="39"/>
        <v>0</v>
      </c>
      <c r="Y235" s="12"/>
      <c r="Z235" s="21"/>
      <c r="AA235" s="48"/>
      <c r="AB235" s="21"/>
      <c r="AC235" s="12"/>
    </row>
    <row r="236" spans="1:29" x14ac:dyDescent="0.3">
      <c r="A236" s="1">
        <f t="shared" si="30"/>
        <v>45202.416666666104</v>
      </c>
      <c r="B236" s="6">
        <v>3</v>
      </c>
      <c r="C236" s="6" t="s">
        <v>83</v>
      </c>
      <c r="D236">
        <f>IF(HOUR(A236)+MINUTE(A236)/60&lt;=18,1,IF(HOUR(A236)+MINUTE(A236)/60&gt;=23.25,1,LOOKUP(DAY(A236),calendario!$A$12:$A$41,calendario!$C$12:$C$41)))</f>
        <v>1</v>
      </c>
      <c r="E236" s="89">
        <f t="shared" si="31"/>
        <v>4.5044243164062499</v>
      </c>
      <c r="F236" s="88">
        <v>18.017697265624999</v>
      </c>
      <c r="G236" s="89">
        <f t="shared" si="31"/>
        <v>4.4981914062500001</v>
      </c>
      <c r="H236" s="86">
        <v>17.992765625000001</v>
      </c>
      <c r="O236" s="53">
        <f t="shared" si="32"/>
        <v>0</v>
      </c>
      <c r="P236" s="54">
        <f t="shared" si="33"/>
        <v>57.782404997397187</v>
      </c>
      <c r="Q236" s="69">
        <v>42.61421134825612</v>
      </c>
      <c r="R236" s="53">
        <f t="shared" si="34"/>
        <v>6.1395366996356024</v>
      </c>
      <c r="S236" s="53">
        <f t="shared" si="35"/>
        <v>0</v>
      </c>
      <c r="T236" s="53">
        <f t="shared" si="36"/>
        <v>0</v>
      </c>
      <c r="U236" s="53">
        <f t="shared" si="37"/>
        <v>57.782404997397187</v>
      </c>
      <c r="V236" s="69">
        <v>42.61421134825612</v>
      </c>
      <c r="W236" s="53">
        <f t="shared" si="38"/>
        <v>6.1395366996356024</v>
      </c>
      <c r="X236" s="53">
        <f t="shared" si="39"/>
        <v>0</v>
      </c>
      <c r="Y236" s="12"/>
      <c r="Z236" s="21"/>
      <c r="AA236" s="48"/>
      <c r="AB236" s="21"/>
      <c r="AC236" s="12"/>
    </row>
    <row r="237" spans="1:29" x14ac:dyDescent="0.3">
      <c r="A237" s="1">
        <f t="shared" si="30"/>
        <v>45202.427083332768</v>
      </c>
      <c r="B237" s="6">
        <v>3</v>
      </c>
      <c r="C237" s="6" t="s">
        <v>84</v>
      </c>
      <c r="D237">
        <f>IF(HOUR(A237)+MINUTE(A237)/60&lt;=18,1,IF(HOUR(A237)+MINUTE(A237)/60&gt;=23.25,1,LOOKUP(DAY(A237),calendario!$A$12:$A$41,calendario!$C$12:$C$41)))</f>
        <v>1</v>
      </c>
      <c r="E237" s="89">
        <f t="shared" si="31"/>
        <v>4.5032807617187496</v>
      </c>
      <c r="F237" s="88">
        <v>18.013123046874998</v>
      </c>
      <c r="G237" s="89">
        <f t="shared" si="31"/>
        <v>4.4981811523437498</v>
      </c>
      <c r="H237" s="86">
        <v>17.992724609374999</v>
      </c>
      <c r="O237" s="53">
        <f t="shared" si="32"/>
        <v>0</v>
      </c>
      <c r="P237" s="54">
        <f t="shared" si="33"/>
        <v>57.782404997397187</v>
      </c>
      <c r="Q237" s="69">
        <v>42.969802186361271</v>
      </c>
      <c r="R237" s="53">
        <f t="shared" si="34"/>
        <v>5.961741280583027</v>
      </c>
      <c r="S237" s="53">
        <f t="shared" si="35"/>
        <v>0</v>
      </c>
      <c r="T237" s="53">
        <f t="shared" si="36"/>
        <v>0</v>
      </c>
      <c r="U237" s="53">
        <f t="shared" si="37"/>
        <v>57.782404997397187</v>
      </c>
      <c r="V237" s="69">
        <v>42.969802186361271</v>
      </c>
      <c r="W237" s="53">
        <f t="shared" si="38"/>
        <v>5.961741280583027</v>
      </c>
      <c r="X237" s="53">
        <f t="shared" si="39"/>
        <v>0</v>
      </c>
      <c r="Y237" s="12"/>
      <c r="Z237" s="21"/>
      <c r="AA237" s="48"/>
      <c r="AB237" s="21"/>
      <c r="AC237" s="12"/>
    </row>
    <row r="238" spans="1:29" x14ac:dyDescent="0.3">
      <c r="A238" s="1">
        <f t="shared" si="30"/>
        <v>45202.437499999432</v>
      </c>
      <c r="B238" s="6">
        <v>3</v>
      </c>
      <c r="C238" s="6" t="s">
        <v>85</v>
      </c>
      <c r="D238">
        <f>IF(HOUR(A238)+MINUTE(A238)/60&lt;=18,1,IF(HOUR(A238)+MINUTE(A238)/60&gt;=23.25,1,LOOKUP(DAY(A238),calendario!$A$12:$A$41,calendario!$C$12:$C$41)))</f>
        <v>1</v>
      </c>
      <c r="E238" s="89">
        <f t="shared" si="31"/>
        <v>4.5023203125000002</v>
      </c>
      <c r="F238" s="88">
        <v>18.009281250000001</v>
      </c>
      <c r="G238" s="89">
        <f t="shared" si="31"/>
        <v>4.4977797851562498</v>
      </c>
      <c r="H238" s="86">
        <v>17.991119140624999</v>
      </c>
      <c r="O238" s="53">
        <f t="shared" si="32"/>
        <v>0</v>
      </c>
      <c r="P238" s="54">
        <f t="shared" si="33"/>
        <v>57.782404997397187</v>
      </c>
      <c r="Q238" s="69">
        <v>42.969802186361271</v>
      </c>
      <c r="R238" s="53">
        <f t="shared" si="34"/>
        <v>5.961741280583027</v>
      </c>
      <c r="S238" s="53">
        <f t="shared" si="35"/>
        <v>0</v>
      </c>
      <c r="T238" s="53">
        <f t="shared" si="36"/>
        <v>0</v>
      </c>
      <c r="U238" s="53">
        <f t="shared" si="37"/>
        <v>57.782404997397187</v>
      </c>
      <c r="V238" s="69">
        <v>42.969802186361271</v>
      </c>
      <c r="W238" s="53">
        <f t="shared" si="38"/>
        <v>5.961741280583027</v>
      </c>
      <c r="X238" s="53">
        <f t="shared" si="39"/>
        <v>0</v>
      </c>
      <c r="Y238" s="12"/>
      <c r="Z238" s="21"/>
      <c r="AA238" s="48"/>
      <c r="AB238" s="21"/>
      <c r="AC238" s="12"/>
    </row>
    <row r="239" spans="1:29" x14ac:dyDescent="0.3">
      <c r="A239" s="1">
        <f t="shared" si="30"/>
        <v>45202.447916666097</v>
      </c>
      <c r="B239" s="6">
        <v>3</v>
      </c>
      <c r="C239" s="6" t="s">
        <v>86</v>
      </c>
      <c r="D239">
        <f>IF(HOUR(A239)+MINUTE(A239)/60&lt;=18,1,IF(HOUR(A239)+MINUTE(A239)/60&gt;=23.25,1,LOOKUP(DAY(A239),calendario!$A$12:$A$41,calendario!$C$12:$C$41)))</f>
        <v>1</v>
      </c>
      <c r="E239" s="89">
        <f t="shared" si="31"/>
        <v>4.4982412109374996</v>
      </c>
      <c r="F239" s="88">
        <v>17.992964843749998</v>
      </c>
      <c r="G239" s="89">
        <f t="shared" si="31"/>
        <v>4.4977099609374998</v>
      </c>
      <c r="H239" s="86">
        <v>17.990839843749999</v>
      </c>
      <c r="O239" s="53">
        <f t="shared" si="32"/>
        <v>0</v>
      </c>
      <c r="P239" s="54">
        <f t="shared" si="33"/>
        <v>57.782404997397187</v>
      </c>
      <c r="Q239" s="69">
        <v>42.28688651743883</v>
      </c>
      <c r="R239" s="53">
        <f t="shared" si="34"/>
        <v>6.3031991150442472</v>
      </c>
      <c r="S239" s="53">
        <f t="shared" si="35"/>
        <v>0</v>
      </c>
      <c r="T239" s="53">
        <f t="shared" si="36"/>
        <v>0</v>
      </c>
      <c r="U239" s="53">
        <f t="shared" si="37"/>
        <v>57.782404997397187</v>
      </c>
      <c r="V239" s="69">
        <v>42.28688651743883</v>
      </c>
      <c r="W239" s="53">
        <f t="shared" si="38"/>
        <v>6.3031991150442472</v>
      </c>
      <c r="X239" s="53">
        <f t="shared" si="39"/>
        <v>0</v>
      </c>
      <c r="Y239" s="12"/>
      <c r="Z239" s="21"/>
      <c r="AA239" s="48"/>
      <c r="AB239" s="21"/>
      <c r="AC239" s="12"/>
    </row>
    <row r="240" spans="1:29" x14ac:dyDescent="0.3">
      <c r="A240" s="1">
        <f t="shared" si="30"/>
        <v>45202.458333332761</v>
      </c>
      <c r="B240" s="6">
        <v>3</v>
      </c>
      <c r="C240" s="6" t="s">
        <v>87</v>
      </c>
      <c r="D240">
        <f>IF(HOUR(A240)+MINUTE(A240)/60&lt;=18,1,IF(HOUR(A240)+MINUTE(A240)/60&gt;=23.25,1,LOOKUP(DAY(A240),calendario!$A$12:$A$41,calendario!$C$12:$C$41)))</f>
        <v>1</v>
      </c>
      <c r="E240" s="89">
        <f t="shared" si="31"/>
        <v>4.4948530273437504</v>
      </c>
      <c r="F240" s="88">
        <v>17.979412109375001</v>
      </c>
      <c r="G240" s="89">
        <f t="shared" si="31"/>
        <v>4.4977246093750001</v>
      </c>
      <c r="H240" s="86">
        <v>17.9908984375</v>
      </c>
      <c r="O240" s="53">
        <f t="shared" si="32"/>
        <v>0</v>
      </c>
      <c r="P240" s="54">
        <f t="shared" si="33"/>
        <v>57.782404997397187</v>
      </c>
      <c r="Q240" s="69">
        <v>42.28688651743883</v>
      </c>
      <c r="R240" s="53">
        <f t="shared" si="34"/>
        <v>6.3031991150442472</v>
      </c>
      <c r="S240" s="53">
        <f t="shared" si="35"/>
        <v>0</v>
      </c>
      <c r="T240" s="53">
        <f t="shared" si="36"/>
        <v>0</v>
      </c>
      <c r="U240" s="53">
        <f t="shared" si="37"/>
        <v>57.782404997397187</v>
      </c>
      <c r="V240" s="69">
        <v>42.28688651743883</v>
      </c>
      <c r="W240" s="53">
        <f t="shared" si="38"/>
        <v>6.3031991150442472</v>
      </c>
      <c r="X240" s="53">
        <f t="shared" si="39"/>
        <v>0</v>
      </c>
      <c r="Y240" s="12"/>
      <c r="Z240" s="21"/>
      <c r="AA240" s="48"/>
      <c r="AB240" s="21"/>
      <c r="AC240" s="12"/>
    </row>
    <row r="241" spans="1:29" x14ac:dyDescent="0.3">
      <c r="A241" s="1">
        <f t="shared" si="30"/>
        <v>45202.468749999425</v>
      </c>
      <c r="B241" s="6">
        <v>3</v>
      </c>
      <c r="C241" s="6" t="s">
        <v>88</v>
      </c>
      <c r="D241">
        <f>IF(HOUR(A241)+MINUTE(A241)/60&lt;=18,1,IF(HOUR(A241)+MINUTE(A241)/60&gt;=23.25,1,LOOKUP(DAY(A241),calendario!$A$12:$A$41,calendario!$C$12:$C$41)))</f>
        <v>1</v>
      </c>
      <c r="E241" s="89">
        <f t="shared" si="31"/>
        <v>4.4961645507812502</v>
      </c>
      <c r="F241" s="88">
        <v>17.984658203125001</v>
      </c>
      <c r="G241" s="89">
        <f t="shared" si="31"/>
        <v>4.4978574218749996</v>
      </c>
      <c r="H241" s="86">
        <v>17.991429687499998</v>
      </c>
      <c r="O241" s="53">
        <f t="shared" si="32"/>
        <v>0</v>
      </c>
      <c r="P241" s="54">
        <f t="shared" si="33"/>
        <v>57.782404997397187</v>
      </c>
      <c r="Q241" s="69">
        <v>43.238486205101509</v>
      </c>
      <c r="R241" s="53">
        <f t="shared" si="34"/>
        <v>5.8273992712129079</v>
      </c>
      <c r="S241" s="53">
        <f t="shared" si="35"/>
        <v>0</v>
      </c>
      <c r="T241" s="53">
        <f t="shared" si="36"/>
        <v>0</v>
      </c>
      <c r="U241" s="53">
        <f t="shared" si="37"/>
        <v>57.782404997397187</v>
      </c>
      <c r="V241" s="69">
        <v>43.238486205101509</v>
      </c>
      <c r="W241" s="53">
        <f t="shared" si="38"/>
        <v>5.8273992712129079</v>
      </c>
      <c r="X241" s="53">
        <f t="shared" si="39"/>
        <v>0</v>
      </c>
      <c r="Y241" s="12"/>
      <c r="Z241" s="21"/>
      <c r="AA241" s="48"/>
      <c r="AB241" s="21"/>
      <c r="AC241" s="12"/>
    </row>
    <row r="242" spans="1:29" x14ac:dyDescent="0.3">
      <c r="A242" s="1">
        <f t="shared" si="30"/>
        <v>45202.479166666089</v>
      </c>
      <c r="B242" s="6">
        <v>3</v>
      </c>
      <c r="C242" s="6" t="s">
        <v>89</v>
      </c>
      <c r="D242">
        <f>IF(HOUR(A242)+MINUTE(A242)/60&lt;=18,1,IF(HOUR(A242)+MINUTE(A242)/60&gt;=23.25,1,LOOKUP(DAY(A242),calendario!$A$12:$A$41,calendario!$C$12:$C$41)))</f>
        <v>1</v>
      </c>
      <c r="E242" s="89">
        <f t="shared" si="31"/>
        <v>4.4962617187499996</v>
      </c>
      <c r="F242" s="88">
        <v>17.985046874999998</v>
      </c>
      <c r="G242" s="89">
        <f t="shared" si="31"/>
        <v>4.4980166015625</v>
      </c>
      <c r="H242" s="86">
        <v>17.99206640625</v>
      </c>
      <c r="O242" s="53">
        <f t="shared" si="32"/>
        <v>0</v>
      </c>
      <c r="P242" s="54">
        <f t="shared" si="33"/>
        <v>57.782404997397187</v>
      </c>
      <c r="Q242" s="69">
        <v>43.238486205101509</v>
      </c>
      <c r="R242" s="53">
        <f t="shared" si="34"/>
        <v>5.8273992712129079</v>
      </c>
      <c r="S242" s="53">
        <f t="shared" si="35"/>
        <v>0</v>
      </c>
      <c r="T242" s="53">
        <f t="shared" si="36"/>
        <v>0</v>
      </c>
      <c r="U242" s="53">
        <f t="shared" si="37"/>
        <v>57.782404997397187</v>
      </c>
      <c r="V242" s="69">
        <v>43.238486205101509</v>
      </c>
      <c r="W242" s="53">
        <f t="shared" si="38"/>
        <v>5.8273992712129079</v>
      </c>
      <c r="X242" s="53">
        <f t="shared" si="39"/>
        <v>0</v>
      </c>
      <c r="Y242" s="12"/>
      <c r="Z242" s="21"/>
      <c r="AA242" s="48"/>
      <c r="AB242" s="21"/>
      <c r="AC242" s="12"/>
    </row>
    <row r="243" spans="1:29" x14ac:dyDescent="0.3">
      <c r="A243" s="1">
        <f t="shared" si="30"/>
        <v>45202.489583332754</v>
      </c>
      <c r="B243" s="6">
        <v>3</v>
      </c>
      <c r="C243" s="6" t="s">
        <v>90</v>
      </c>
      <c r="D243">
        <f>IF(HOUR(A243)+MINUTE(A243)/60&lt;=18,1,IF(HOUR(A243)+MINUTE(A243)/60&gt;=23.25,1,LOOKUP(DAY(A243),calendario!$A$12:$A$41,calendario!$C$12:$C$41)))</f>
        <v>1</v>
      </c>
      <c r="E243" s="89">
        <f t="shared" si="31"/>
        <v>4.4953344726562499</v>
      </c>
      <c r="F243" s="88">
        <v>17.981337890624999</v>
      </c>
      <c r="G243" s="89">
        <f t="shared" si="31"/>
        <v>4.4981264648437502</v>
      </c>
      <c r="H243" s="86">
        <v>17.992505859375001</v>
      </c>
      <c r="O243" s="53">
        <f t="shared" si="32"/>
        <v>0</v>
      </c>
      <c r="P243" s="54">
        <f t="shared" si="33"/>
        <v>57.782404997397187</v>
      </c>
      <c r="Q243" s="69">
        <v>43.274827173347212</v>
      </c>
      <c r="R243" s="53">
        <f t="shared" si="34"/>
        <v>5.8092287870900563</v>
      </c>
      <c r="S243" s="53">
        <f t="shared" si="35"/>
        <v>0</v>
      </c>
      <c r="T243" s="53">
        <f t="shared" si="36"/>
        <v>0</v>
      </c>
      <c r="U243" s="53">
        <f t="shared" si="37"/>
        <v>57.782404997397187</v>
      </c>
      <c r="V243" s="69">
        <v>43.274827173347212</v>
      </c>
      <c r="W243" s="53">
        <f t="shared" si="38"/>
        <v>5.8092287870900563</v>
      </c>
      <c r="X243" s="53">
        <f t="shared" si="39"/>
        <v>0</v>
      </c>
      <c r="Y243" s="12"/>
      <c r="Z243" s="21"/>
      <c r="AA243" s="48"/>
      <c r="AB243" s="21"/>
      <c r="AC243" s="12"/>
    </row>
    <row r="244" spans="1:29" x14ac:dyDescent="0.3">
      <c r="A244" s="1">
        <f t="shared" si="30"/>
        <v>45202.499999999418</v>
      </c>
      <c r="B244" s="6">
        <v>3</v>
      </c>
      <c r="C244" s="6" t="s">
        <v>91</v>
      </c>
      <c r="D244">
        <f>IF(HOUR(A244)+MINUTE(A244)/60&lt;=18,1,IF(HOUR(A244)+MINUTE(A244)/60&gt;=23.25,1,LOOKUP(DAY(A244),calendario!$A$12:$A$41,calendario!$C$12:$C$41)))</f>
        <v>1</v>
      </c>
      <c r="E244" s="89">
        <f t="shared" si="31"/>
        <v>4.49520458984375</v>
      </c>
      <c r="F244" s="88">
        <v>17.980818359375</v>
      </c>
      <c r="G244" s="89">
        <f t="shared" si="31"/>
        <v>4.4979238281249998</v>
      </c>
      <c r="H244" s="86">
        <v>17.991695312499999</v>
      </c>
      <c r="O244" s="53">
        <f t="shared" si="32"/>
        <v>0</v>
      </c>
      <c r="P244" s="54">
        <f t="shared" si="33"/>
        <v>57.782404997397187</v>
      </c>
      <c r="Q244" s="69">
        <v>43.274827173347212</v>
      </c>
      <c r="R244" s="53">
        <f t="shared" si="34"/>
        <v>5.8092287870900563</v>
      </c>
      <c r="S244" s="53">
        <f t="shared" si="35"/>
        <v>0</v>
      </c>
      <c r="T244" s="53">
        <f t="shared" si="36"/>
        <v>0</v>
      </c>
      <c r="U244" s="53">
        <f t="shared" si="37"/>
        <v>57.782404997397187</v>
      </c>
      <c r="V244" s="69">
        <v>43.274827173347212</v>
      </c>
      <c r="W244" s="53">
        <f t="shared" si="38"/>
        <v>5.8092287870900563</v>
      </c>
      <c r="X244" s="53">
        <f t="shared" si="39"/>
        <v>0</v>
      </c>
      <c r="Y244" s="12"/>
      <c r="Z244" s="21"/>
      <c r="AA244" s="48"/>
      <c r="AB244" s="21"/>
      <c r="AC244" s="12"/>
    </row>
    <row r="245" spans="1:29" x14ac:dyDescent="0.3">
      <c r="A245" s="1">
        <f t="shared" si="30"/>
        <v>45202.510416666082</v>
      </c>
      <c r="B245" s="6">
        <v>3</v>
      </c>
      <c r="C245" s="6" t="s">
        <v>93</v>
      </c>
      <c r="D245">
        <f>IF(HOUR(A245)+MINUTE(A245)/60&lt;=18,1,IF(HOUR(A245)+MINUTE(A245)/60&gt;=23.25,1,LOOKUP(DAY(A245),calendario!$A$12:$A$41,calendario!$C$12:$C$41)))</f>
        <v>1</v>
      </c>
      <c r="E245" s="89">
        <f t="shared" si="31"/>
        <v>4.4951489257812502</v>
      </c>
      <c r="F245" s="88">
        <v>17.980595703125001</v>
      </c>
      <c r="G245" s="89">
        <f t="shared" si="31"/>
        <v>4.4977973632812498</v>
      </c>
      <c r="H245" s="86">
        <v>17.991189453124999</v>
      </c>
      <c r="O245" s="53">
        <f t="shared" si="32"/>
        <v>0</v>
      </c>
      <c r="P245" s="54">
        <f t="shared" si="33"/>
        <v>57.782404997397187</v>
      </c>
      <c r="Q245" s="69">
        <v>42.947256376887033</v>
      </c>
      <c r="R245" s="53">
        <f t="shared" si="34"/>
        <v>5.9730141853201459</v>
      </c>
      <c r="S245" s="53">
        <f t="shared" si="35"/>
        <v>0</v>
      </c>
      <c r="T245" s="53">
        <f t="shared" si="36"/>
        <v>0</v>
      </c>
      <c r="U245" s="53">
        <f t="shared" si="37"/>
        <v>57.782404997397187</v>
      </c>
      <c r="V245" s="69">
        <v>42.947256376887033</v>
      </c>
      <c r="W245" s="53">
        <f t="shared" si="38"/>
        <v>5.9730141853201459</v>
      </c>
      <c r="X245" s="53">
        <f t="shared" si="39"/>
        <v>0</v>
      </c>
      <c r="Y245" s="12"/>
      <c r="Z245" s="21"/>
      <c r="AA245" s="48"/>
      <c r="AB245" s="21"/>
      <c r="AC245" s="12"/>
    </row>
    <row r="246" spans="1:29" x14ac:dyDescent="0.3">
      <c r="A246" s="1">
        <f t="shared" si="30"/>
        <v>45202.520833332746</v>
      </c>
      <c r="B246" s="6">
        <v>3</v>
      </c>
      <c r="C246" s="6" t="s">
        <v>94</v>
      </c>
      <c r="D246">
        <f>IF(HOUR(A246)+MINUTE(A246)/60&lt;=18,1,IF(HOUR(A246)+MINUTE(A246)/60&gt;=23.25,1,LOOKUP(DAY(A246),calendario!$A$12:$A$41,calendario!$C$12:$C$41)))</f>
        <v>1</v>
      </c>
      <c r="E246" s="89">
        <f t="shared" si="31"/>
        <v>4.4949848632812497</v>
      </c>
      <c r="F246" s="88">
        <v>17.979939453124999</v>
      </c>
      <c r="G246" s="89">
        <f t="shared" si="31"/>
        <v>4.4976748046874997</v>
      </c>
      <c r="H246" s="86">
        <v>17.990699218749999</v>
      </c>
      <c r="O246" s="53">
        <f t="shared" si="32"/>
        <v>0</v>
      </c>
      <c r="P246" s="54">
        <f t="shared" si="33"/>
        <v>57.782404997397187</v>
      </c>
      <c r="Q246" s="69">
        <v>42.947256376887033</v>
      </c>
      <c r="R246" s="53">
        <f t="shared" si="34"/>
        <v>5.9730141853201459</v>
      </c>
      <c r="S246" s="53">
        <f t="shared" si="35"/>
        <v>0</v>
      </c>
      <c r="T246" s="53">
        <f t="shared" si="36"/>
        <v>0</v>
      </c>
      <c r="U246" s="53">
        <f t="shared" si="37"/>
        <v>57.782404997397187</v>
      </c>
      <c r="V246" s="69">
        <v>42.947256376887033</v>
      </c>
      <c r="W246" s="53">
        <f t="shared" si="38"/>
        <v>5.9730141853201459</v>
      </c>
      <c r="X246" s="53">
        <f t="shared" si="39"/>
        <v>0</v>
      </c>
      <c r="Y246" s="12"/>
      <c r="Z246" s="21"/>
      <c r="AA246" s="48"/>
      <c r="AB246" s="21"/>
      <c r="AC246" s="12"/>
    </row>
    <row r="247" spans="1:29" x14ac:dyDescent="0.3">
      <c r="A247" s="1">
        <f t="shared" si="30"/>
        <v>45202.531249999411</v>
      </c>
      <c r="B247" s="6">
        <v>3</v>
      </c>
      <c r="C247" s="6" t="s">
        <v>96</v>
      </c>
      <c r="D247">
        <f>IF(HOUR(A247)+MINUTE(A247)/60&lt;=18,1,IF(HOUR(A247)+MINUTE(A247)/60&gt;=23.25,1,LOOKUP(DAY(A247),calendario!$A$12:$A$41,calendario!$C$12:$C$41)))</f>
        <v>1</v>
      </c>
      <c r="E247" s="89">
        <f t="shared" si="31"/>
        <v>4.4951850585937496</v>
      </c>
      <c r="F247" s="88">
        <v>17.980740234374998</v>
      </c>
      <c r="G247" s="89">
        <f t="shared" si="31"/>
        <v>4.4978095703124996</v>
      </c>
      <c r="H247" s="86">
        <v>17.991238281249998</v>
      </c>
      <c r="O247" s="53">
        <f t="shared" si="32"/>
        <v>0</v>
      </c>
      <c r="P247" s="54">
        <f t="shared" si="33"/>
        <v>57.782404997397187</v>
      </c>
      <c r="Q247" s="69">
        <v>43.051192608016656</v>
      </c>
      <c r="R247" s="53">
        <f t="shared" si="34"/>
        <v>5.9210460697553344</v>
      </c>
      <c r="S247" s="53">
        <f t="shared" si="35"/>
        <v>0</v>
      </c>
      <c r="T247" s="53">
        <f t="shared" si="36"/>
        <v>0</v>
      </c>
      <c r="U247" s="53">
        <f t="shared" si="37"/>
        <v>57.782404997397187</v>
      </c>
      <c r="V247" s="69">
        <v>43.051192608016656</v>
      </c>
      <c r="W247" s="53">
        <f t="shared" si="38"/>
        <v>5.9210460697553344</v>
      </c>
      <c r="X247" s="53">
        <f t="shared" si="39"/>
        <v>0</v>
      </c>
      <c r="Y247" s="12"/>
      <c r="Z247" s="21"/>
      <c r="AA247" s="48"/>
      <c r="AB247" s="21"/>
      <c r="AC247" s="12"/>
    </row>
    <row r="248" spans="1:29" x14ac:dyDescent="0.3">
      <c r="A248" s="1">
        <f t="shared" si="30"/>
        <v>45202.541666666075</v>
      </c>
      <c r="B248" s="6">
        <v>3</v>
      </c>
      <c r="C248" s="6" t="s">
        <v>97</v>
      </c>
      <c r="D248">
        <f>IF(HOUR(A248)+MINUTE(A248)/60&lt;=18,1,IF(HOUR(A248)+MINUTE(A248)/60&gt;=23.25,1,LOOKUP(DAY(A248),calendario!$A$12:$A$41,calendario!$C$12:$C$41)))</f>
        <v>1</v>
      </c>
      <c r="E248" s="89">
        <f t="shared" si="31"/>
        <v>4.4950556640624999</v>
      </c>
      <c r="F248" s="88">
        <v>17.98022265625</v>
      </c>
      <c r="G248" s="89">
        <f t="shared" si="31"/>
        <v>4.4979565429687502</v>
      </c>
      <c r="H248" s="86">
        <v>17.991826171875001</v>
      </c>
      <c r="O248" s="53">
        <f t="shared" si="32"/>
        <v>0</v>
      </c>
      <c r="P248" s="54">
        <f t="shared" si="33"/>
        <v>57.782404997397187</v>
      </c>
      <c r="Q248" s="69">
        <v>43.051192608016656</v>
      </c>
      <c r="R248" s="53">
        <f t="shared" si="34"/>
        <v>5.9210460697553344</v>
      </c>
      <c r="S248" s="53">
        <f t="shared" si="35"/>
        <v>0</v>
      </c>
      <c r="T248" s="53">
        <f t="shared" si="36"/>
        <v>0</v>
      </c>
      <c r="U248" s="53">
        <f t="shared" si="37"/>
        <v>57.782404997397187</v>
      </c>
      <c r="V248" s="69">
        <v>43.051192608016656</v>
      </c>
      <c r="W248" s="53">
        <f t="shared" si="38"/>
        <v>5.9210460697553344</v>
      </c>
      <c r="X248" s="53">
        <f t="shared" si="39"/>
        <v>0</v>
      </c>
      <c r="Y248" s="12"/>
      <c r="Z248" s="21"/>
      <c r="AA248" s="48"/>
      <c r="AB248" s="21"/>
      <c r="AC248" s="12"/>
    </row>
    <row r="249" spans="1:29" x14ac:dyDescent="0.3">
      <c r="A249" s="1">
        <f t="shared" si="30"/>
        <v>45202.552083332739</v>
      </c>
      <c r="B249" s="6">
        <v>3</v>
      </c>
      <c r="C249" s="6" t="s">
        <v>98</v>
      </c>
      <c r="D249">
        <f>IF(HOUR(A249)+MINUTE(A249)/60&lt;=18,1,IF(HOUR(A249)+MINUTE(A249)/60&gt;=23.25,1,LOOKUP(DAY(A249),calendario!$A$12:$A$41,calendario!$C$12:$C$41)))</f>
        <v>1</v>
      </c>
      <c r="E249" s="89">
        <f t="shared" si="31"/>
        <v>4.4947792968750004</v>
      </c>
      <c r="F249" s="88">
        <v>17.979117187500002</v>
      </c>
      <c r="G249" s="89">
        <f t="shared" si="31"/>
        <v>4.4981499023437497</v>
      </c>
      <c r="H249" s="86">
        <v>17.992599609374999</v>
      </c>
      <c r="O249" s="53">
        <f t="shared" si="32"/>
        <v>0</v>
      </c>
      <c r="P249" s="54">
        <f t="shared" si="33"/>
        <v>57.782404997397187</v>
      </c>
      <c r="Q249" s="69">
        <v>35.989369599167105</v>
      </c>
      <c r="R249" s="53">
        <f t="shared" si="34"/>
        <v>9.4519575741801098</v>
      </c>
      <c r="S249" s="53">
        <f t="shared" si="35"/>
        <v>0</v>
      </c>
      <c r="T249" s="53">
        <f t="shared" si="36"/>
        <v>0</v>
      </c>
      <c r="U249" s="53">
        <f t="shared" si="37"/>
        <v>57.782404997397187</v>
      </c>
      <c r="V249" s="69">
        <v>35.989369599167105</v>
      </c>
      <c r="W249" s="53">
        <f t="shared" si="38"/>
        <v>9.4519575741801098</v>
      </c>
      <c r="X249" s="53">
        <f t="shared" si="39"/>
        <v>0</v>
      </c>
      <c r="Y249" s="12"/>
      <c r="Z249" s="21"/>
      <c r="AA249" s="48"/>
      <c r="AB249" s="21"/>
      <c r="AC249" s="12"/>
    </row>
    <row r="250" spans="1:29" x14ac:dyDescent="0.3">
      <c r="A250" s="1">
        <f t="shared" si="30"/>
        <v>45202.562499999403</v>
      </c>
      <c r="B250" s="6">
        <v>3</v>
      </c>
      <c r="C250" s="6" t="s">
        <v>99</v>
      </c>
      <c r="D250">
        <f>IF(HOUR(A250)+MINUTE(A250)/60&lt;=18,1,IF(HOUR(A250)+MINUTE(A250)/60&gt;=23.25,1,LOOKUP(DAY(A250),calendario!$A$12:$A$41,calendario!$C$12:$C$41)))</f>
        <v>1</v>
      </c>
      <c r="E250" s="89">
        <f t="shared" si="31"/>
        <v>4.4951420898437497</v>
      </c>
      <c r="F250" s="88">
        <v>17.980568359374999</v>
      </c>
      <c r="G250" s="89">
        <f t="shared" si="31"/>
        <v>4.4976298828125003</v>
      </c>
      <c r="H250" s="86">
        <v>17.990519531250001</v>
      </c>
      <c r="O250" s="53">
        <f t="shared" si="32"/>
        <v>0</v>
      </c>
      <c r="P250" s="54">
        <f t="shared" si="33"/>
        <v>57.782404997397187</v>
      </c>
      <c r="Q250" s="69">
        <v>35.989369599167105</v>
      </c>
      <c r="R250" s="53">
        <f t="shared" si="34"/>
        <v>9.4519575741801098</v>
      </c>
      <c r="S250" s="53">
        <f t="shared" si="35"/>
        <v>0</v>
      </c>
      <c r="T250" s="53">
        <f t="shared" si="36"/>
        <v>0</v>
      </c>
      <c r="U250" s="53">
        <f t="shared" si="37"/>
        <v>57.782404997397187</v>
      </c>
      <c r="V250" s="69">
        <v>35.989369599167105</v>
      </c>
      <c r="W250" s="53">
        <f t="shared" si="38"/>
        <v>9.4519575741801098</v>
      </c>
      <c r="X250" s="53">
        <f t="shared" si="39"/>
        <v>0</v>
      </c>
      <c r="Y250" s="12"/>
      <c r="Z250" s="21"/>
      <c r="AA250" s="48"/>
      <c r="AB250" s="21"/>
      <c r="AC250" s="12"/>
    </row>
    <row r="251" spans="1:29" x14ac:dyDescent="0.3">
      <c r="A251" s="1">
        <f t="shared" si="30"/>
        <v>45202.572916666068</v>
      </c>
      <c r="B251" s="6">
        <v>3</v>
      </c>
      <c r="C251" s="6" t="s">
        <v>100</v>
      </c>
      <c r="D251">
        <f>IF(HOUR(A251)+MINUTE(A251)/60&lt;=18,1,IF(HOUR(A251)+MINUTE(A251)/60&gt;=23.25,1,LOOKUP(DAY(A251),calendario!$A$12:$A$41,calendario!$C$12:$C$41)))</f>
        <v>1</v>
      </c>
      <c r="E251" s="89">
        <f t="shared" si="31"/>
        <v>4.4948603515625001</v>
      </c>
      <c r="F251" s="88">
        <v>17.97944140625</v>
      </c>
      <c r="G251" s="89">
        <f t="shared" si="31"/>
        <v>4.4975878906249998</v>
      </c>
      <c r="H251" s="86">
        <v>17.990351562499999</v>
      </c>
      <c r="O251" s="53">
        <f t="shared" si="32"/>
        <v>0</v>
      </c>
      <c r="P251" s="54">
        <f t="shared" si="33"/>
        <v>57.782404997397187</v>
      </c>
      <c r="Q251" s="69">
        <v>35.417597345132741</v>
      </c>
      <c r="R251" s="53">
        <f t="shared" si="34"/>
        <v>9.737843701197292</v>
      </c>
      <c r="S251" s="53">
        <f t="shared" si="35"/>
        <v>0</v>
      </c>
      <c r="T251" s="53">
        <f t="shared" si="36"/>
        <v>0</v>
      </c>
      <c r="U251" s="53">
        <f t="shared" si="37"/>
        <v>57.782404997397187</v>
      </c>
      <c r="V251" s="69">
        <v>35.417597345132741</v>
      </c>
      <c r="W251" s="53">
        <f t="shared" si="38"/>
        <v>9.737843701197292</v>
      </c>
      <c r="X251" s="53">
        <f t="shared" si="39"/>
        <v>0</v>
      </c>
      <c r="Y251" s="12"/>
      <c r="Z251" s="21"/>
      <c r="AA251" s="48"/>
      <c r="AB251" s="21"/>
      <c r="AC251" s="12"/>
    </row>
    <row r="252" spans="1:29" x14ac:dyDescent="0.3">
      <c r="A252" s="1">
        <f t="shared" si="30"/>
        <v>45202.583333332732</v>
      </c>
      <c r="B252" s="6">
        <v>3</v>
      </c>
      <c r="C252" s="6" t="s">
        <v>101</v>
      </c>
      <c r="D252">
        <f>IF(HOUR(A252)+MINUTE(A252)/60&lt;=18,1,IF(HOUR(A252)+MINUTE(A252)/60&gt;=23.25,1,LOOKUP(DAY(A252),calendario!$A$12:$A$41,calendario!$C$12:$C$41)))</f>
        <v>1</v>
      </c>
      <c r="E252" s="89">
        <f t="shared" si="31"/>
        <v>4.4953276367187502</v>
      </c>
      <c r="F252" s="88">
        <v>17.981310546875001</v>
      </c>
      <c r="G252" s="89">
        <f t="shared" si="31"/>
        <v>4.4977915039062504</v>
      </c>
      <c r="H252" s="86">
        <v>17.991166015625002</v>
      </c>
      <c r="O252" s="53">
        <f t="shared" si="32"/>
        <v>0</v>
      </c>
      <c r="P252" s="54">
        <f t="shared" si="33"/>
        <v>57.782404997397187</v>
      </c>
      <c r="Q252" s="69">
        <v>35.417597345132741</v>
      </c>
      <c r="R252" s="53">
        <f t="shared" si="34"/>
        <v>9.737843701197292</v>
      </c>
      <c r="S252" s="53">
        <f t="shared" si="35"/>
        <v>0</v>
      </c>
      <c r="T252" s="53">
        <f t="shared" si="36"/>
        <v>0</v>
      </c>
      <c r="U252" s="53">
        <f t="shared" si="37"/>
        <v>57.782404997397187</v>
      </c>
      <c r="V252" s="69">
        <v>35.417597345132741</v>
      </c>
      <c r="W252" s="53">
        <f t="shared" si="38"/>
        <v>9.737843701197292</v>
      </c>
      <c r="X252" s="53">
        <f t="shared" si="39"/>
        <v>0</v>
      </c>
      <c r="Y252" s="12"/>
      <c r="Z252" s="21"/>
      <c r="AA252" s="48"/>
      <c r="AB252" s="21"/>
      <c r="AC252" s="12"/>
    </row>
    <row r="253" spans="1:29" x14ac:dyDescent="0.3">
      <c r="A253" s="1">
        <f t="shared" si="30"/>
        <v>45202.593749999396</v>
      </c>
      <c r="B253" s="6">
        <v>3</v>
      </c>
      <c r="C253" s="6" t="s">
        <v>102</v>
      </c>
      <c r="D253">
        <f>IF(HOUR(A253)+MINUTE(A253)/60&lt;=18,1,IF(HOUR(A253)+MINUTE(A253)/60&gt;=23.25,1,LOOKUP(DAY(A253),calendario!$A$12:$A$41,calendario!$C$12:$C$41)))</f>
        <v>1</v>
      </c>
      <c r="E253" s="89">
        <f t="shared" si="31"/>
        <v>4.4952880859375002</v>
      </c>
      <c r="F253" s="88">
        <v>17.981152343750001</v>
      </c>
      <c r="G253" s="89">
        <f t="shared" si="31"/>
        <v>4.4981630859374997</v>
      </c>
      <c r="H253" s="86">
        <v>17.992652343749999</v>
      </c>
      <c r="O253" s="53">
        <f t="shared" si="32"/>
        <v>0</v>
      </c>
      <c r="P253" s="54">
        <f t="shared" si="33"/>
        <v>57.782404997397187</v>
      </c>
      <c r="Q253" s="69">
        <v>36.300463040083287</v>
      </c>
      <c r="R253" s="53">
        <f t="shared" si="34"/>
        <v>9.2964108537220191</v>
      </c>
      <c r="S253" s="53">
        <f t="shared" si="35"/>
        <v>0</v>
      </c>
      <c r="T253" s="53">
        <f t="shared" si="36"/>
        <v>0</v>
      </c>
      <c r="U253" s="53">
        <f t="shared" si="37"/>
        <v>57.782404997397187</v>
      </c>
      <c r="V253" s="69">
        <v>36.300463040083287</v>
      </c>
      <c r="W253" s="53">
        <f t="shared" si="38"/>
        <v>9.2964108537220191</v>
      </c>
      <c r="X253" s="53">
        <f t="shared" si="39"/>
        <v>0</v>
      </c>
      <c r="Y253" s="12"/>
      <c r="Z253" s="21"/>
      <c r="AA253" s="48"/>
      <c r="AB253" s="21"/>
      <c r="AC253" s="12"/>
    </row>
    <row r="254" spans="1:29" x14ac:dyDescent="0.3">
      <c r="A254" s="1">
        <f t="shared" si="30"/>
        <v>45202.60416666606</v>
      </c>
      <c r="B254" s="6">
        <v>3</v>
      </c>
      <c r="C254" s="6" t="s">
        <v>103</v>
      </c>
      <c r="D254">
        <f>IF(HOUR(A254)+MINUTE(A254)/60&lt;=18,1,IF(HOUR(A254)+MINUTE(A254)/60&gt;=23.25,1,LOOKUP(DAY(A254),calendario!$A$12:$A$41,calendario!$C$12:$C$41)))</f>
        <v>1</v>
      </c>
      <c r="E254" s="89">
        <f t="shared" si="31"/>
        <v>4.4949477539062501</v>
      </c>
      <c r="F254" s="88">
        <v>17.979791015625</v>
      </c>
      <c r="G254" s="89">
        <f t="shared" si="31"/>
        <v>4.4984863281249998</v>
      </c>
      <c r="H254" s="86">
        <v>17.993945312499999</v>
      </c>
      <c r="O254" s="53">
        <f t="shared" si="32"/>
        <v>0</v>
      </c>
      <c r="P254" s="54">
        <f t="shared" si="33"/>
        <v>57.782404997397187</v>
      </c>
      <c r="Q254" s="69">
        <v>36.300463040083287</v>
      </c>
      <c r="R254" s="53">
        <f t="shared" si="34"/>
        <v>9.2964108537220191</v>
      </c>
      <c r="S254" s="53">
        <f t="shared" si="35"/>
        <v>0</v>
      </c>
      <c r="T254" s="53">
        <f t="shared" si="36"/>
        <v>0</v>
      </c>
      <c r="U254" s="53">
        <f t="shared" si="37"/>
        <v>57.782404997397187</v>
      </c>
      <c r="V254" s="69">
        <v>36.300463040083287</v>
      </c>
      <c r="W254" s="53">
        <f t="shared" si="38"/>
        <v>9.2964108537220191</v>
      </c>
      <c r="X254" s="53">
        <f t="shared" si="39"/>
        <v>0</v>
      </c>
      <c r="Y254" s="12"/>
      <c r="Z254" s="21"/>
      <c r="AA254" s="48"/>
      <c r="AB254" s="21"/>
      <c r="AC254" s="12"/>
    </row>
    <row r="255" spans="1:29" x14ac:dyDescent="0.3">
      <c r="A255" s="1">
        <f t="shared" si="30"/>
        <v>45202.614583332725</v>
      </c>
      <c r="B255" s="6">
        <v>3</v>
      </c>
      <c r="C255" s="6" t="s">
        <v>104</v>
      </c>
      <c r="D255">
        <f>IF(HOUR(A255)+MINUTE(A255)/60&lt;=18,1,IF(HOUR(A255)+MINUTE(A255)/60&gt;=23.25,1,LOOKUP(DAY(A255),calendario!$A$12:$A$41,calendario!$C$12:$C$41)))</f>
        <v>1</v>
      </c>
      <c r="E255" s="89">
        <f t="shared" si="31"/>
        <v>4.4945751953124997</v>
      </c>
      <c r="F255" s="88">
        <v>17.978300781249999</v>
      </c>
      <c r="G255" s="89">
        <f t="shared" si="31"/>
        <v>4.4982900390624998</v>
      </c>
      <c r="H255" s="86">
        <v>17.993160156249999</v>
      </c>
      <c r="O255" s="53">
        <f t="shared" si="32"/>
        <v>0</v>
      </c>
      <c r="P255" s="54">
        <f t="shared" si="33"/>
        <v>57.782404997397187</v>
      </c>
      <c r="Q255" s="69">
        <v>35.674629619989588</v>
      </c>
      <c r="R255" s="53">
        <f t="shared" si="34"/>
        <v>9.6093275637688684</v>
      </c>
      <c r="S255" s="53">
        <f t="shared" si="35"/>
        <v>0</v>
      </c>
      <c r="T255" s="53">
        <f t="shared" si="36"/>
        <v>0</v>
      </c>
      <c r="U255" s="53">
        <f t="shared" si="37"/>
        <v>57.782404997397187</v>
      </c>
      <c r="V255" s="69">
        <v>35.674629619989588</v>
      </c>
      <c r="W255" s="53">
        <f t="shared" si="38"/>
        <v>9.6093275637688684</v>
      </c>
      <c r="X255" s="53">
        <f t="shared" si="39"/>
        <v>0</v>
      </c>
      <c r="Y255" s="12"/>
      <c r="Z255" s="21"/>
      <c r="AA255" s="48"/>
      <c r="AB255" s="21"/>
      <c r="AC255" s="12"/>
    </row>
    <row r="256" spans="1:29" x14ac:dyDescent="0.3">
      <c r="A256" s="1">
        <f t="shared" si="30"/>
        <v>45202.624999999389</v>
      </c>
      <c r="B256" s="6">
        <v>3</v>
      </c>
      <c r="C256" s="6" t="s">
        <v>105</v>
      </c>
      <c r="D256">
        <f>IF(HOUR(A256)+MINUTE(A256)/60&lt;=18,1,IF(HOUR(A256)+MINUTE(A256)/60&gt;=23.25,1,LOOKUP(DAY(A256),calendario!$A$12:$A$41,calendario!$C$12:$C$41)))</f>
        <v>1</v>
      </c>
      <c r="E256" s="89">
        <f t="shared" si="31"/>
        <v>4.4940102539062501</v>
      </c>
      <c r="F256" s="88">
        <v>17.976041015625</v>
      </c>
      <c r="G256" s="89">
        <f t="shared" si="31"/>
        <v>4.4983471679687499</v>
      </c>
      <c r="H256" s="86">
        <v>17.993388671875</v>
      </c>
      <c r="O256" s="53">
        <f t="shared" si="32"/>
        <v>0</v>
      </c>
      <c r="P256" s="54">
        <f t="shared" si="33"/>
        <v>57.782404997397187</v>
      </c>
      <c r="Q256" s="69">
        <v>35.674629619989588</v>
      </c>
      <c r="R256" s="53">
        <f t="shared" si="34"/>
        <v>9.6093275637688684</v>
      </c>
      <c r="S256" s="53">
        <f t="shared" si="35"/>
        <v>0</v>
      </c>
      <c r="T256" s="53">
        <f t="shared" si="36"/>
        <v>0</v>
      </c>
      <c r="U256" s="53">
        <f t="shared" si="37"/>
        <v>57.782404997397187</v>
      </c>
      <c r="V256" s="69">
        <v>35.674629619989588</v>
      </c>
      <c r="W256" s="53">
        <f t="shared" si="38"/>
        <v>9.6093275637688684</v>
      </c>
      <c r="X256" s="53">
        <f t="shared" si="39"/>
        <v>0</v>
      </c>
      <c r="Y256" s="12"/>
      <c r="Z256" s="21"/>
      <c r="AA256" s="48"/>
      <c r="AB256" s="21"/>
      <c r="AC256" s="12"/>
    </row>
    <row r="257" spans="1:29" x14ac:dyDescent="0.3">
      <c r="A257" s="1">
        <f t="shared" si="30"/>
        <v>45202.635416666053</v>
      </c>
      <c r="B257" s="6">
        <v>3</v>
      </c>
      <c r="C257" s="6" t="s">
        <v>106</v>
      </c>
      <c r="D257">
        <f>IF(HOUR(A257)+MINUTE(A257)/60&lt;=18,1,IF(HOUR(A257)+MINUTE(A257)/60&gt;=23.25,1,LOOKUP(DAY(A257),calendario!$A$12:$A$41,calendario!$C$12:$C$41)))</f>
        <v>1</v>
      </c>
      <c r="E257" s="89">
        <f t="shared" si="31"/>
        <v>4.4931889648437497</v>
      </c>
      <c r="F257" s="88">
        <v>17.972755859374999</v>
      </c>
      <c r="G257" s="89">
        <f t="shared" si="31"/>
        <v>4.4984663085937502</v>
      </c>
      <c r="H257" s="86">
        <v>17.993865234375001</v>
      </c>
      <c r="O257" s="53">
        <f t="shared" si="32"/>
        <v>0</v>
      </c>
      <c r="P257" s="54">
        <f t="shared" si="33"/>
        <v>57.782404997397187</v>
      </c>
      <c r="Q257" s="69">
        <v>35.332885996876627</v>
      </c>
      <c r="R257" s="53">
        <f t="shared" si="34"/>
        <v>9.7801993753253491</v>
      </c>
      <c r="S257" s="53">
        <f t="shared" si="35"/>
        <v>0</v>
      </c>
      <c r="T257" s="53">
        <f t="shared" si="36"/>
        <v>0</v>
      </c>
      <c r="U257" s="53">
        <f t="shared" si="37"/>
        <v>57.782404997397187</v>
      </c>
      <c r="V257" s="69">
        <v>35.332885996876627</v>
      </c>
      <c r="W257" s="53">
        <f t="shared" si="38"/>
        <v>9.7801993753253491</v>
      </c>
      <c r="X257" s="53">
        <f t="shared" si="39"/>
        <v>0</v>
      </c>
      <c r="Y257" s="12"/>
      <c r="Z257" s="21"/>
      <c r="AA257" s="48"/>
      <c r="AB257" s="21"/>
      <c r="AC257" s="12"/>
    </row>
    <row r="258" spans="1:29" x14ac:dyDescent="0.3">
      <c r="A258" s="1">
        <f t="shared" si="30"/>
        <v>45202.645833332717</v>
      </c>
      <c r="B258" s="6">
        <v>3</v>
      </c>
      <c r="C258" s="6" t="s">
        <v>107</v>
      </c>
      <c r="D258">
        <f>IF(HOUR(A258)+MINUTE(A258)/60&lt;=18,1,IF(HOUR(A258)+MINUTE(A258)/60&gt;=23.25,1,LOOKUP(DAY(A258),calendario!$A$12:$A$41,calendario!$C$12:$C$41)))</f>
        <v>1</v>
      </c>
      <c r="E258" s="89">
        <f t="shared" si="31"/>
        <v>4.4933872070312502</v>
      </c>
      <c r="F258" s="88">
        <v>17.973548828125001</v>
      </c>
      <c r="G258" s="89">
        <f t="shared" si="31"/>
        <v>4.4986425781249997</v>
      </c>
      <c r="H258" s="86">
        <v>17.994570312499999</v>
      </c>
      <c r="O258" s="53">
        <f t="shared" si="32"/>
        <v>0</v>
      </c>
      <c r="P258" s="54">
        <f t="shared" si="33"/>
        <v>57.782404997397187</v>
      </c>
      <c r="Q258" s="69">
        <v>35.332885996876627</v>
      </c>
      <c r="R258" s="53">
        <f t="shared" si="34"/>
        <v>9.7801993753253491</v>
      </c>
      <c r="S258" s="53">
        <f t="shared" si="35"/>
        <v>0</v>
      </c>
      <c r="T258" s="53">
        <f t="shared" si="36"/>
        <v>0</v>
      </c>
      <c r="U258" s="53">
        <f t="shared" si="37"/>
        <v>57.782404997397187</v>
      </c>
      <c r="V258" s="69">
        <v>35.332885996876627</v>
      </c>
      <c r="W258" s="53">
        <f t="shared" si="38"/>
        <v>9.7801993753253491</v>
      </c>
      <c r="X258" s="53">
        <f t="shared" si="39"/>
        <v>0</v>
      </c>
      <c r="Y258" s="12"/>
      <c r="Z258" s="21"/>
      <c r="AA258" s="48"/>
      <c r="AB258" s="21"/>
      <c r="AC258" s="12"/>
    </row>
    <row r="259" spans="1:29" x14ac:dyDescent="0.3">
      <c r="A259" s="1">
        <f t="shared" si="30"/>
        <v>45202.656249999382</v>
      </c>
      <c r="B259" s="6">
        <v>3</v>
      </c>
      <c r="C259" s="6" t="s">
        <v>108</v>
      </c>
      <c r="D259">
        <f>IF(HOUR(A259)+MINUTE(A259)/60&lt;=18,1,IF(HOUR(A259)+MINUTE(A259)/60&gt;=23.25,1,LOOKUP(DAY(A259),calendario!$A$12:$A$41,calendario!$C$12:$C$41)))</f>
        <v>1</v>
      </c>
      <c r="E259" s="89">
        <f t="shared" si="31"/>
        <v>4.4964560546875001</v>
      </c>
      <c r="F259" s="88">
        <v>17.98582421875</v>
      </c>
      <c r="G259" s="89">
        <f t="shared" si="31"/>
        <v>4.4992250976562502</v>
      </c>
      <c r="H259" s="86">
        <v>17.996900390625001</v>
      </c>
      <c r="O259" s="53">
        <f t="shared" si="32"/>
        <v>0</v>
      </c>
      <c r="P259" s="54">
        <f t="shared" si="33"/>
        <v>57.782404997397187</v>
      </c>
      <c r="Q259" s="69">
        <v>35.238610359187923</v>
      </c>
      <c r="R259" s="53">
        <f t="shared" si="34"/>
        <v>9.8273371941697008</v>
      </c>
      <c r="S259" s="53">
        <f t="shared" si="35"/>
        <v>0</v>
      </c>
      <c r="T259" s="53">
        <f t="shared" si="36"/>
        <v>0</v>
      </c>
      <c r="U259" s="53">
        <f t="shared" si="37"/>
        <v>57.782404997397187</v>
      </c>
      <c r="V259" s="69">
        <v>35.238610359187923</v>
      </c>
      <c r="W259" s="53">
        <f t="shared" si="38"/>
        <v>9.8273371941697008</v>
      </c>
      <c r="X259" s="53">
        <f t="shared" si="39"/>
        <v>0</v>
      </c>
      <c r="Y259" s="12"/>
      <c r="Z259" s="21"/>
      <c r="AA259" s="48"/>
      <c r="AB259" s="21"/>
      <c r="AC259" s="12"/>
    </row>
    <row r="260" spans="1:29" x14ac:dyDescent="0.3">
      <c r="A260" s="1">
        <f t="shared" si="30"/>
        <v>45202.666666666046</v>
      </c>
      <c r="B260" s="6">
        <v>3</v>
      </c>
      <c r="C260" s="6" t="s">
        <v>109</v>
      </c>
      <c r="D260">
        <f>IF(HOUR(A260)+MINUTE(A260)/60&lt;=18,1,IF(HOUR(A260)+MINUTE(A260)/60&gt;=23.25,1,LOOKUP(DAY(A260),calendario!$A$12:$A$41,calendario!$C$12:$C$41)))</f>
        <v>1</v>
      </c>
      <c r="E260" s="89">
        <f t="shared" si="31"/>
        <v>4.4961254882812502</v>
      </c>
      <c r="F260" s="88">
        <v>17.984501953125001</v>
      </c>
      <c r="G260" s="89">
        <f t="shared" si="31"/>
        <v>4.4992080078125003</v>
      </c>
      <c r="H260" s="86">
        <v>17.996832031250001</v>
      </c>
      <c r="O260" s="53">
        <f t="shared" si="32"/>
        <v>0</v>
      </c>
      <c r="P260" s="54">
        <f t="shared" si="33"/>
        <v>57.782404997397187</v>
      </c>
      <c r="Q260" s="69">
        <v>35.238610359187923</v>
      </c>
      <c r="R260" s="53">
        <f t="shared" si="34"/>
        <v>9.8273371941697008</v>
      </c>
      <c r="S260" s="53">
        <f t="shared" si="35"/>
        <v>0</v>
      </c>
      <c r="T260" s="53">
        <f t="shared" si="36"/>
        <v>0</v>
      </c>
      <c r="U260" s="53">
        <f t="shared" si="37"/>
        <v>57.782404997397187</v>
      </c>
      <c r="V260" s="69">
        <v>35.238610359187923</v>
      </c>
      <c r="W260" s="53">
        <f t="shared" si="38"/>
        <v>9.8273371941697008</v>
      </c>
      <c r="X260" s="53">
        <f t="shared" si="39"/>
        <v>0</v>
      </c>
      <c r="Y260" s="12"/>
      <c r="Z260" s="21"/>
      <c r="AA260" s="48"/>
      <c r="AB260" s="21"/>
      <c r="AC260" s="12"/>
    </row>
    <row r="261" spans="1:29" x14ac:dyDescent="0.3">
      <c r="A261" s="1">
        <f t="shared" si="30"/>
        <v>45202.67708333271</v>
      </c>
      <c r="B261" s="6">
        <v>3</v>
      </c>
      <c r="C261" s="6" t="s">
        <v>110</v>
      </c>
      <c r="D261">
        <f>IF(HOUR(A261)+MINUTE(A261)/60&lt;=18,1,IF(HOUR(A261)+MINUTE(A261)/60&gt;=23.25,1,LOOKUP(DAY(A261),calendario!$A$12:$A$41,calendario!$C$12:$C$41)))</f>
        <v>1</v>
      </c>
      <c r="E261" s="89">
        <f t="shared" si="31"/>
        <v>4.4918710937500004</v>
      </c>
      <c r="F261" s="88">
        <v>17.967484375000002</v>
      </c>
      <c r="G261" s="89">
        <f t="shared" si="31"/>
        <v>4.4988115234375003</v>
      </c>
      <c r="H261" s="86">
        <v>17.995246093750001</v>
      </c>
      <c r="O261" s="53">
        <f t="shared" si="32"/>
        <v>0</v>
      </c>
      <c r="P261" s="54">
        <f t="shared" si="33"/>
        <v>57.782404997397187</v>
      </c>
      <c r="Q261" s="69">
        <v>35.268595523165018</v>
      </c>
      <c r="R261" s="53">
        <f t="shared" si="34"/>
        <v>9.8123446121811533</v>
      </c>
      <c r="S261" s="53">
        <f t="shared" si="35"/>
        <v>0</v>
      </c>
      <c r="T261" s="53">
        <f t="shared" si="36"/>
        <v>0</v>
      </c>
      <c r="U261" s="53">
        <f t="shared" si="37"/>
        <v>57.782404997397187</v>
      </c>
      <c r="V261" s="69">
        <v>35.268595523165018</v>
      </c>
      <c r="W261" s="53">
        <f t="shared" si="38"/>
        <v>9.8123446121811533</v>
      </c>
      <c r="X261" s="53">
        <f t="shared" si="39"/>
        <v>0</v>
      </c>
      <c r="Y261" s="12"/>
      <c r="Z261" s="21"/>
      <c r="AA261" s="48"/>
      <c r="AB261" s="21"/>
      <c r="AC261" s="12"/>
    </row>
    <row r="262" spans="1:29" x14ac:dyDescent="0.3">
      <c r="A262" s="1">
        <f t="shared" ref="A262:A325" si="40">A261+0.0104166666666667</f>
        <v>45202.687499999374</v>
      </c>
      <c r="B262" s="6">
        <v>3</v>
      </c>
      <c r="C262" s="6" t="s">
        <v>111</v>
      </c>
      <c r="D262">
        <f>IF(HOUR(A262)+MINUTE(A262)/60&lt;=18,1,IF(HOUR(A262)+MINUTE(A262)/60&gt;=23.25,1,LOOKUP(DAY(A262),calendario!$A$12:$A$41,calendario!$C$12:$C$41)))</f>
        <v>1</v>
      </c>
      <c r="E262" s="89">
        <f t="shared" ref="E262:G325" si="41">F262/4</f>
        <v>4.4967182617187502</v>
      </c>
      <c r="F262" s="88">
        <v>17.986873046875001</v>
      </c>
      <c r="G262" s="89">
        <f t="shared" si="41"/>
        <v>4.4988603515624996</v>
      </c>
      <c r="H262" s="86">
        <v>17.995441406249999</v>
      </c>
      <c r="O262" s="53">
        <f t="shared" ref="O262:O325" si="42">IF(($K$2*95%/4-E262)*$M$8*$M$9&lt;0,0,($K$2*95%/4-E262)*$M$8*$M$9)</f>
        <v>0</v>
      </c>
      <c r="P262" s="54">
        <f t="shared" ref="P262:P325" si="43">IF(B262&lt;=3,IF(D262=1,$L$14*10/$K$11,$K$14*10/$K$11),IF(D262=1,$L$15*10/$K$11,$K$15*10/$K$11))</f>
        <v>57.782404997397187</v>
      </c>
      <c r="Q262" s="69">
        <v>35.268595523165018</v>
      </c>
      <c r="R262" s="53">
        <f t="shared" ref="R262:R325" si="44">IF((P262*95%-Q262)/2&lt;0,0,(P262*95%-Q262)/2)</f>
        <v>9.8123446121811533</v>
      </c>
      <c r="S262" s="53">
        <f t="shared" ref="S262:S325" si="45">R262*O262</f>
        <v>0</v>
      </c>
      <c r="T262" s="53">
        <f t="shared" ref="T262:T325" si="46">IF(($K$3*95%/4-G262)*$M$8*$M$9&lt;0,0,($K$3*95%/4-G262)*$M$8*$M$9)</f>
        <v>0</v>
      </c>
      <c r="U262" s="53">
        <f t="shared" ref="U262:U325" si="47">IF(B262&lt;=3,IF(D262=1,$L$14*10/$K$11,$K$14*10/$K$11),IF(D262=1,$L$15*10/$K$11,$K$15*10/$K$11))</f>
        <v>57.782404997397187</v>
      </c>
      <c r="V262" s="69">
        <v>35.268595523165018</v>
      </c>
      <c r="W262" s="53">
        <f t="shared" ref="W262:W325" si="48">IF((U262*95%-V262)/2&lt;0,0,(U262*95%-V262)/2)</f>
        <v>9.8123446121811533</v>
      </c>
      <c r="X262" s="53">
        <f t="shared" ref="X262:X325" si="49">W262*T262</f>
        <v>0</v>
      </c>
      <c r="Y262" s="12"/>
      <c r="Z262" s="21"/>
      <c r="AA262" s="48"/>
      <c r="AB262" s="21"/>
      <c r="AC262" s="12"/>
    </row>
    <row r="263" spans="1:29" x14ac:dyDescent="0.3">
      <c r="A263" s="1">
        <f t="shared" si="40"/>
        <v>45202.697916666039</v>
      </c>
      <c r="B263" s="6">
        <v>3</v>
      </c>
      <c r="C263" s="6" t="s">
        <v>112</v>
      </c>
      <c r="D263">
        <f>IF(HOUR(A263)+MINUTE(A263)/60&lt;=18,1,IF(HOUR(A263)+MINUTE(A263)/60&gt;=23.25,1,LOOKUP(DAY(A263),calendario!$A$12:$A$41,calendario!$C$12:$C$41)))</f>
        <v>1</v>
      </c>
      <c r="E263" s="89">
        <f t="shared" si="41"/>
        <v>4.4964970703124996</v>
      </c>
      <c r="F263" s="88">
        <v>17.985988281249998</v>
      </c>
      <c r="G263" s="89">
        <f t="shared" si="41"/>
        <v>4.4984765624999996</v>
      </c>
      <c r="H263" s="86">
        <v>17.993906249999998</v>
      </c>
      <c r="O263" s="53">
        <f t="shared" si="42"/>
        <v>0</v>
      </c>
      <c r="P263" s="54">
        <f t="shared" si="43"/>
        <v>57.782404997397187</v>
      </c>
      <c r="Q263" s="69">
        <v>35.250419312857886</v>
      </c>
      <c r="R263" s="53">
        <f t="shared" si="44"/>
        <v>9.8214327173347193</v>
      </c>
      <c r="S263" s="53">
        <f t="shared" si="45"/>
        <v>0</v>
      </c>
      <c r="T263" s="53">
        <f t="shared" si="46"/>
        <v>0</v>
      </c>
      <c r="U263" s="53">
        <f t="shared" si="47"/>
        <v>57.782404997397187</v>
      </c>
      <c r="V263" s="69">
        <v>35.250419312857886</v>
      </c>
      <c r="W263" s="53">
        <f t="shared" si="48"/>
        <v>9.8214327173347193</v>
      </c>
      <c r="X263" s="53">
        <f t="shared" si="49"/>
        <v>0</v>
      </c>
      <c r="Y263" s="12"/>
      <c r="Z263" s="21"/>
      <c r="AA263" s="48"/>
      <c r="AB263" s="21"/>
      <c r="AC263" s="12"/>
    </row>
    <row r="264" spans="1:29" x14ac:dyDescent="0.3">
      <c r="A264" s="1">
        <f t="shared" si="40"/>
        <v>45202.708333332703</v>
      </c>
      <c r="B264" s="6">
        <v>3</v>
      </c>
      <c r="C264" s="6" t="s">
        <v>113</v>
      </c>
      <c r="D264">
        <f>IF(HOUR(A264)+MINUTE(A264)/60&lt;=18,1,IF(HOUR(A264)+MINUTE(A264)/60&gt;=23.25,1,LOOKUP(DAY(A264),calendario!$A$12:$A$41,calendario!$C$12:$C$41)))</f>
        <v>1</v>
      </c>
      <c r="E264" s="89">
        <f t="shared" si="41"/>
        <v>4.6379062500000003</v>
      </c>
      <c r="F264" s="88">
        <v>18.551625000000001</v>
      </c>
      <c r="G264" s="89">
        <f t="shared" si="41"/>
        <v>4.54258935546875</v>
      </c>
      <c r="H264" s="86">
        <v>18.170357421875</v>
      </c>
      <c r="O264" s="53">
        <f t="shared" si="42"/>
        <v>0</v>
      </c>
      <c r="P264" s="54">
        <f t="shared" si="43"/>
        <v>57.782404997397187</v>
      </c>
      <c r="Q264" s="69">
        <v>35.250419312857886</v>
      </c>
      <c r="R264" s="53">
        <f t="shared" si="44"/>
        <v>9.8214327173347193</v>
      </c>
      <c r="S264" s="53">
        <f t="shared" si="45"/>
        <v>0</v>
      </c>
      <c r="T264" s="53">
        <f t="shared" si="46"/>
        <v>0</v>
      </c>
      <c r="U264" s="53">
        <f t="shared" si="47"/>
        <v>57.782404997397187</v>
      </c>
      <c r="V264" s="69">
        <v>35.250419312857886</v>
      </c>
      <c r="W264" s="53">
        <f t="shared" si="48"/>
        <v>9.8214327173347193</v>
      </c>
      <c r="X264" s="53">
        <f t="shared" si="49"/>
        <v>0</v>
      </c>
      <c r="Y264" s="12"/>
      <c r="Z264" s="21"/>
      <c r="AA264" s="48"/>
      <c r="AB264" s="21"/>
      <c r="AC264" s="12"/>
    </row>
    <row r="265" spans="1:29" x14ac:dyDescent="0.3">
      <c r="A265" s="1">
        <f t="shared" si="40"/>
        <v>45202.718749999367</v>
      </c>
      <c r="B265" s="6">
        <v>3</v>
      </c>
      <c r="C265" s="6" t="s">
        <v>114</v>
      </c>
      <c r="D265">
        <f>IF(HOUR(A265)+MINUTE(A265)/60&lt;=18,1,IF(HOUR(A265)+MINUTE(A265)/60&gt;=23.25,1,LOOKUP(DAY(A265),calendario!$A$12:$A$41,calendario!$C$12:$C$41)))</f>
        <v>1</v>
      </c>
      <c r="E265" s="89">
        <f t="shared" si="41"/>
        <v>4.64239501953125</v>
      </c>
      <c r="F265" s="88">
        <v>18.569580078125</v>
      </c>
      <c r="G265" s="89">
        <f t="shared" si="41"/>
        <v>4.6519936523437497</v>
      </c>
      <c r="H265" s="86">
        <v>18.607974609374999</v>
      </c>
      <c r="O265" s="53">
        <f t="shared" si="42"/>
        <v>0</v>
      </c>
      <c r="P265" s="54">
        <f t="shared" si="43"/>
        <v>57.782404997397187</v>
      </c>
      <c r="Q265" s="69">
        <v>32.68718401874024</v>
      </c>
      <c r="R265" s="53">
        <f t="shared" si="44"/>
        <v>11.103050364393543</v>
      </c>
      <c r="S265" s="53">
        <f t="shared" si="45"/>
        <v>0</v>
      </c>
      <c r="T265" s="53">
        <f t="shared" si="46"/>
        <v>0</v>
      </c>
      <c r="U265" s="53">
        <f t="shared" si="47"/>
        <v>57.782404997397187</v>
      </c>
      <c r="V265" s="69">
        <v>32.68718401874024</v>
      </c>
      <c r="W265" s="53">
        <f t="shared" si="48"/>
        <v>11.103050364393543</v>
      </c>
      <c r="X265" s="53">
        <f t="shared" si="49"/>
        <v>0</v>
      </c>
      <c r="Y265" s="12"/>
      <c r="Z265" s="21"/>
      <c r="AA265" s="48"/>
      <c r="AB265" s="21"/>
      <c r="AC265" s="12"/>
    </row>
    <row r="266" spans="1:29" x14ac:dyDescent="0.3">
      <c r="A266" s="1">
        <f t="shared" si="40"/>
        <v>45202.729166666031</v>
      </c>
      <c r="B266" s="6">
        <v>3</v>
      </c>
      <c r="C266" s="6" t="s">
        <v>115</v>
      </c>
      <c r="D266">
        <f>IF(HOUR(A266)+MINUTE(A266)/60&lt;=18,1,IF(HOUR(A266)+MINUTE(A266)/60&gt;=23.25,1,LOOKUP(DAY(A266),calendario!$A$12:$A$41,calendario!$C$12:$C$41)))</f>
        <v>1</v>
      </c>
      <c r="E266" s="89">
        <f t="shared" si="41"/>
        <v>4.6445473632812497</v>
      </c>
      <c r="F266" s="88">
        <v>18.578189453124999</v>
      </c>
      <c r="G266" s="89">
        <f t="shared" si="41"/>
        <v>4.6518872070312502</v>
      </c>
      <c r="H266" s="86">
        <v>18.607548828125001</v>
      </c>
      <c r="O266" s="53">
        <f t="shared" si="42"/>
        <v>0</v>
      </c>
      <c r="P266" s="54">
        <f t="shared" si="43"/>
        <v>57.782404997397187</v>
      </c>
      <c r="Q266" s="69">
        <v>32.68718401874024</v>
      </c>
      <c r="R266" s="53">
        <f t="shared" si="44"/>
        <v>11.103050364393543</v>
      </c>
      <c r="S266" s="53">
        <f t="shared" si="45"/>
        <v>0</v>
      </c>
      <c r="T266" s="53">
        <f t="shared" si="46"/>
        <v>0</v>
      </c>
      <c r="U266" s="53">
        <f t="shared" si="47"/>
        <v>57.782404997397187</v>
      </c>
      <c r="V266" s="69">
        <v>32.68718401874024</v>
      </c>
      <c r="W266" s="53">
        <f t="shared" si="48"/>
        <v>11.103050364393543</v>
      </c>
      <c r="X266" s="53">
        <f t="shared" si="49"/>
        <v>0</v>
      </c>
      <c r="Y266" s="12"/>
      <c r="Z266" s="21"/>
      <c r="AA266" s="48"/>
      <c r="AB266" s="21"/>
      <c r="AC266" s="12"/>
    </row>
    <row r="267" spans="1:29" x14ac:dyDescent="0.3">
      <c r="A267" s="1">
        <f t="shared" si="40"/>
        <v>45202.739583332695</v>
      </c>
      <c r="B267" s="6">
        <v>3</v>
      </c>
      <c r="C267" s="6" t="s">
        <v>116</v>
      </c>
      <c r="D267">
        <f>IF(HOUR(A267)+MINUTE(A267)/60&lt;=18,1,IF(HOUR(A267)+MINUTE(A267)/60&gt;=23.25,1,LOOKUP(DAY(A267),calendario!$A$12:$A$41,calendario!$C$12:$C$41)))</f>
        <v>1</v>
      </c>
      <c r="E267" s="89">
        <f t="shared" si="41"/>
        <v>4.64590869140625</v>
      </c>
      <c r="F267" s="88">
        <v>18.583634765625</v>
      </c>
      <c r="G267" s="89">
        <f t="shared" si="41"/>
        <v>4.6516850585937499</v>
      </c>
      <c r="H267" s="86">
        <v>18.606740234375</v>
      </c>
      <c r="O267" s="53">
        <f t="shared" si="42"/>
        <v>0</v>
      </c>
      <c r="P267" s="54">
        <f t="shared" si="43"/>
        <v>57.782404997397187</v>
      </c>
      <c r="Q267" s="69">
        <v>32.316951847995831</v>
      </c>
      <c r="R267" s="53">
        <f t="shared" si="44"/>
        <v>11.288166449765747</v>
      </c>
      <c r="S267" s="53">
        <f t="shared" si="45"/>
        <v>0</v>
      </c>
      <c r="T267" s="53">
        <f t="shared" si="46"/>
        <v>0</v>
      </c>
      <c r="U267" s="53">
        <f t="shared" si="47"/>
        <v>57.782404997397187</v>
      </c>
      <c r="V267" s="69">
        <v>32.316951847995831</v>
      </c>
      <c r="W267" s="53">
        <f t="shared" si="48"/>
        <v>11.288166449765747</v>
      </c>
      <c r="X267" s="53">
        <f t="shared" si="49"/>
        <v>0</v>
      </c>
      <c r="Y267" s="12"/>
      <c r="Z267" s="21"/>
      <c r="AA267" s="48"/>
      <c r="AB267" s="21"/>
      <c r="AC267" s="12"/>
    </row>
    <row r="268" spans="1:29" x14ac:dyDescent="0.3">
      <c r="A268" s="1">
        <f t="shared" si="40"/>
        <v>45202.74999999936</v>
      </c>
      <c r="B268" s="6">
        <v>3</v>
      </c>
      <c r="C268" s="6" t="s">
        <v>117</v>
      </c>
      <c r="D268">
        <f>IF(HOUR(A268)+MINUTE(A268)/60&lt;=18,1,IF(HOUR(A268)+MINUTE(A268)/60&gt;=23.25,1,LOOKUP(DAY(A268),calendario!$A$12:$A$41,calendario!$C$12:$C$41)))</f>
        <v>1</v>
      </c>
      <c r="E268" s="89">
        <f t="shared" si="41"/>
        <v>4.6459667968750002</v>
      </c>
      <c r="F268" s="88">
        <v>18.583867187500001</v>
      </c>
      <c r="G268" s="89">
        <f t="shared" si="41"/>
        <v>4.6513066406250001</v>
      </c>
      <c r="H268" s="86">
        <v>18.6052265625</v>
      </c>
      <c r="O268" s="53">
        <f t="shared" si="42"/>
        <v>0</v>
      </c>
      <c r="P268" s="54">
        <f t="shared" si="43"/>
        <v>57.782404997397187</v>
      </c>
      <c r="Q268" s="69">
        <v>32.316951847995831</v>
      </c>
      <c r="R268" s="53">
        <f t="shared" si="44"/>
        <v>11.288166449765747</v>
      </c>
      <c r="S268" s="53">
        <f t="shared" si="45"/>
        <v>0</v>
      </c>
      <c r="T268" s="53">
        <f t="shared" si="46"/>
        <v>0</v>
      </c>
      <c r="U268" s="53">
        <f t="shared" si="47"/>
        <v>57.782404997397187</v>
      </c>
      <c r="V268" s="69">
        <v>32.316951847995831</v>
      </c>
      <c r="W268" s="53">
        <f t="shared" si="48"/>
        <v>11.288166449765747</v>
      </c>
      <c r="X268" s="53">
        <f t="shared" si="49"/>
        <v>0</v>
      </c>
      <c r="Y268" s="12"/>
      <c r="Z268" s="21"/>
      <c r="AA268" s="48"/>
      <c r="AB268" s="21"/>
      <c r="AC268" s="12"/>
    </row>
    <row r="269" spans="1:29" x14ac:dyDescent="0.3">
      <c r="A269" s="1">
        <f t="shared" si="40"/>
        <v>45202.760416666024</v>
      </c>
      <c r="B269" s="6">
        <v>3</v>
      </c>
      <c r="C269" s="6" t="s">
        <v>118</v>
      </c>
      <c r="D269">
        <f>IF(HOUR(A269)+MINUTE(A269)/60&lt;=18,1,IF(HOUR(A269)+MINUTE(A269)/60&gt;=23.25,1,LOOKUP(DAY(A269),calendario!$A$12:$A$41,calendario!$C$12:$C$41)))</f>
        <v>0</v>
      </c>
      <c r="E269" s="89">
        <f t="shared" si="41"/>
        <v>4.6475327148437504</v>
      </c>
      <c r="F269" s="88">
        <v>18.590130859375002</v>
      </c>
      <c r="G269" s="89">
        <f t="shared" si="41"/>
        <v>4.6502958984375002</v>
      </c>
      <c r="H269" s="86">
        <v>18.601183593750001</v>
      </c>
      <c r="O269" s="53">
        <f t="shared" si="42"/>
        <v>0</v>
      </c>
      <c r="P269" s="54">
        <f t="shared" si="43"/>
        <v>58.901613742842265</v>
      </c>
      <c r="Q269" s="69">
        <v>32.788542425819884</v>
      </c>
      <c r="R269" s="53">
        <f t="shared" si="44"/>
        <v>11.583995314940132</v>
      </c>
      <c r="S269" s="53">
        <f t="shared" si="45"/>
        <v>0</v>
      </c>
      <c r="T269" s="53">
        <f t="shared" si="46"/>
        <v>0</v>
      </c>
      <c r="U269" s="53">
        <f t="shared" si="47"/>
        <v>58.901613742842265</v>
      </c>
      <c r="V269" s="69">
        <v>32.788542425819884</v>
      </c>
      <c r="W269" s="53">
        <f t="shared" si="48"/>
        <v>11.583995314940132</v>
      </c>
      <c r="X269" s="53">
        <f t="shared" si="49"/>
        <v>0</v>
      </c>
      <c r="Y269" s="12"/>
      <c r="Z269" s="21"/>
      <c r="AA269" s="48"/>
      <c r="AB269" s="21"/>
      <c r="AC269" s="12"/>
    </row>
    <row r="270" spans="1:29" x14ac:dyDescent="0.3">
      <c r="A270" s="1">
        <f t="shared" si="40"/>
        <v>45202.770833332688</v>
      </c>
      <c r="B270" s="6">
        <v>3</v>
      </c>
      <c r="C270" s="6" t="s">
        <v>119</v>
      </c>
      <c r="D270">
        <f>IF(HOUR(A270)+MINUTE(A270)/60&lt;=18,1,IF(HOUR(A270)+MINUTE(A270)/60&gt;=23.25,1,LOOKUP(DAY(A270),calendario!$A$12:$A$41,calendario!$C$12:$C$41)))</f>
        <v>0</v>
      </c>
      <c r="E270" s="89">
        <f t="shared" si="41"/>
        <v>4.64939208984375</v>
      </c>
      <c r="F270" s="88">
        <v>18.597568359375</v>
      </c>
      <c r="G270" s="89">
        <f t="shared" si="41"/>
        <v>4.65012890625</v>
      </c>
      <c r="H270" s="86">
        <v>18.600515625</v>
      </c>
      <c r="O270" s="53">
        <f t="shared" si="42"/>
        <v>0</v>
      </c>
      <c r="P270" s="54">
        <f t="shared" si="43"/>
        <v>58.901613742842265</v>
      </c>
      <c r="Q270" s="69">
        <v>32.788542425819884</v>
      </c>
      <c r="R270" s="53">
        <f t="shared" si="44"/>
        <v>11.583995314940132</v>
      </c>
      <c r="S270" s="53">
        <f t="shared" si="45"/>
        <v>0</v>
      </c>
      <c r="T270" s="53">
        <f t="shared" si="46"/>
        <v>0</v>
      </c>
      <c r="U270" s="53">
        <f t="shared" si="47"/>
        <v>58.901613742842265</v>
      </c>
      <c r="V270" s="69">
        <v>32.788542425819884</v>
      </c>
      <c r="W270" s="53">
        <f t="shared" si="48"/>
        <v>11.583995314940132</v>
      </c>
      <c r="X270" s="53">
        <f t="shared" si="49"/>
        <v>0</v>
      </c>
      <c r="Y270" s="12"/>
      <c r="Z270" s="21"/>
      <c r="AA270" s="48"/>
      <c r="AB270" s="21"/>
      <c r="AC270" s="12"/>
    </row>
    <row r="271" spans="1:29" x14ac:dyDescent="0.3">
      <c r="A271" s="1">
        <f t="shared" si="40"/>
        <v>45202.781249999352</v>
      </c>
      <c r="B271" s="6">
        <v>3</v>
      </c>
      <c r="C271" s="6" t="s">
        <v>120</v>
      </c>
      <c r="D271">
        <f>IF(HOUR(A271)+MINUTE(A271)/60&lt;=18,1,IF(HOUR(A271)+MINUTE(A271)/60&gt;=23.25,1,LOOKUP(DAY(A271),calendario!$A$12:$A$41,calendario!$C$12:$C$41)))</f>
        <v>0</v>
      </c>
      <c r="E271" s="89">
        <f t="shared" si="41"/>
        <v>4.6493730468749996</v>
      </c>
      <c r="F271" s="88">
        <v>18.597492187499999</v>
      </c>
      <c r="G271" s="89">
        <f t="shared" si="41"/>
        <v>4.650185546875</v>
      </c>
      <c r="H271" s="86">
        <v>18.6007421875</v>
      </c>
      <c r="O271" s="53">
        <f t="shared" si="42"/>
        <v>0</v>
      </c>
      <c r="P271" s="54">
        <f t="shared" si="43"/>
        <v>58.901613742842265</v>
      </c>
      <c r="Q271" s="69">
        <v>32.609944560124937</v>
      </c>
      <c r="R271" s="53">
        <f t="shared" si="44"/>
        <v>11.673294247787606</v>
      </c>
      <c r="S271" s="53">
        <f t="shared" si="45"/>
        <v>0</v>
      </c>
      <c r="T271" s="53">
        <f t="shared" si="46"/>
        <v>0</v>
      </c>
      <c r="U271" s="53">
        <f t="shared" si="47"/>
        <v>58.901613742842265</v>
      </c>
      <c r="V271" s="69">
        <v>32.609944560124937</v>
      </c>
      <c r="W271" s="53">
        <f t="shared" si="48"/>
        <v>11.673294247787606</v>
      </c>
      <c r="X271" s="53">
        <f t="shared" si="49"/>
        <v>0</v>
      </c>
      <c r="Y271" s="12"/>
      <c r="Z271" s="21"/>
      <c r="AA271" s="48"/>
      <c r="AB271" s="21"/>
      <c r="AC271" s="12"/>
    </row>
    <row r="272" spans="1:29" x14ac:dyDescent="0.3">
      <c r="A272" s="1">
        <f t="shared" si="40"/>
        <v>45202.791666666017</v>
      </c>
      <c r="B272" s="6">
        <v>3</v>
      </c>
      <c r="C272" s="6" t="s">
        <v>121</v>
      </c>
      <c r="D272">
        <f>IF(HOUR(A272)+MINUTE(A272)/60&lt;=18,1,IF(HOUR(A272)+MINUTE(A272)/60&gt;=23.25,1,LOOKUP(DAY(A272),calendario!$A$12:$A$41,calendario!$C$12:$C$41)))</f>
        <v>0</v>
      </c>
      <c r="E272" s="89">
        <f t="shared" si="41"/>
        <v>4.64747412109375</v>
      </c>
      <c r="F272" s="88">
        <v>18.589896484375</v>
      </c>
      <c r="G272" s="89">
        <f t="shared" si="41"/>
        <v>4.6500532226562497</v>
      </c>
      <c r="H272" s="86">
        <v>18.600212890624999</v>
      </c>
      <c r="O272" s="53">
        <f t="shared" si="42"/>
        <v>0</v>
      </c>
      <c r="P272" s="54">
        <f t="shared" si="43"/>
        <v>58.901613742842265</v>
      </c>
      <c r="Q272" s="69">
        <v>32.609944560124937</v>
      </c>
      <c r="R272" s="53">
        <f t="shared" si="44"/>
        <v>11.673294247787606</v>
      </c>
      <c r="S272" s="53">
        <f t="shared" si="45"/>
        <v>0</v>
      </c>
      <c r="T272" s="53">
        <f t="shared" si="46"/>
        <v>0</v>
      </c>
      <c r="U272" s="53">
        <f t="shared" si="47"/>
        <v>58.901613742842265</v>
      </c>
      <c r="V272" s="69">
        <v>32.609944560124937</v>
      </c>
      <c r="W272" s="53">
        <f t="shared" si="48"/>
        <v>11.673294247787606</v>
      </c>
      <c r="X272" s="53">
        <f t="shared" si="49"/>
        <v>0</v>
      </c>
      <c r="Y272" s="12"/>
      <c r="Z272" s="21"/>
      <c r="AA272" s="48"/>
      <c r="AB272" s="21"/>
      <c r="AC272" s="12"/>
    </row>
    <row r="273" spans="1:29" x14ac:dyDescent="0.3">
      <c r="A273" s="1">
        <f t="shared" si="40"/>
        <v>45202.802083332681</v>
      </c>
      <c r="B273" s="6">
        <v>3</v>
      </c>
      <c r="C273" s="6" t="s">
        <v>122</v>
      </c>
      <c r="D273">
        <f>IF(HOUR(A273)+MINUTE(A273)/60&lt;=18,1,IF(HOUR(A273)+MINUTE(A273)/60&gt;=23.25,1,LOOKUP(DAY(A273),calendario!$A$12:$A$41,calendario!$C$12:$C$41)))</f>
        <v>0</v>
      </c>
      <c r="E273" s="89">
        <f t="shared" si="41"/>
        <v>4.6506635742187497</v>
      </c>
      <c r="F273" s="88">
        <v>18.602654296874999</v>
      </c>
      <c r="G273" s="89">
        <f t="shared" si="41"/>
        <v>4.6499218750000004</v>
      </c>
      <c r="H273" s="86">
        <v>18.599687500000002</v>
      </c>
      <c r="O273" s="53">
        <f t="shared" si="42"/>
        <v>0</v>
      </c>
      <c r="P273" s="54">
        <f t="shared" si="43"/>
        <v>58.901613742842265</v>
      </c>
      <c r="Q273" s="69">
        <v>32.694317803227484</v>
      </c>
      <c r="R273" s="53">
        <f t="shared" si="44"/>
        <v>11.631107626236332</v>
      </c>
      <c r="S273" s="53">
        <f t="shared" si="45"/>
        <v>0</v>
      </c>
      <c r="T273" s="53">
        <f t="shared" si="46"/>
        <v>0</v>
      </c>
      <c r="U273" s="53">
        <f t="shared" si="47"/>
        <v>58.901613742842265</v>
      </c>
      <c r="V273" s="69">
        <v>32.694317803227484</v>
      </c>
      <c r="W273" s="53">
        <f t="shared" si="48"/>
        <v>11.631107626236332</v>
      </c>
      <c r="X273" s="53">
        <f t="shared" si="49"/>
        <v>0</v>
      </c>
      <c r="Y273" s="12"/>
      <c r="Z273" s="21"/>
      <c r="AA273" s="48"/>
      <c r="AB273" s="21"/>
      <c r="AC273" s="12"/>
    </row>
    <row r="274" spans="1:29" x14ac:dyDescent="0.3">
      <c r="A274" s="1">
        <f t="shared" si="40"/>
        <v>45202.812499999345</v>
      </c>
      <c r="B274" s="6">
        <v>3</v>
      </c>
      <c r="C274" s="6" t="s">
        <v>123</v>
      </c>
      <c r="D274">
        <f>IF(HOUR(A274)+MINUTE(A274)/60&lt;=18,1,IF(HOUR(A274)+MINUTE(A274)/60&gt;=23.25,1,LOOKUP(DAY(A274),calendario!$A$12:$A$41,calendario!$C$12:$C$41)))</f>
        <v>0</v>
      </c>
      <c r="E274" s="89">
        <f t="shared" si="41"/>
        <v>4.6514624023437499</v>
      </c>
      <c r="F274" s="88">
        <v>18.605849609374999</v>
      </c>
      <c r="G274" s="89">
        <f t="shared" si="41"/>
        <v>4.6501186523437497</v>
      </c>
      <c r="H274" s="86">
        <v>18.600474609374999</v>
      </c>
      <c r="O274" s="53">
        <f t="shared" si="42"/>
        <v>0</v>
      </c>
      <c r="P274" s="54">
        <f t="shared" si="43"/>
        <v>58.901613742842265</v>
      </c>
      <c r="Q274" s="69">
        <v>32.694317803227484</v>
      </c>
      <c r="R274" s="53">
        <f t="shared" si="44"/>
        <v>11.631107626236332</v>
      </c>
      <c r="S274" s="53">
        <f t="shared" si="45"/>
        <v>0</v>
      </c>
      <c r="T274" s="53">
        <f t="shared" si="46"/>
        <v>0</v>
      </c>
      <c r="U274" s="53">
        <f t="shared" si="47"/>
        <v>58.901613742842265</v>
      </c>
      <c r="V274" s="69">
        <v>32.694317803227484</v>
      </c>
      <c r="W274" s="53">
        <f t="shared" si="48"/>
        <v>11.631107626236332</v>
      </c>
      <c r="X274" s="53">
        <f t="shared" si="49"/>
        <v>0</v>
      </c>
      <c r="Y274" s="12"/>
      <c r="Z274" s="21"/>
      <c r="AA274" s="48"/>
      <c r="AB274" s="21"/>
      <c r="AC274" s="12"/>
    </row>
    <row r="275" spans="1:29" x14ac:dyDescent="0.3">
      <c r="A275" s="1">
        <f t="shared" si="40"/>
        <v>45202.822916666009</v>
      </c>
      <c r="B275" s="6">
        <v>3</v>
      </c>
      <c r="C275" s="6" t="s">
        <v>124</v>
      </c>
      <c r="D275">
        <f>IF(HOUR(A275)+MINUTE(A275)/60&lt;=18,1,IF(HOUR(A275)+MINUTE(A275)/60&gt;=23.25,1,LOOKUP(DAY(A275),calendario!$A$12:$A$41,calendario!$C$12:$C$41)))</f>
        <v>0</v>
      </c>
      <c r="E275" s="89">
        <f t="shared" si="41"/>
        <v>4.6514160156250002</v>
      </c>
      <c r="F275" s="88">
        <v>18.605664062500001</v>
      </c>
      <c r="G275" s="89">
        <f t="shared" si="41"/>
        <v>4.6501479492187503</v>
      </c>
      <c r="H275" s="86">
        <v>18.600591796875001</v>
      </c>
      <c r="O275" s="53">
        <f t="shared" si="42"/>
        <v>0</v>
      </c>
      <c r="P275" s="54">
        <f t="shared" si="43"/>
        <v>58.901613742842265</v>
      </c>
      <c r="Q275" s="69">
        <v>32.705448984903697</v>
      </c>
      <c r="R275" s="53">
        <f t="shared" si="44"/>
        <v>11.625542035398226</v>
      </c>
      <c r="S275" s="53">
        <f t="shared" si="45"/>
        <v>0</v>
      </c>
      <c r="T275" s="53">
        <f t="shared" si="46"/>
        <v>0</v>
      </c>
      <c r="U275" s="53">
        <f t="shared" si="47"/>
        <v>58.901613742842265</v>
      </c>
      <c r="V275" s="69">
        <v>32.705448984903697</v>
      </c>
      <c r="W275" s="53">
        <f t="shared" si="48"/>
        <v>11.625542035398226</v>
      </c>
      <c r="X275" s="53">
        <f t="shared" si="49"/>
        <v>0</v>
      </c>
      <c r="Y275" s="12"/>
      <c r="Z275" s="21"/>
      <c r="AA275" s="48"/>
      <c r="AB275" s="21"/>
      <c r="AC275" s="12"/>
    </row>
    <row r="276" spans="1:29" x14ac:dyDescent="0.3">
      <c r="A276" s="1">
        <f t="shared" si="40"/>
        <v>45202.833333332674</v>
      </c>
      <c r="B276" s="6">
        <v>3</v>
      </c>
      <c r="C276" s="6" t="s">
        <v>125</v>
      </c>
      <c r="D276">
        <f>IF(HOUR(A276)+MINUTE(A276)/60&lt;=18,1,IF(HOUR(A276)+MINUTE(A276)/60&gt;=23.25,1,LOOKUP(DAY(A276),calendario!$A$12:$A$41,calendario!$C$12:$C$41)))</f>
        <v>0</v>
      </c>
      <c r="E276" s="89">
        <f t="shared" si="41"/>
        <v>4.6523276367187503</v>
      </c>
      <c r="F276" s="88">
        <v>18.609310546875001</v>
      </c>
      <c r="G276" s="89">
        <f t="shared" si="41"/>
        <v>4.6501699218750003</v>
      </c>
      <c r="H276" s="86">
        <v>18.600679687500001</v>
      </c>
      <c r="O276" s="53">
        <f t="shared" si="42"/>
        <v>0</v>
      </c>
      <c r="P276" s="54">
        <f t="shared" si="43"/>
        <v>58.901613742842265</v>
      </c>
      <c r="Q276" s="69">
        <v>32.705448984903697</v>
      </c>
      <c r="R276" s="53">
        <f t="shared" si="44"/>
        <v>11.625542035398226</v>
      </c>
      <c r="S276" s="53">
        <f t="shared" si="45"/>
        <v>0</v>
      </c>
      <c r="T276" s="53">
        <f t="shared" si="46"/>
        <v>0</v>
      </c>
      <c r="U276" s="53">
        <f t="shared" si="47"/>
        <v>58.901613742842265</v>
      </c>
      <c r="V276" s="69">
        <v>32.705448984903697</v>
      </c>
      <c r="W276" s="53">
        <f t="shared" si="48"/>
        <v>11.625542035398226</v>
      </c>
      <c r="X276" s="53">
        <f t="shared" si="49"/>
        <v>0</v>
      </c>
      <c r="Y276" s="12"/>
      <c r="Z276" s="21"/>
      <c r="AA276" s="48"/>
      <c r="AB276" s="21"/>
      <c r="AC276" s="12"/>
    </row>
    <row r="277" spans="1:29" x14ac:dyDescent="0.3">
      <c r="A277" s="1">
        <f t="shared" si="40"/>
        <v>45202.843749999338</v>
      </c>
      <c r="B277" s="6">
        <v>3</v>
      </c>
      <c r="C277" s="6" t="s">
        <v>126</v>
      </c>
      <c r="D277">
        <f>IF(HOUR(A277)+MINUTE(A277)/60&lt;=18,1,IF(HOUR(A277)+MINUTE(A277)/60&gt;=23.25,1,LOOKUP(DAY(A277),calendario!$A$12:$A$41,calendario!$C$12:$C$41)))</f>
        <v>0</v>
      </c>
      <c r="E277" s="89">
        <f t="shared" si="41"/>
        <v>4.6526538085937501</v>
      </c>
      <c r="F277" s="88">
        <v>18.610615234375</v>
      </c>
      <c r="G277" s="89">
        <f t="shared" si="41"/>
        <v>4.6501660156250004</v>
      </c>
      <c r="H277" s="86">
        <v>18.600664062500002</v>
      </c>
      <c r="O277" s="53">
        <f t="shared" si="42"/>
        <v>0</v>
      </c>
      <c r="P277" s="54">
        <f t="shared" si="43"/>
        <v>58.901613742842265</v>
      </c>
      <c r="Q277" s="69">
        <v>32.570163456533052</v>
      </c>
      <c r="R277" s="53">
        <f t="shared" si="44"/>
        <v>11.693184799583548</v>
      </c>
      <c r="S277" s="53">
        <f t="shared" si="45"/>
        <v>0</v>
      </c>
      <c r="T277" s="53">
        <f t="shared" si="46"/>
        <v>0</v>
      </c>
      <c r="U277" s="53">
        <f t="shared" si="47"/>
        <v>58.901613742842265</v>
      </c>
      <c r="V277" s="69">
        <v>32.570163456533052</v>
      </c>
      <c r="W277" s="53">
        <f t="shared" si="48"/>
        <v>11.693184799583548</v>
      </c>
      <c r="X277" s="53">
        <f t="shared" si="49"/>
        <v>0</v>
      </c>
      <c r="Y277" s="12"/>
      <c r="Z277" s="21"/>
      <c r="AA277" s="48"/>
      <c r="AB277" s="21"/>
      <c r="AC277" s="12"/>
    </row>
    <row r="278" spans="1:29" x14ac:dyDescent="0.3">
      <c r="A278" s="1">
        <f t="shared" si="40"/>
        <v>45202.854166666002</v>
      </c>
      <c r="B278" s="6">
        <v>3</v>
      </c>
      <c r="C278" s="6" t="s">
        <v>127</v>
      </c>
      <c r="D278">
        <f>IF(HOUR(A278)+MINUTE(A278)/60&lt;=18,1,IF(HOUR(A278)+MINUTE(A278)/60&gt;=23.25,1,LOOKUP(DAY(A278),calendario!$A$12:$A$41,calendario!$C$12:$C$41)))</f>
        <v>0</v>
      </c>
      <c r="E278" s="89">
        <f t="shared" si="41"/>
        <v>4.6527001953124998</v>
      </c>
      <c r="F278" s="88">
        <v>18.610800781249999</v>
      </c>
      <c r="G278" s="89">
        <f t="shared" si="41"/>
        <v>4.6504257812500001</v>
      </c>
      <c r="H278" s="86">
        <v>18.601703125</v>
      </c>
      <c r="O278" s="53">
        <f t="shared" si="42"/>
        <v>0</v>
      </c>
      <c r="P278" s="54">
        <f t="shared" si="43"/>
        <v>58.901613742842265</v>
      </c>
      <c r="Q278" s="69">
        <v>32.570163456533052</v>
      </c>
      <c r="R278" s="53">
        <f t="shared" si="44"/>
        <v>11.693184799583548</v>
      </c>
      <c r="S278" s="53">
        <f t="shared" si="45"/>
        <v>0</v>
      </c>
      <c r="T278" s="53">
        <f t="shared" si="46"/>
        <v>0</v>
      </c>
      <c r="U278" s="53">
        <f t="shared" si="47"/>
        <v>58.901613742842265</v>
      </c>
      <c r="V278" s="69">
        <v>32.570163456533052</v>
      </c>
      <c r="W278" s="53">
        <f t="shared" si="48"/>
        <v>11.693184799583548</v>
      </c>
      <c r="X278" s="53">
        <f t="shared" si="49"/>
        <v>0</v>
      </c>
      <c r="Y278" s="12"/>
      <c r="Z278" s="21"/>
      <c r="AA278" s="48"/>
      <c r="AB278" s="21"/>
      <c r="AC278" s="12"/>
    </row>
    <row r="279" spans="1:29" x14ac:dyDescent="0.3">
      <c r="A279" s="1">
        <f t="shared" si="40"/>
        <v>45202.864583332666</v>
      </c>
      <c r="B279" s="6">
        <v>3</v>
      </c>
      <c r="C279" s="6" t="s">
        <v>128</v>
      </c>
      <c r="D279">
        <f>IF(HOUR(A279)+MINUTE(A279)/60&lt;=18,1,IF(HOUR(A279)+MINUTE(A279)/60&gt;=23.25,1,LOOKUP(DAY(A279),calendario!$A$12:$A$41,calendario!$C$12:$C$41)))</f>
        <v>0</v>
      </c>
      <c r="E279" s="89">
        <f t="shared" si="41"/>
        <v>4.6526606445312497</v>
      </c>
      <c r="F279" s="88">
        <v>18.610642578124999</v>
      </c>
      <c r="G279" s="89">
        <f t="shared" si="41"/>
        <v>4.6507036132812498</v>
      </c>
      <c r="H279" s="86">
        <v>18.602814453124999</v>
      </c>
      <c r="O279" s="53">
        <f t="shared" si="42"/>
        <v>0</v>
      </c>
      <c r="P279" s="54">
        <f t="shared" si="43"/>
        <v>58.901613742842265</v>
      </c>
      <c r="Q279" s="69">
        <v>32.592922956793338</v>
      </c>
      <c r="R279" s="53">
        <f t="shared" si="44"/>
        <v>11.681805049453406</v>
      </c>
      <c r="S279" s="53">
        <f t="shared" si="45"/>
        <v>0</v>
      </c>
      <c r="T279" s="53">
        <f t="shared" si="46"/>
        <v>0</v>
      </c>
      <c r="U279" s="53">
        <f t="shared" si="47"/>
        <v>58.901613742842265</v>
      </c>
      <c r="V279" s="69">
        <v>32.592922956793338</v>
      </c>
      <c r="W279" s="53">
        <f t="shared" si="48"/>
        <v>11.681805049453406</v>
      </c>
      <c r="X279" s="53">
        <f t="shared" si="49"/>
        <v>0</v>
      </c>
      <c r="Y279" s="12"/>
      <c r="Z279" s="21"/>
      <c r="AA279" s="48"/>
      <c r="AB279" s="21"/>
      <c r="AC279" s="12"/>
    </row>
    <row r="280" spans="1:29" x14ac:dyDescent="0.3">
      <c r="A280" s="1">
        <f t="shared" si="40"/>
        <v>45202.874999999331</v>
      </c>
      <c r="B280" s="6">
        <v>3</v>
      </c>
      <c r="C280" s="6" t="s">
        <v>129</v>
      </c>
      <c r="D280">
        <f>IF(HOUR(A280)+MINUTE(A280)/60&lt;=18,1,IF(HOUR(A280)+MINUTE(A280)/60&gt;=23.25,1,LOOKUP(DAY(A280),calendario!$A$12:$A$41,calendario!$C$12:$C$41)))</f>
        <v>0</v>
      </c>
      <c r="E280" s="89">
        <f t="shared" si="41"/>
        <v>4.6532382812500002</v>
      </c>
      <c r="F280" s="88">
        <v>18.612953125000001</v>
      </c>
      <c r="G280" s="89">
        <f t="shared" si="41"/>
        <v>4.6504267578125003</v>
      </c>
      <c r="H280" s="86">
        <v>18.601707031250001</v>
      </c>
      <c r="O280" s="53">
        <f t="shared" si="42"/>
        <v>0</v>
      </c>
      <c r="P280" s="54">
        <f t="shared" si="43"/>
        <v>58.901613742842265</v>
      </c>
      <c r="Q280" s="69">
        <v>32.592922956793338</v>
      </c>
      <c r="R280" s="53">
        <f t="shared" si="44"/>
        <v>11.681805049453406</v>
      </c>
      <c r="S280" s="53">
        <f t="shared" si="45"/>
        <v>0</v>
      </c>
      <c r="T280" s="53">
        <f t="shared" si="46"/>
        <v>0</v>
      </c>
      <c r="U280" s="53">
        <f t="shared" si="47"/>
        <v>58.901613742842265</v>
      </c>
      <c r="V280" s="69">
        <v>32.592922956793338</v>
      </c>
      <c r="W280" s="53">
        <f t="shared" si="48"/>
        <v>11.681805049453406</v>
      </c>
      <c r="X280" s="53">
        <f t="shared" si="49"/>
        <v>0</v>
      </c>
      <c r="Y280" s="12"/>
      <c r="Z280" s="21"/>
      <c r="AA280" s="48"/>
      <c r="AB280" s="21"/>
      <c r="AC280" s="12"/>
    </row>
    <row r="281" spans="1:29" x14ac:dyDescent="0.3">
      <c r="A281" s="1">
        <f t="shared" si="40"/>
        <v>45202.885416665995</v>
      </c>
      <c r="B281" s="6">
        <v>3</v>
      </c>
      <c r="C281" s="6" t="s">
        <v>130</v>
      </c>
      <c r="D281">
        <f>IF(HOUR(A281)+MINUTE(A281)/60&lt;=18,1,IF(HOUR(A281)+MINUTE(A281)/60&gt;=23.25,1,LOOKUP(DAY(A281),calendario!$A$12:$A$41,calendario!$C$12:$C$41)))</f>
        <v>0</v>
      </c>
      <c r="E281" s="89">
        <f t="shared" si="41"/>
        <v>4.6531982421875</v>
      </c>
      <c r="F281" s="88">
        <v>18.61279296875</v>
      </c>
      <c r="G281" s="89">
        <f t="shared" si="41"/>
        <v>4.6506577148437502</v>
      </c>
      <c r="H281" s="86">
        <v>18.602630859375001</v>
      </c>
      <c r="O281" s="53">
        <f t="shared" si="42"/>
        <v>0</v>
      </c>
      <c r="P281" s="54">
        <f t="shared" si="43"/>
        <v>58.901613742842265</v>
      </c>
      <c r="Q281" s="69">
        <v>32.489345913586675</v>
      </c>
      <c r="R281" s="53">
        <f t="shared" si="44"/>
        <v>11.733593571056737</v>
      </c>
      <c r="S281" s="53">
        <f t="shared" si="45"/>
        <v>0</v>
      </c>
      <c r="T281" s="53">
        <f t="shared" si="46"/>
        <v>0</v>
      </c>
      <c r="U281" s="53">
        <f t="shared" si="47"/>
        <v>58.901613742842265</v>
      </c>
      <c r="V281" s="69">
        <v>32.489345913586675</v>
      </c>
      <c r="W281" s="53">
        <f t="shared" si="48"/>
        <v>11.733593571056737</v>
      </c>
      <c r="X281" s="53">
        <f t="shared" si="49"/>
        <v>0</v>
      </c>
      <c r="Y281" s="12"/>
      <c r="Z281" s="21"/>
      <c r="AA281" s="48"/>
      <c r="AB281" s="21"/>
      <c r="AC281" s="12"/>
    </row>
    <row r="282" spans="1:29" x14ac:dyDescent="0.3">
      <c r="A282" s="1">
        <f t="shared" si="40"/>
        <v>45202.895833332659</v>
      </c>
      <c r="B282" s="6">
        <v>3</v>
      </c>
      <c r="C282" s="6" t="s">
        <v>131</v>
      </c>
      <c r="D282">
        <f>IF(HOUR(A282)+MINUTE(A282)/60&lt;=18,1,IF(HOUR(A282)+MINUTE(A282)/60&gt;=23.25,1,LOOKUP(DAY(A282),calendario!$A$12:$A$41,calendario!$C$12:$C$41)))</f>
        <v>0</v>
      </c>
      <c r="E282" s="89">
        <f t="shared" si="41"/>
        <v>4.6532758789062498</v>
      </c>
      <c r="F282" s="88">
        <v>18.613103515624999</v>
      </c>
      <c r="G282" s="89">
        <f t="shared" si="41"/>
        <v>4.6505136718750002</v>
      </c>
      <c r="H282" s="86">
        <v>18.602054687500001</v>
      </c>
      <c r="O282" s="53">
        <f t="shared" si="42"/>
        <v>0</v>
      </c>
      <c r="P282" s="54">
        <f t="shared" si="43"/>
        <v>58.901613742842265</v>
      </c>
      <c r="Q282" s="69">
        <v>32.489345913586675</v>
      </c>
      <c r="R282" s="53">
        <f t="shared" si="44"/>
        <v>11.733593571056737</v>
      </c>
      <c r="S282" s="53">
        <f t="shared" si="45"/>
        <v>0</v>
      </c>
      <c r="T282" s="53">
        <f t="shared" si="46"/>
        <v>0</v>
      </c>
      <c r="U282" s="53">
        <f t="shared" si="47"/>
        <v>58.901613742842265</v>
      </c>
      <c r="V282" s="69">
        <v>32.489345913586675</v>
      </c>
      <c r="W282" s="53">
        <f t="shared" si="48"/>
        <v>11.733593571056737</v>
      </c>
      <c r="X282" s="53">
        <f t="shared" si="49"/>
        <v>0</v>
      </c>
      <c r="Y282" s="12"/>
      <c r="Z282" s="21"/>
      <c r="AA282" s="48"/>
      <c r="AB282" s="21"/>
      <c r="AC282" s="12"/>
    </row>
    <row r="283" spans="1:29" x14ac:dyDescent="0.3">
      <c r="A283" s="1">
        <f t="shared" si="40"/>
        <v>45202.906249999323</v>
      </c>
      <c r="B283" s="6">
        <v>3</v>
      </c>
      <c r="C283" s="6" t="s">
        <v>132</v>
      </c>
      <c r="D283">
        <f>IF(HOUR(A283)+MINUTE(A283)/60&lt;=18,1,IF(HOUR(A283)+MINUTE(A283)/60&gt;=23.25,1,LOOKUP(DAY(A283),calendario!$A$12:$A$41,calendario!$C$12:$C$41)))</f>
        <v>0</v>
      </c>
      <c r="E283" s="89">
        <f t="shared" si="41"/>
        <v>4.6530708007812498</v>
      </c>
      <c r="F283" s="88">
        <v>18.612283203124999</v>
      </c>
      <c r="G283" s="89">
        <f t="shared" si="41"/>
        <v>4.6503139648437504</v>
      </c>
      <c r="H283" s="86">
        <v>18.601255859375001</v>
      </c>
      <c r="O283" s="53">
        <f t="shared" si="42"/>
        <v>0</v>
      </c>
      <c r="P283" s="54">
        <f t="shared" si="43"/>
        <v>58.901613742842265</v>
      </c>
      <c r="Q283" s="69">
        <v>32.480228787090056</v>
      </c>
      <c r="R283" s="53">
        <f t="shared" si="44"/>
        <v>11.738152134305047</v>
      </c>
      <c r="S283" s="53">
        <f t="shared" si="45"/>
        <v>0</v>
      </c>
      <c r="T283" s="53">
        <f t="shared" si="46"/>
        <v>0</v>
      </c>
      <c r="U283" s="53">
        <f t="shared" si="47"/>
        <v>58.901613742842265</v>
      </c>
      <c r="V283" s="69">
        <v>32.480228787090056</v>
      </c>
      <c r="W283" s="53">
        <f t="shared" si="48"/>
        <v>11.738152134305047</v>
      </c>
      <c r="X283" s="53">
        <f t="shared" si="49"/>
        <v>0</v>
      </c>
      <c r="Y283" s="12"/>
      <c r="Z283" s="21"/>
      <c r="AA283" s="48"/>
      <c r="AB283" s="21"/>
      <c r="AC283" s="12"/>
    </row>
    <row r="284" spans="1:29" x14ac:dyDescent="0.3">
      <c r="A284" s="1">
        <f t="shared" si="40"/>
        <v>45202.916666665988</v>
      </c>
      <c r="B284" s="6">
        <v>3</v>
      </c>
      <c r="C284" s="6" t="s">
        <v>133</v>
      </c>
      <c r="D284">
        <f>IF(HOUR(A284)+MINUTE(A284)/60&lt;=18,1,IF(HOUR(A284)+MINUTE(A284)/60&gt;=23.25,1,LOOKUP(DAY(A284),calendario!$A$12:$A$41,calendario!$C$12:$C$41)))</f>
        <v>0</v>
      </c>
      <c r="E284" s="89">
        <f t="shared" si="41"/>
        <v>4.6537675781249996</v>
      </c>
      <c r="F284" s="88">
        <v>18.615070312499999</v>
      </c>
      <c r="G284" s="89">
        <f t="shared" si="41"/>
        <v>4.6501503906249999</v>
      </c>
      <c r="H284" s="86">
        <v>18.6006015625</v>
      </c>
      <c r="O284" s="53">
        <f t="shared" si="42"/>
        <v>0</v>
      </c>
      <c r="P284" s="54">
        <f t="shared" si="43"/>
        <v>58.901613742842265</v>
      </c>
      <c r="Q284" s="69">
        <v>32.480228787090056</v>
      </c>
      <c r="R284" s="53">
        <f t="shared" si="44"/>
        <v>11.738152134305047</v>
      </c>
      <c r="S284" s="53">
        <f t="shared" si="45"/>
        <v>0</v>
      </c>
      <c r="T284" s="53">
        <f t="shared" si="46"/>
        <v>0</v>
      </c>
      <c r="U284" s="53">
        <f t="shared" si="47"/>
        <v>58.901613742842265</v>
      </c>
      <c r="V284" s="69">
        <v>32.480228787090056</v>
      </c>
      <c r="W284" s="53">
        <f t="shared" si="48"/>
        <v>11.738152134305047</v>
      </c>
      <c r="X284" s="53">
        <f t="shared" si="49"/>
        <v>0</v>
      </c>
      <c r="Y284" s="12"/>
      <c r="Z284" s="21"/>
      <c r="AA284" s="48"/>
      <c r="AB284" s="21"/>
      <c r="AC284" s="12"/>
    </row>
    <row r="285" spans="1:29" x14ac:dyDescent="0.3">
      <c r="A285" s="1">
        <f t="shared" si="40"/>
        <v>45202.927083332652</v>
      </c>
      <c r="B285" s="6">
        <v>3</v>
      </c>
      <c r="C285" s="6" t="s">
        <v>134</v>
      </c>
      <c r="D285">
        <f>IF(HOUR(A285)+MINUTE(A285)/60&lt;=18,1,IF(HOUR(A285)+MINUTE(A285)/60&gt;=23.25,1,LOOKUP(DAY(A285),calendario!$A$12:$A$41,calendario!$C$12:$C$41)))</f>
        <v>0</v>
      </c>
      <c r="E285" s="89">
        <f t="shared" si="41"/>
        <v>4.6538764648437496</v>
      </c>
      <c r="F285" s="88">
        <v>18.615505859374998</v>
      </c>
      <c r="G285" s="89">
        <f t="shared" si="41"/>
        <v>4.6501650390625002</v>
      </c>
      <c r="H285" s="86">
        <v>18.600660156250001</v>
      </c>
      <c r="O285" s="53">
        <f t="shared" si="42"/>
        <v>0</v>
      </c>
      <c r="P285" s="54">
        <f t="shared" si="43"/>
        <v>58.901613742842265</v>
      </c>
      <c r="Q285" s="69">
        <v>32.983732691306614</v>
      </c>
      <c r="R285" s="53">
        <f t="shared" si="44"/>
        <v>11.486400182196768</v>
      </c>
      <c r="S285" s="53">
        <f t="shared" si="45"/>
        <v>0</v>
      </c>
      <c r="T285" s="53">
        <f t="shared" si="46"/>
        <v>0</v>
      </c>
      <c r="U285" s="53">
        <f t="shared" si="47"/>
        <v>58.901613742842265</v>
      </c>
      <c r="V285" s="69">
        <v>32.983732691306614</v>
      </c>
      <c r="W285" s="53">
        <f t="shared" si="48"/>
        <v>11.486400182196768</v>
      </c>
      <c r="X285" s="53">
        <f t="shared" si="49"/>
        <v>0</v>
      </c>
      <c r="Y285" s="12"/>
      <c r="Z285" s="21"/>
      <c r="AA285" s="48"/>
      <c r="AB285" s="21"/>
      <c r="AC285" s="12"/>
    </row>
    <row r="286" spans="1:29" x14ac:dyDescent="0.3">
      <c r="A286" s="1">
        <f t="shared" si="40"/>
        <v>45202.937499999316</v>
      </c>
      <c r="B286" s="6">
        <v>3</v>
      </c>
      <c r="C286" s="6" t="s">
        <v>135</v>
      </c>
      <c r="D286">
        <f>IF(HOUR(A286)+MINUTE(A286)/60&lt;=18,1,IF(HOUR(A286)+MINUTE(A286)/60&gt;=23.25,1,LOOKUP(DAY(A286),calendario!$A$12:$A$41,calendario!$C$12:$C$41)))</f>
        <v>0</v>
      </c>
      <c r="E286" s="89">
        <f t="shared" si="41"/>
        <v>4.6539448242187502</v>
      </c>
      <c r="F286" s="88">
        <v>18.615779296875001</v>
      </c>
      <c r="G286" s="89">
        <f t="shared" si="41"/>
        <v>4.6502812499999999</v>
      </c>
      <c r="H286" s="86">
        <v>18.601125</v>
      </c>
      <c r="O286" s="53">
        <f t="shared" si="42"/>
        <v>0</v>
      </c>
      <c r="P286" s="54">
        <f t="shared" si="43"/>
        <v>58.901613742842265</v>
      </c>
      <c r="Q286" s="69">
        <v>32.983732691306614</v>
      </c>
      <c r="R286" s="53">
        <f t="shared" si="44"/>
        <v>11.486400182196768</v>
      </c>
      <c r="S286" s="53">
        <f t="shared" si="45"/>
        <v>0</v>
      </c>
      <c r="T286" s="53">
        <f t="shared" si="46"/>
        <v>0</v>
      </c>
      <c r="U286" s="53">
        <f t="shared" si="47"/>
        <v>58.901613742842265</v>
      </c>
      <c r="V286" s="69">
        <v>32.983732691306614</v>
      </c>
      <c r="W286" s="53">
        <f t="shared" si="48"/>
        <v>11.486400182196768</v>
      </c>
      <c r="X286" s="53">
        <f t="shared" si="49"/>
        <v>0</v>
      </c>
      <c r="Y286" s="12"/>
      <c r="Z286" s="21"/>
      <c r="AA286" s="48"/>
      <c r="AB286" s="21"/>
      <c r="AC286" s="12"/>
    </row>
    <row r="287" spans="1:29" x14ac:dyDescent="0.3">
      <c r="A287" s="1">
        <f t="shared" si="40"/>
        <v>45202.94791666598</v>
      </c>
      <c r="B287" s="6">
        <v>3</v>
      </c>
      <c r="C287" s="6" t="s">
        <v>136</v>
      </c>
      <c r="D287">
        <f>IF(HOUR(A287)+MINUTE(A287)/60&lt;=18,1,IF(HOUR(A287)+MINUTE(A287)/60&gt;=23.25,1,LOOKUP(DAY(A287),calendario!$A$12:$A$41,calendario!$C$12:$C$41)))</f>
        <v>0</v>
      </c>
      <c r="E287" s="89">
        <f t="shared" si="41"/>
        <v>4.6537529296875002</v>
      </c>
      <c r="F287" s="88">
        <v>18.615011718750001</v>
      </c>
      <c r="G287" s="89">
        <f t="shared" si="41"/>
        <v>4.6501689453125001</v>
      </c>
      <c r="H287" s="86">
        <v>18.600675781250001</v>
      </c>
      <c r="O287" s="53">
        <f t="shared" si="42"/>
        <v>0</v>
      </c>
      <c r="P287" s="54">
        <f t="shared" si="43"/>
        <v>58.901613742842265</v>
      </c>
      <c r="Q287" s="69">
        <v>32.895948464341487</v>
      </c>
      <c r="R287" s="53">
        <f t="shared" si="44"/>
        <v>11.530292295679331</v>
      </c>
      <c r="S287" s="53">
        <f t="shared" si="45"/>
        <v>0</v>
      </c>
      <c r="T287" s="53">
        <f t="shared" si="46"/>
        <v>0</v>
      </c>
      <c r="U287" s="53">
        <f t="shared" si="47"/>
        <v>58.901613742842265</v>
      </c>
      <c r="V287" s="69">
        <v>32.895948464341487</v>
      </c>
      <c r="W287" s="53">
        <f t="shared" si="48"/>
        <v>11.530292295679331</v>
      </c>
      <c r="X287" s="53">
        <f t="shared" si="49"/>
        <v>0</v>
      </c>
      <c r="Y287" s="12"/>
      <c r="Z287" s="21"/>
      <c r="AA287" s="48"/>
      <c r="AB287" s="21"/>
      <c r="AC287" s="12"/>
    </row>
    <row r="288" spans="1:29" x14ac:dyDescent="0.3">
      <c r="A288" s="1">
        <f t="shared" si="40"/>
        <v>45202.958333332645</v>
      </c>
      <c r="B288" s="6">
        <v>3</v>
      </c>
      <c r="C288" s="6" t="s">
        <v>137</v>
      </c>
      <c r="D288">
        <f>IF(HOUR(A288)+MINUTE(A288)/60&lt;=18,1,IF(HOUR(A288)+MINUTE(A288)/60&gt;=23.25,1,LOOKUP(DAY(A288),calendario!$A$12:$A$41,calendario!$C$12:$C$41)))</f>
        <v>0</v>
      </c>
      <c r="E288" s="89">
        <f t="shared" si="41"/>
        <v>4.65446240234375</v>
      </c>
      <c r="F288" s="88">
        <v>18.617849609375</v>
      </c>
      <c r="G288" s="89">
        <f t="shared" si="41"/>
        <v>4.6503144531249996</v>
      </c>
      <c r="H288" s="86">
        <v>18.601257812499998</v>
      </c>
      <c r="O288" s="53">
        <f t="shared" si="42"/>
        <v>0</v>
      </c>
      <c r="P288" s="54">
        <f t="shared" si="43"/>
        <v>58.901613742842265</v>
      </c>
      <c r="Q288" s="69">
        <v>32.895948464341487</v>
      </c>
      <c r="R288" s="53">
        <f t="shared" si="44"/>
        <v>11.530292295679331</v>
      </c>
      <c r="S288" s="53">
        <f t="shared" si="45"/>
        <v>0</v>
      </c>
      <c r="T288" s="53">
        <f t="shared" si="46"/>
        <v>0</v>
      </c>
      <c r="U288" s="53">
        <f t="shared" si="47"/>
        <v>58.901613742842265</v>
      </c>
      <c r="V288" s="69">
        <v>32.895948464341487</v>
      </c>
      <c r="W288" s="53">
        <f t="shared" si="48"/>
        <v>11.530292295679331</v>
      </c>
      <c r="X288" s="53">
        <f t="shared" si="49"/>
        <v>0</v>
      </c>
      <c r="Y288" s="12"/>
      <c r="Z288" s="21"/>
      <c r="AA288" s="48"/>
      <c r="AB288" s="21"/>
      <c r="AC288" s="12"/>
    </row>
    <row r="289" spans="1:29" x14ac:dyDescent="0.3">
      <c r="A289" s="1">
        <f t="shared" si="40"/>
        <v>45202.968749999309</v>
      </c>
      <c r="B289" s="6">
        <v>3</v>
      </c>
      <c r="C289" s="6" t="s">
        <v>138</v>
      </c>
      <c r="D289">
        <f>IF(HOUR(A289)+MINUTE(A289)/60&lt;=18,1,IF(HOUR(A289)+MINUTE(A289)/60&gt;=23.25,1,LOOKUP(DAY(A289),calendario!$A$12:$A$41,calendario!$C$12:$C$41)))</f>
        <v>1</v>
      </c>
      <c r="E289" s="89">
        <f t="shared" si="41"/>
        <v>4.6439541015624997</v>
      </c>
      <c r="F289" s="88">
        <v>18.575816406249999</v>
      </c>
      <c r="G289" s="89">
        <f t="shared" si="41"/>
        <v>4.5592114257812497</v>
      </c>
      <c r="H289" s="86">
        <v>18.236845703124999</v>
      </c>
      <c r="O289" s="53">
        <f t="shared" si="42"/>
        <v>0</v>
      </c>
      <c r="P289" s="54">
        <f t="shared" si="43"/>
        <v>57.782404997397187</v>
      </c>
      <c r="Q289" s="69">
        <v>32.898701978136387</v>
      </c>
      <c r="R289" s="53">
        <f t="shared" si="44"/>
        <v>10.997291384695469</v>
      </c>
      <c r="S289" s="53">
        <f t="shared" si="45"/>
        <v>0</v>
      </c>
      <c r="T289" s="53">
        <f t="shared" si="46"/>
        <v>0</v>
      </c>
      <c r="U289" s="53">
        <f t="shared" si="47"/>
        <v>57.782404997397187</v>
      </c>
      <c r="V289" s="69">
        <v>32.898701978136387</v>
      </c>
      <c r="W289" s="53">
        <f t="shared" si="48"/>
        <v>10.997291384695469</v>
      </c>
      <c r="X289" s="53">
        <f t="shared" si="49"/>
        <v>0</v>
      </c>
      <c r="Y289" s="12"/>
      <c r="Z289" s="21"/>
      <c r="AA289" s="48"/>
      <c r="AB289" s="21"/>
      <c r="AC289" s="12"/>
    </row>
    <row r="290" spans="1:29" x14ac:dyDescent="0.3">
      <c r="A290" s="1">
        <f t="shared" si="40"/>
        <v>45202.979166665973</v>
      </c>
      <c r="B290" s="6">
        <v>3</v>
      </c>
      <c r="C290" s="6" t="s">
        <v>139</v>
      </c>
      <c r="D290">
        <f>IF(HOUR(A290)+MINUTE(A290)/60&lt;=18,1,IF(HOUR(A290)+MINUTE(A290)/60&gt;=23.25,1,LOOKUP(DAY(A290),calendario!$A$12:$A$41,calendario!$C$12:$C$41)))</f>
        <v>1</v>
      </c>
      <c r="E290" s="89">
        <f t="shared" si="41"/>
        <v>4.5098364257812502</v>
      </c>
      <c r="F290" s="88">
        <v>18.039345703125001</v>
      </c>
      <c r="G290" s="89">
        <f t="shared" si="41"/>
        <v>4.4983266601562502</v>
      </c>
      <c r="H290" s="86">
        <v>17.993306640625001</v>
      </c>
      <c r="O290" s="53">
        <f t="shared" si="42"/>
        <v>0</v>
      </c>
      <c r="P290" s="54">
        <f t="shared" si="43"/>
        <v>57.782404997397187</v>
      </c>
      <c r="Q290" s="69">
        <v>32.898701978136387</v>
      </c>
      <c r="R290" s="53">
        <f t="shared" si="44"/>
        <v>10.997291384695469</v>
      </c>
      <c r="S290" s="53">
        <f t="shared" si="45"/>
        <v>0</v>
      </c>
      <c r="T290" s="53">
        <f t="shared" si="46"/>
        <v>0</v>
      </c>
      <c r="U290" s="53">
        <f t="shared" si="47"/>
        <v>57.782404997397187</v>
      </c>
      <c r="V290" s="69">
        <v>32.898701978136387</v>
      </c>
      <c r="W290" s="53">
        <f t="shared" si="48"/>
        <v>10.997291384695469</v>
      </c>
      <c r="X290" s="53">
        <f t="shared" si="49"/>
        <v>0</v>
      </c>
      <c r="Y290" s="12"/>
      <c r="Z290" s="21"/>
      <c r="AA290" s="48"/>
      <c r="AB290" s="21"/>
      <c r="AC290" s="12"/>
    </row>
    <row r="291" spans="1:29" x14ac:dyDescent="0.3">
      <c r="A291" s="1">
        <f t="shared" si="40"/>
        <v>45202.989583332637</v>
      </c>
      <c r="B291" s="6">
        <v>3</v>
      </c>
      <c r="C291" s="6" t="s">
        <v>140</v>
      </c>
      <c r="D291">
        <f>IF(HOUR(A291)+MINUTE(A291)/60&lt;=18,1,IF(HOUR(A291)+MINUTE(A291)/60&gt;=23.25,1,LOOKUP(DAY(A291),calendario!$A$12:$A$41,calendario!$C$12:$C$41)))</f>
        <v>1</v>
      </c>
      <c r="E291" s="89">
        <f t="shared" si="41"/>
        <v>4.5099194335937502</v>
      </c>
      <c r="F291" s="88">
        <v>18.039677734375001</v>
      </c>
      <c r="G291" s="89">
        <f t="shared" si="41"/>
        <v>4.4983461914062497</v>
      </c>
      <c r="H291" s="86">
        <v>17.993384765624999</v>
      </c>
      <c r="O291" s="53">
        <f t="shared" si="42"/>
        <v>0</v>
      </c>
      <c r="P291" s="54">
        <f t="shared" si="43"/>
        <v>57.782404997397187</v>
      </c>
      <c r="Q291" s="69">
        <v>32.552637168141594</v>
      </c>
      <c r="R291" s="53">
        <f t="shared" si="44"/>
        <v>11.170323789692866</v>
      </c>
      <c r="S291" s="53">
        <f t="shared" si="45"/>
        <v>0</v>
      </c>
      <c r="T291" s="53">
        <f t="shared" si="46"/>
        <v>0</v>
      </c>
      <c r="U291" s="53">
        <f t="shared" si="47"/>
        <v>57.782404997397187</v>
      </c>
      <c r="V291" s="69">
        <v>32.552637168141594</v>
      </c>
      <c r="W291" s="53">
        <f t="shared" si="48"/>
        <v>11.170323789692866</v>
      </c>
      <c r="X291" s="53">
        <f t="shared" si="49"/>
        <v>0</v>
      </c>
      <c r="Y291" s="12"/>
      <c r="Z291" s="21"/>
      <c r="AA291" s="48"/>
      <c r="AB291" s="21"/>
      <c r="AC291" s="12"/>
    </row>
    <row r="292" spans="1:29" x14ac:dyDescent="0.3">
      <c r="A292" s="1">
        <f t="shared" si="40"/>
        <v>45202.999999999302</v>
      </c>
      <c r="B292" s="6">
        <v>3</v>
      </c>
      <c r="C292" s="6" t="s">
        <v>141</v>
      </c>
      <c r="D292">
        <f>IF(HOUR(A292)+MINUTE(A292)/60&lt;=18,1,IF(HOUR(A292)+MINUTE(A292)/60&gt;=23.25,1,LOOKUP(DAY(A292),calendario!$A$12:$A$41,calendario!$C$12:$C$41)))</f>
        <v>1</v>
      </c>
      <c r="E292" s="89">
        <f t="shared" si="41"/>
        <v>4.5102827148437497</v>
      </c>
      <c r="F292" s="88">
        <v>18.041130859374999</v>
      </c>
      <c r="G292" s="89">
        <f t="shared" si="41"/>
        <v>4.4978598632812501</v>
      </c>
      <c r="H292" s="86">
        <v>17.991439453125</v>
      </c>
      <c r="O292" s="53">
        <f t="shared" si="42"/>
        <v>0</v>
      </c>
      <c r="P292" s="54">
        <f t="shared" si="43"/>
        <v>57.782404997397187</v>
      </c>
      <c r="Q292" s="69">
        <v>32.552637168141594</v>
      </c>
      <c r="R292" s="53">
        <f t="shared" si="44"/>
        <v>11.170323789692866</v>
      </c>
      <c r="S292" s="53">
        <f t="shared" si="45"/>
        <v>0</v>
      </c>
      <c r="T292" s="53">
        <f t="shared" si="46"/>
        <v>0</v>
      </c>
      <c r="U292" s="53">
        <f t="shared" si="47"/>
        <v>57.782404997397187</v>
      </c>
      <c r="V292" s="69">
        <v>32.552637168141594</v>
      </c>
      <c r="W292" s="53">
        <f t="shared" si="48"/>
        <v>11.170323789692866</v>
      </c>
      <c r="X292" s="53">
        <f t="shared" si="49"/>
        <v>0</v>
      </c>
      <c r="Y292" s="12"/>
      <c r="Z292" s="21"/>
      <c r="AA292" s="48"/>
      <c r="AB292" s="21"/>
      <c r="AC292" s="12"/>
    </row>
    <row r="293" spans="1:29" x14ac:dyDescent="0.3">
      <c r="A293" s="1">
        <f t="shared" si="40"/>
        <v>45203.010416665966</v>
      </c>
      <c r="B293" s="6">
        <v>4</v>
      </c>
      <c r="C293" s="6" t="s">
        <v>142</v>
      </c>
      <c r="D293">
        <f>IF(HOUR(A293)+MINUTE(A293)/60&lt;=18,1,IF(HOUR(A293)+MINUTE(A293)/60&gt;=23.25,1,LOOKUP(DAY(A293),calendario!$A$12:$A$41,calendario!$C$12:$C$41)))</f>
        <v>1</v>
      </c>
      <c r="E293" s="89">
        <f t="shared" si="41"/>
        <v>4.4973906250000004</v>
      </c>
      <c r="F293" s="88">
        <v>17.989562500000002</v>
      </c>
      <c r="G293" s="89">
        <f t="shared" si="41"/>
        <v>2.873864501953125</v>
      </c>
      <c r="H293" s="86">
        <v>11.4954580078125</v>
      </c>
      <c r="O293" s="53">
        <f t="shared" si="42"/>
        <v>0</v>
      </c>
      <c r="P293" s="54">
        <f t="shared" si="43"/>
        <v>58.927641853201457</v>
      </c>
      <c r="Q293" s="69">
        <v>33.038693388859969</v>
      </c>
      <c r="R293" s="53">
        <f t="shared" si="44"/>
        <v>11.471283185840708</v>
      </c>
      <c r="S293" s="53">
        <f t="shared" si="45"/>
        <v>0</v>
      </c>
      <c r="T293" s="53">
        <f t="shared" si="46"/>
        <v>1.5944746071811797</v>
      </c>
      <c r="U293" s="53">
        <f t="shared" si="47"/>
        <v>58.927641853201457</v>
      </c>
      <c r="V293" s="69">
        <v>33.038693388859969</v>
      </c>
      <c r="W293" s="53">
        <f t="shared" si="48"/>
        <v>11.471283185840708</v>
      </c>
      <c r="X293" s="53">
        <f t="shared" si="49"/>
        <v>18.290669751607435</v>
      </c>
      <c r="Y293" s="12"/>
      <c r="Z293" s="21"/>
      <c r="AA293" s="48"/>
      <c r="AB293" s="21"/>
      <c r="AC293" s="12"/>
    </row>
    <row r="294" spans="1:29" x14ac:dyDescent="0.3">
      <c r="A294" s="1">
        <f t="shared" si="40"/>
        <v>45203.02083333263</v>
      </c>
      <c r="B294" s="6">
        <v>4</v>
      </c>
      <c r="C294" s="6" t="s">
        <v>34</v>
      </c>
      <c r="D294">
        <f>IF(HOUR(A294)+MINUTE(A294)/60&lt;=18,1,IF(HOUR(A294)+MINUTE(A294)/60&gt;=23.25,1,LOOKUP(DAY(A294),calendario!$A$12:$A$41,calendario!$C$12:$C$41)))</f>
        <v>1</v>
      </c>
      <c r="E294" s="89">
        <f t="shared" si="41"/>
        <v>1.73879345703125</v>
      </c>
      <c r="F294" s="88">
        <v>6.955173828125</v>
      </c>
      <c r="G294" s="89">
        <f t="shared" si="41"/>
        <v>0</v>
      </c>
      <c r="H294" s="86">
        <v>0</v>
      </c>
      <c r="O294" s="53">
        <f t="shared" si="42"/>
        <v>2.7523210682829107</v>
      </c>
      <c r="P294" s="54">
        <f t="shared" si="43"/>
        <v>58.927641853201457</v>
      </c>
      <c r="Q294" s="69">
        <v>33.038693388859969</v>
      </c>
      <c r="R294" s="53">
        <f t="shared" si="44"/>
        <v>11.471283185840708</v>
      </c>
      <c r="S294" s="53">
        <f t="shared" si="45"/>
        <v>31.572654392628888</v>
      </c>
      <c r="T294" s="53">
        <f t="shared" si="46"/>
        <v>4.5260037464002503</v>
      </c>
      <c r="U294" s="53">
        <f t="shared" si="47"/>
        <v>58.927641853201457</v>
      </c>
      <c r="V294" s="69">
        <v>33.038693388859969</v>
      </c>
      <c r="W294" s="53">
        <f t="shared" si="48"/>
        <v>11.471283185840708</v>
      </c>
      <c r="X294" s="53">
        <f t="shared" si="49"/>
        <v>51.919070675133241</v>
      </c>
      <c r="Y294" s="12"/>
      <c r="Z294" s="21"/>
      <c r="AA294" s="48"/>
      <c r="AB294" s="21"/>
      <c r="AC294" s="12"/>
    </row>
    <row r="295" spans="1:29" x14ac:dyDescent="0.3">
      <c r="A295" s="1">
        <f t="shared" si="40"/>
        <v>45203.031249999294</v>
      </c>
      <c r="B295" s="6">
        <v>4</v>
      </c>
      <c r="C295" s="6" t="s">
        <v>36</v>
      </c>
      <c r="D295">
        <f>IF(HOUR(A295)+MINUTE(A295)/60&lt;=18,1,IF(HOUR(A295)+MINUTE(A295)/60&gt;=23.25,1,LOOKUP(DAY(A295),calendario!$A$12:$A$41,calendario!$C$12:$C$41)))</f>
        <v>1</v>
      </c>
      <c r="E295" s="89">
        <f t="shared" si="41"/>
        <v>0</v>
      </c>
      <c r="F295" s="88">
        <v>0</v>
      </c>
      <c r="G295" s="89">
        <f t="shared" si="41"/>
        <v>0</v>
      </c>
      <c r="H295" s="86">
        <v>0</v>
      </c>
      <c r="O295" s="53">
        <f t="shared" si="42"/>
        <v>4.5260037464002503</v>
      </c>
      <c r="P295" s="54">
        <f t="shared" si="43"/>
        <v>58.927641853201457</v>
      </c>
      <c r="Q295" s="69">
        <v>25.781508328995315</v>
      </c>
      <c r="R295" s="53">
        <f t="shared" si="44"/>
        <v>15.099875715773035</v>
      </c>
      <c r="S295" s="53">
        <f t="shared" si="45"/>
        <v>68.342094059766922</v>
      </c>
      <c r="T295" s="53">
        <f t="shared" si="46"/>
        <v>4.5260037464002503</v>
      </c>
      <c r="U295" s="53">
        <f t="shared" si="47"/>
        <v>58.927641853201457</v>
      </c>
      <c r="V295" s="69">
        <v>25.781508328995315</v>
      </c>
      <c r="W295" s="53">
        <f t="shared" si="48"/>
        <v>15.099875715773035</v>
      </c>
      <c r="X295" s="53">
        <f t="shared" si="49"/>
        <v>68.342094059766922</v>
      </c>
      <c r="Y295" s="12"/>
      <c r="Z295" s="21"/>
      <c r="AA295" s="48"/>
      <c r="AB295" s="21"/>
      <c r="AC295" s="12"/>
    </row>
    <row r="296" spans="1:29" x14ac:dyDescent="0.3">
      <c r="A296" s="1">
        <f t="shared" si="40"/>
        <v>45203.041666665958</v>
      </c>
      <c r="B296" s="6">
        <v>4</v>
      </c>
      <c r="C296" s="6" t="s">
        <v>38</v>
      </c>
      <c r="D296">
        <f>IF(HOUR(A296)+MINUTE(A296)/60&lt;=18,1,IF(HOUR(A296)+MINUTE(A296)/60&gt;=23.25,1,LOOKUP(DAY(A296),calendario!$A$12:$A$41,calendario!$C$12:$C$41)))</f>
        <v>1</v>
      </c>
      <c r="E296" s="89">
        <f t="shared" si="41"/>
        <v>0</v>
      </c>
      <c r="F296" s="88">
        <v>0</v>
      </c>
      <c r="G296" s="89">
        <f t="shared" si="41"/>
        <v>0</v>
      </c>
      <c r="H296" s="86">
        <v>0</v>
      </c>
      <c r="O296" s="53">
        <f t="shared" si="42"/>
        <v>4.5260037464002503</v>
      </c>
      <c r="P296" s="54">
        <f t="shared" si="43"/>
        <v>58.927641853201457</v>
      </c>
      <c r="Q296" s="69">
        <v>25.781508328995315</v>
      </c>
      <c r="R296" s="53">
        <f t="shared" si="44"/>
        <v>15.099875715773035</v>
      </c>
      <c r="S296" s="53">
        <f t="shared" si="45"/>
        <v>68.342094059766922</v>
      </c>
      <c r="T296" s="53">
        <f t="shared" si="46"/>
        <v>4.5260037464002503</v>
      </c>
      <c r="U296" s="53">
        <f t="shared" si="47"/>
        <v>58.927641853201457</v>
      </c>
      <c r="V296" s="69">
        <v>25.781508328995315</v>
      </c>
      <c r="W296" s="53">
        <f t="shared" si="48"/>
        <v>15.099875715773035</v>
      </c>
      <c r="X296" s="53">
        <f t="shared" si="49"/>
        <v>68.342094059766922</v>
      </c>
      <c r="Y296" s="12"/>
      <c r="Z296" s="21"/>
      <c r="AA296" s="48"/>
      <c r="AB296" s="21"/>
      <c r="AC296" s="12"/>
    </row>
    <row r="297" spans="1:29" x14ac:dyDescent="0.3">
      <c r="A297" s="1">
        <f t="shared" si="40"/>
        <v>45203.052083332623</v>
      </c>
      <c r="B297" s="6">
        <v>4</v>
      </c>
      <c r="C297" s="6" t="s">
        <v>40</v>
      </c>
      <c r="D297">
        <f>IF(HOUR(A297)+MINUTE(A297)/60&lt;=18,1,IF(HOUR(A297)+MINUTE(A297)/60&gt;=23.25,1,LOOKUP(DAY(A297),calendario!$A$12:$A$41,calendario!$C$12:$C$41)))</f>
        <v>1</v>
      </c>
      <c r="E297" s="89">
        <f t="shared" si="41"/>
        <v>0</v>
      </c>
      <c r="F297" s="88">
        <v>0</v>
      </c>
      <c r="G297" s="89">
        <f t="shared" si="41"/>
        <v>0</v>
      </c>
      <c r="H297" s="86">
        <v>0</v>
      </c>
      <c r="O297" s="53">
        <f t="shared" si="42"/>
        <v>4.5260037464002503</v>
      </c>
      <c r="P297" s="54">
        <f t="shared" si="43"/>
        <v>58.927641853201457</v>
      </c>
      <c r="Q297" s="69">
        <v>25.566146017699115</v>
      </c>
      <c r="R297" s="53">
        <f t="shared" si="44"/>
        <v>15.207556871421135</v>
      </c>
      <c r="S297" s="53">
        <f t="shared" si="45"/>
        <v>68.829459373646927</v>
      </c>
      <c r="T297" s="53">
        <f t="shared" si="46"/>
        <v>4.5260037464002503</v>
      </c>
      <c r="U297" s="53">
        <f t="shared" si="47"/>
        <v>58.927641853201457</v>
      </c>
      <c r="V297" s="69">
        <v>25.566146017699115</v>
      </c>
      <c r="W297" s="53">
        <f t="shared" si="48"/>
        <v>15.207556871421135</v>
      </c>
      <c r="X297" s="53">
        <f t="shared" si="49"/>
        <v>68.829459373646927</v>
      </c>
      <c r="Y297" s="12"/>
      <c r="Z297" s="21"/>
      <c r="AA297" s="48"/>
      <c r="AB297" s="21"/>
      <c r="AC297" s="12"/>
    </row>
    <row r="298" spans="1:29" x14ac:dyDescent="0.3">
      <c r="A298" s="1">
        <f t="shared" si="40"/>
        <v>45203.062499999287</v>
      </c>
      <c r="B298" s="6">
        <v>4</v>
      </c>
      <c r="C298" s="6" t="s">
        <v>42</v>
      </c>
      <c r="D298">
        <f>IF(HOUR(A298)+MINUTE(A298)/60&lt;=18,1,IF(HOUR(A298)+MINUTE(A298)/60&gt;=23.25,1,LOOKUP(DAY(A298),calendario!$A$12:$A$41,calendario!$C$12:$C$41)))</f>
        <v>1</v>
      </c>
      <c r="E298" s="89">
        <f t="shared" si="41"/>
        <v>0</v>
      </c>
      <c r="F298" s="88">
        <v>0</v>
      </c>
      <c r="G298" s="89">
        <f t="shared" si="41"/>
        <v>0</v>
      </c>
      <c r="H298" s="86">
        <v>0</v>
      </c>
      <c r="O298" s="53">
        <f t="shared" si="42"/>
        <v>4.5260037464002503</v>
      </c>
      <c r="P298" s="54">
        <f t="shared" si="43"/>
        <v>58.927641853201457</v>
      </c>
      <c r="Q298" s="69">
        <v>25.566146017699115</v>
      </c>
      <c r="R298" s="53">
        <f t="shared" si="44"/>
        <v>15.207556871421135</v>
      </c>
      <c r="S298" s="53">
        <f t="shared" si="45"/>
        <v>68.829459373646927</v>
      </c>
      <c r="T298" s="53">
        <f t="shared" si="46"/>
        <v>4.5260037464002503</v>
      </c>
      <c r="U298" s="53">
        <f t="shared" si="47"/>
        <v>58.927641853201457</v>
      </c>
      <c r="V298" s="69">
        <v>25.566146017699115</v>
      </c>
      <c r="W298" s="53">
        <f t="shared" si="48"/>
        <v>15.207556871421135</v>
      </c>
      <c r="X298" s="53">
        <f t="shared" si="49"/>
        <v>68.829459373646927</v>
      </c>
      <c r="Y298" s="12"/>
      <c r="Z298" s="21"/>
      <c r="AA298" s="48"/>
      <c r="AB298" s="21"/>
      <c r="AC298" s="12"/>
    </row>
    <row r="299" spans="1:29" x14ac:dyDescent="0.3">
      <c r="A299" s="1">
        <f t="shared" si="40"/>
        <v>45203.072916665951</v>
      </c>
      <c r="B299" s="6">
        <v>4</v>
      </c>
      <c r="C299" s="6" t="s">
        <v>43</v>
      </c>
      <c r="D299">
        <f>IF(HOUR(A299)+MINUTE(A299)/60&lt;=18,1,IF(HOUR(A299)+MINUTE(A299)/60&gt;=23.25,1,LOOKUP(DAY(A299),calendario!$A$12:$A$41,calendario!$C$12:$C$41)))</f>
        <v>1</v>
      </c>
      <c r="E299" s="89">
        <f t="shared" si="41"/>
        <v>0</v>
      </c>
      <c r="F299" s="88">
        <v>0</v>
      </c>
      <c r="G299" s="89">
        <f t="shared" si="41"/>
        <v>0</v>
      </c>
      <c r="H299" s="86">
        <v>0</v>
      </c>
      <c r="O299" s="53">
        <f t="shared" si="42"/>
        <v>4.5260037464002503</v>
      </c>
      <c r="P299" s="54">
        <f t="shared" si="43"/>
        <v>58.927641853201457</v>
      </c>
      <c r="Q299" s="69">
        <v>25.566990369599164</v>
      </c>
      <c r="R299" s="53">
        <f t="shared" si="44"/>
        <v>15.20713469547111</v>
      </c>
      <c r="S299" s="53">
        <f t="shared" si="45"/>
        <v>68.827548603715471</v>
      </c>
      <c r="T299" s="53">
        <f t="shared" si="46"/>
        <v>4.5260037464002503</v>
      </c>
      <c r="U299" s="53">
        <f t="shared" si="47"/>
        <v>58.927641853201457</v>
      </c>
      <c r="V299" s="69">
        <v>25.566990369599164</v>
      </c>
      <c r="W299" s="53">
        <f t="shared" si="48"/>
        <v>15.20713469547111</v>
      </c>
      <c r="X299" s="53">
        <f t="shared" si="49"/>
        <v>68.827548603715471</v>
      </c>
      <c r="Y299" s="12"/>
      <c r="Z299" s="21"/>
      <c r="AA299" s="48"/>
      <c r="AB299" s="21"/>
      <c r="AC299" s="12"/>
    </row>
    <row r="300" spans="1:29" x14ac:dyDescent="0.3">
      <c r="A300" s="1">
        <f t="shared" si="40"/>
        <v>45203.083333332615</v>
      </c>
      <c r="B300" s="6">
        <v>4</v>
      </c>
      <c r="C300" s="6" t="s">
        <v>45</v>
      </c>
      <c r="D300">
        <f>IF(HOUR(A300)+MINUTE(A300)/60&lt;=18,1,IF(HOUR(A300)+MINUTE(A300)/60&gt;=23.25,1,LOOKUP(DAY(A300),calendario!$A$12:$A$41,calendario!$C$12:$C$41)))</f>
        <v>1</v>
      </c>
      <c r="E300" s="89">
        <f t="shared" si="41"/>
        <v>0</v>
      </c>
      <c r="F300" s="88">
        <v>0</v>
      </c>
      <c r="G300" s="89">
        <f t="shared" si="41"/>
        <v>0</v>
      </c>
      <c r="H300" s="86">
        <v>0</v>
      </c>
      <c r="O300" s="53">
        <f t="shared" si="42"/>
        <v>4.5260037464002503</v>
      </c>
      <c r="P300" s="54">
        <f t="shared" si="43"/>
        <v>58.927641853201457</v>
      </c>
      <c r="Q300" s="69">
        <v>25.566990369599164</v>
      </c>
      <c r="R300" s="53">
        <f t="shared" si="44"/>
        <v>15.20713469547111</v>
      </c>
      <c r="S300" s="53">
        <f t="shared" si="45"/>
        <v>68.827548603715471</v>
      </c>
      <c r="T300" s="53">
        <f t="shared" si="46"/>
        <v>4.5260037464002503</v>
      </c>
      <c r="U300" s="53">
        <f t="shared" si="47"/>
        <v>58.927641853201457</v>
      </c>
      <c r="V300" s="69">
        <v>25.566990369599164</v>
      </c>
      <c r="W300" s="53">
        <f t="shared" si="48"/>
        <v>15.20713469547111</v>
      </c>
      <c r="X300" s="53">
        <f t="shared" si="49"/>
        <v>68.827548603715471</v>
      </c>
      <c r="Y300" s="12"/>
      <c r="Z300" s="21"/>
      <c r="AA300" s="48"/>
      <c r="AB300" s="21"/>
      <c r="AC300" s="12"/>
    </row>
    <row r="301" spans="1:29" x14ac:dyDescent="0.3">
      <c r="A301" s="1">
        <f t="shared" si="40"/>
        <v>45203.09374999928</v>
      </c>
      <c r="B301" s="6">
        <v>4</v>
      </c>
      <c r="C301" s="6" t="s">
        <v>46</v>
      </c>
      <c r="D301">
        <f>IF(HOUR(A301)+MINUTE(A301)/60&lt;=18,1,IF(HOUR(A301)+MINUTE(A301)/60&gt;=23.25,1,LOOKUP(DAY(A301),calendario!$A$12:$A$41,calendario!$C$12:$C$41)))</f>
        <v>1</v>
      </c>
      <c r="E301" s="89">
        <f t="shared" si="41"/>
        <v>0</v>
      </c>
      <c r="F301" s="88">
        <v>0</v>
      </c>
      <c r="G301" s="89">
        <f t="shared" si="41"/>
        <v>0</v>
      </c>
      <c r="H301" s="86">
        <v>0</v>
      </c>
      <c r="O301" s="53">
        <f t="shared" si="42"/>
        <v>4.5260037464002503</v>
      </c>
      <c r="P301" s="54">
        <f t="shared" si="43"/>
        <v>58.927641853201457</v>
      </c>
      <c r="Q301" s="69">
        <v>25.251818323789692</v>
      </c>
      <c r="R301" s="53">
        <f t="shared" si="44"/>
        <v>15.364720718375846</v>
      </c>
      <c r="S301" s="53">
        <f t="shared" si="45"/>
        <v>69.540783533762621</v>
      </c>
      <c r="T301" s="53">
        <f t="shared" si="46"/>
        <v>4.5260037464002503</v>
      </c>
      <c r="U301" s="53">
        <f t="shared" si="47"/>
        <v>58.927641853201457</v>
      </c>
      <c r="V301" s="69">
        <v>25.251818323789692</v>
      </c>
      <c r="W301" s="53">
        <f t="shared" si="48"/>
        <v>15.364720718375846</v>
      </c>
      <c r="X301" s="53">
        <f t="shared" si="49"/>
        <v>69.540783533762621</v>
      </c>
      <c r="Y301" s="12"/>
      <c r="Z301" s="21"/>
      <c r="AA301" s="48"/>
      <c r="AB301" s="21"/>
      <c r="AC301" s="12"/>
    </row>
    <row r="302" spans="1:29" x14ac:dyDescent="0.3">
      <c r="A302" s="1">
        <f t="shared" si="40"/>
        <v>45203.104166665944</v>
      </c>
      <c r="B302" s="6">
        <v>4</v>
      </c>
      <c r="C302" s="6" t="s">
        <v>49</v>
      </c>
      <c r="D302">
        <f>IF(HOUR(A302)+MINUTE(A302)/60&lt;=18,1,IF(HOUR(A302)+MINUTE(A302)/60&gt;=23.25,1,LOOKUP(DAY(A302),calendario!$A$12:$A$41,calendario!$C$12:$C$41)))</f>
        <v>1</v>
      </c>
      <c r="E302" s="89">
        <f t="shared" si="41"/>
        <v>0</v>
      </c>
      <c r="F302" s="88">
        <v>0</v>
      </c>
      <c r="G302" s="89">
        <f t="shared" si="41"/>
        <v>0</v>
      </c>
      <c r="H302" s="86">
        <v>0</v>
      </c>
      <c r="O302" s="53">
        <f t="shared" si="42"/>
        <v>4.5260037464002503</v>
      </c>
      <c r="P302" s="54">
        <f t="shared" si="43"/>
        <v>58.927641853201457</v>
      </c>
      <c r="Q302" s="69">
        <v>25.251818323789692</v>
      </c>
      <c r="R302" s="53">
        <f t="shared" si="44"/>
        <v>15.364720718375846</v>
      </c>
      <c r="S302" s="53">
        <f t="shared" si="45"/>
        <v>69.540783533762621</v>
      </c>
      <c r="T302" s="53">
        <f t="shared" si="46"/>
        <v>4.5260037464002503</v>
      </c>
      <c r="U302" s="53">
        <f t="shared" si="47"/>
        <v>58.927641853201457</v>
      </c>
      <c r="V302" s="69">
        <v>25.251818323789692</v>
      </c>
      <c r="W302" s="53">
        <f t="shared" si="48"/>
        <v>15.364720718375846</v>
      </c>
      <c r="X302" s="53">
        <f t="shared" si="49"/>
        <v>69.540783533762621</v>
      </c>
      <c r="Y302" s="12"/>
      <c r="Z302" s="21"/>
      <c r="AA302" s="48"/>
      <c r="AB302" s="21"/>
      <c r="AC302" s="12"/>
    </row>
    <row r="303" spans="1:29" x14ac:dyDescent="0.3">
      <c r="A303" s="1">
        <f t="shared" si="40"/>
        <v>45203.114583332608</v>
      </c>
      <c r="B303" s="6">
        <v>4</v>
      </c>
      <c r="C303" s="6" t="s">
        <v>52</v>
      </c>
      <c r="D303">
        <f>IF(HOUR(A303)+MINUTE(A303)/60&lt;=18,1,IF(HOUR(A303)+MINUTE(A303)/60&gt;=23.25,1,LOOKUP(DAY(A303),calendario!$A$12:$A$41,calendario!$C$12:$C$41)))</f>
        <v>1</v>
      </c>
      <c r="E303" s="89">
        <f t="shared" si="41"/>
        <v>0</v>
      </c>
      <c r="F303" s="88">
        <v>0</v>
      </c>
      <c r="G303" s="89">
        <f t="shared" si="41"/>
        <v>0</v>
      </c>
      <c r="H303" s="86">
        <v>0</v>
      </c>
      <c r="O303" s="53">
        <f t="shared" si="42"/>
        <v>4.5260037464002503</v>
      </c>
      <c r="P303" s="54">
        <f t="shared" si="43"/>
        <v>58.927641853201457</v>
      </c>
      <c r="Q303" s="69">
        <v>25.436944820406037</v>
      </c>
      <c r="R303" s="53">
        <f t="shared" si="44"/>
        <v>15.272157470067674</v>
      </c>
      <c r="S303" s="53">
        <f t="shared" si="45"/>
        <v>69.121841925140856</v>
      </c>
      <c r="T303" s="53">
        <f t="shared" si="46"/>
        <v>4.5260037464002503</v>
      </c>
      <c r="U303" s="53">
        <f t="shared" si="47"/>
        <v>58.927641853201457</v>
      </c>
      <c r="V303" s="69">
        <v>25.436944820406037</v>
      </c>
      <c r="W303" s="53">
        <f t="shared" si="48"/>
        <v>15.272157470067674</v>
      </c>
      <c r="X303" s="53">
        <f t="shared" si="49"/>
        <v>69.121841925140856</v>
      </c>
      <c r="Y303" s="12"/>
      <c r="Z303" s="21"/>
      <c r="AA303" s="48"/>
      <c r="AB303" s="21"/>
      <c r="AC303" s="12"/>
    </row>
    <row r="304" spans="1:29" x14ac:dyDescent="0.3">
      <c r="A304" s="1">
        <f t="shared" si="40"/>
        <v>45203.124999999272</v>
      </c>
      <c r="B304" s="6">
        <v>4</v>
      </c>
      <c r="C304" s="6" t="s">
        <v>54</v>
      </c>
      <c r="D304">
        <f>IF(HOUR(A304)+MINUTE(A304)/60&lt;=18,1,IF(HOUR(A304)+MINUTE(A304)/60&gt;=23.25,1,LOOKUP(DAY(A304),calendario!$A$12:$A$41,calendario!$C$12:$C$41)))</f>
        <v>1</v>
      </c>
      <c r="E304" s="89">
        <f t="shared" si="41"/>
        <v>0</v>
      </c>
      <c r="F304" s="88">
        <v>0</v>
      </c>
      <c r="G304" s="89">
        <f t="shared" si="41"/>
        <v>0</v>
      </c>
      <c r="H304" s="86">
        <v>0</v>
      </c>
      <c r="O304" s="53">
        <f t="shared" si="42"/>
        <v>4.5260037464002503</v>
      </c>
      <c r="P304" s="54">
        <f t="shared" si="43"/>
        <v>58.927641853201457</v>
      </c>
      <c r="Q304" s="69">
        <v>25.436944820406037</v>
      </c>
      <c r="R304" s="53">
        <f t="shared" si="44"/>
        <v>15.272157470067674</v>
      </c>
      <c r="S304" s="53">
        <f t="shared" si="45"/>
        <v>69.121841925140856</v>
      </c>
      <c r="T304" s="53">
        <f t="shared" si="46"/>
        <v>4.5260037464002503</v>
      </c>
      <c r="U304" s="53">
        <f t="shared" si="47"/>
        <v>58.927641853201457</v>
      </c>
      <c r="V304" s="69">
        <v>25.436944820406037</v>
      </c>
      <c r="W304" s="53">
        <f t="shared" si="48"/>
        <v>15.272157470067674</v>
      </c>
      <c r="X304" s="53">
        <f t="shared" si="49"/>
        <v>69.121841925140856</v>
      </c>
      <c r="Y304" s="12"/>
      <c r="Z304" s="21"/>
      <c r="AA304" s="48"/>
      <c r="AB304" s="21"/>
      <c r="AC304" s="12"/>
    </row>
    <row r="305" spans="1:29" x14ac:dyDescent="0.3">
      <c r="A305" s="1">
        <f t="shared" si="40"/>
        <v>45203.135416665937</v>
      </c>
      <c r="B305" s="6">
        <v>4</v>
      </c>
      <c r="C305" s="6" t="s">
        <v>55</v>
      </c>
      <c r="D305">
        <f>IF(HOUR(A305)+MINUTE(A305)/60&lt;=18,1,IF(HOUR(A305)+MINUTE(A305)/60&gt;=23.25,1,LOOKUP(DAY(A305),calendario!$A$12:$A$41,calendario!$C$12:$C$41)))</f>
        <v>1</v>
      </c>
      <c r="E305" s="89">
        <f t="shared" si="41"/>
        <v>0</v>
      </c>
      <c r="F305" s="88">
        <v>0</v>
      </c>
      <c r="G305" s="89">
        <f t="shared" si="41"/>
        <v>0</v>
      </c>
      <c r="H305" s="86">
        <v>0</v>
      </c>
      <c r="O305" s="53">
        <f t="shared" si="42"/>
        <v>4.5260037464002503</v>
      </c>
      <c r="P305" s="54">
        <f t="shared" si="43"/>
        <v>58.927641853201457</v>
      </c>
      <c r="Q305" s="69">
        <v>25.512042165538784</v>
      </c>
      <c r="R305" s="53">
        <f t="shared" si="44"/>
        <v>15.2346087975013</v>
      </c>
      <c r="S305" s="53">
        <f t="shared" si="45"/>
        <v>68.951896492433093</v>
      </c>
      <c r="T305" s="53">
        <f t="shared" si="46"/>
        <v>4.5260037464002503</v>
      </c>
      <c r="U305" s="53">
        <f t="shared" si="47"/>
        <v>58.927641853201457</v>
      </c>
      <c r="V305" s="69">
        <v>25.512042165538784</v>
      </c>
      <c r="W305" s="53">
        <f t="shared" si="48"/>
        <v>15.2346087975013</v>
      </c>
      <c r="X305" s="53">
        <f t="shared" si="49"/>
        <v>68.951896492433093</v>
      </c>
      <c r="Y305" s="12"/>
      <c r="Z305" s="21"/>
      <c r="AA305" s="48"/>
      <c r="AB305" s="21"/>
      <c r="AC305" s="12"/>
    </row>
    <row r="306" spans="1:29" x14ac:dyDescent="0.3">
      <c r="A306" s="1">
        <f t="shared" si="40"/>
        <v>45203.145833332601</v>
      </c>
      <c r="B306" s="6">
        <v>4</v>
      </c>
      <c r="C306" s="6" t="s">
        <v>56</v>
      </c>
      <c r="D306">
        <f>IF(HOUR(A306)+MINUTE(A306)/60&lt;=18,1,IF(HOUR(A306)+MINUTE(A306)/60&gt;=23.25,1,LOOKUP(DAY(A306),calendario!$A$12:$A$41,calendario!$C$12:$C$41)))</f>
        <v>1</v>
      </c>
      <c r="E306" s="89">
        <f t="shared" si="41"/>
        <v>0</v>
      </c>
      <c r="F306" s="88">
        <v>0</v>
      </c>
      <c r="G306" s="89">
        <f t="shared" si="41"/>
        <v>0</v>
      </c>
      <c r="H306" s="86">
        <v>0</v>
      </c>
      <c r="O306" s="53">
        <f t="shared" si="42"/>
        <v>4.5260037464002503</v>
      </c>
      <c r="P306" s="54">
        <f t="shared" si="43"/>
        <v>58.927641853201457</v>
      </c>
      <c r="Q306" s="69">
        <v>25.512042165538784</v>
      </c>
      <c r="R306" s="53">
        <f t="shared" si="44"/>
        <v>15.2346087975013</v>
      </c>
      <c r="S306" s="53">
        <f t="shared" si="45"/>
        <v>68.951896492433093</v>
      </c>
      <c r="T306" s="53">
        <f t="shared" si="46"/>
        <v>4.5260037464002503</v>
      </c>
      <c r="U306" s="53">
        <f t="shared" si="47"/>
        <v>58.927641853201457</v>
      </c>
      <c r="V306" s="69">
        <v>25.512042165538784</v>
      </c>
      <c r="W306" s="53">
        <f t="shared" si="48"/>
        <v>15.2346087975013</v>
      </c>
      <c r="X306" s="53">
        <f t="shared" si="49"/>
        <v>68.951896492433093</v>
      </c>
      <c r="Y306" s="12"/>
      <c r="Z306" s="21"/>
      <c r="AA306" s="48"/>
      <c r="AB306" s="21"/>
      <c r="AC306" s="12"/>
    </row>
    <row r="307" spans="1:29" x14ac:dyDescent="0.3">
      <c r="A307" s="1">
        <f t="shared" si="40"/>
        <v>45203.156249999265</v>
      </c>
      <c r="B307" s="6">
        <v>4</v>
      </c>
      <c r="C307" s="6" t="s">
        <v>57</v>
      </c>
      <c r="D307">
        <f>IF(HOUR(A307)+MINUTE(A307)/60&lt;=18,1,IF(HOUR(A307)+MINUTE(A307)/60&gt;=23.25,1,LOOKUP(DAY(A307),calendario!$A$12:$A$41,calendario!$C$12:$C$41)))</f>
        <v>1</v>
      </c>
      <c r="E307" s="89">
        <f t="shared" si="41"/>
        <v>0</v>
      </c>
      <c r="F307" s="88">
        <v>0</v>
      </c>
      <c r="G307" s="89">
        <f t="shared" si="41"/>
        <v>0</v>
      </c>
      <c r="H307" s="86">
        <v>0</v>
      </c>
      <c r="O307" s="53">
        <f t="shared" si="42"/>
        <v>4.5260037464002503</v>
      </c>
      <c r="P307" s="54">
        <f t="shared" si="43"/>
        <v>58.927641853201457</v>
      </c>
      <c r="Q307" s="69">
        <v>25.22967829255596</v>
      </c>
      <c r="R307" s="53">
        <f t="shared" si="44"/>
        <v>15.375790733992712</v>
      </c>
      <c r="S307" s="53">
        <f t="shared" si="45"/>
        <v>69.590886465917265</v>
      </c>
      <c r="T307" s="53">
        <f t="shared" si="46"/>
        <v>4.5260037464002503</v>
      </c>
      <c r="U307" s="53">
        <f t="shared" si="47"/>
        <v>58.927641853201457</v>
      </c>
      <c r="V307" s="69">
        <v>25.22967829255596</v>
      </c>
      <c r="W307" s="53">
        <f t="shared" si="48"/>
        <v>15.375790733992712</v>
      </c>
      <c r="X307" s="53">
        <f t="shared" si="49"/>
        <v>69.590886465917265</v>
      </c>
      <c r="Y307" s="12"/>
      <c r="Z307" s="21"/>
      <c r="AA307" s="48"/>
      <c r="AB307" s="21"/>
      <c r="AC307" s="12"/>
    </row>
    <row r="308" spans="1:29" x14ac:dyDescent="0.3">
      <c r="A308" s="1">
        <f t="shared" si="40"/>
        <v>45203.166666665929</v>
      </c>
      <c r="B308" s="6">
        <v>4</v>
      </c>
      <c r="C308" s="6" t="s">
        <v>58</v>
      </c>
      <c r="D308">
        <f>IF(HOUR(A308)+MINUTE(A308)/60&lt;=18,1,IF(HOUR(A308)+MINUTE(A308)/60&gt;=23.25,1,LOOKUP(DAY(A308),calendario!$A$12:$A$41,calendario!$C$12:$C$41)))</f>
        <v>1</v>
      </c>
      <c r="E308" s="89">
        <f t="shared" si="41"/>
        <v>0</v>
      </c>
      <c r="F308" s="88">
        <v>0</v>
      </c>
      <c r="G308" s="89">
        <f t="shared" si="41"/>
        <v>0</v>
      </c>
      <c r="H308" s="86">
        <v>0</v>
      </c>
      <c r="O308" s="53">
        <f t="shared" si="42"/>
        <v>4.5260037464002503</v>
      </c>
      <c r="P308" s="54">
        <f t="shared" si="43"/>
        <v>58.927641853201457</v>
      </c>
      <c r="Q308" s="69">
        <v>25.22967829255596</v>
      </c>
      <c r="R308" s="53">
        <f t="shared" si="44"/>
        <v>15.375790733992712</v>
      </c>
      <c r="S308" s="53">
        <f t="shared" si="45"/>
        <v>69.590886465917265</v>
      </c>
      <c r="T308" s="53">
        <f t="shared" si="46"/>
        <v>4.5260037464002503</v>
      </c>
      <c r="U308" s="53">
        <f t="shared" si="47"/>
        <v>58.927641853201457</v>
      </c>
      <c r="V308" s="69">
        <v>25.22967829255596</v>
      </c>
      <c r="W308" s="53">
        <f t="shared" si="48"/>
        <v>15.375790733992712</v>
      </c>
      <c r="X308" s="53">
        <f t="shared" si="49"/>
        <v>69.590886465917265</v>
      </c>
      <c r="Y308" s="12"/>
      <c r="Z308" s="21"/>
      <c r="AA308" s="48"/>
      <c r="AB308" s="21"/>
      <c r="AC308" s="12"/>
    </row>
    <row r="309" spans="1:29" x14ac:dyDescent="0.3">
      <c r="A309" s="1">
        <f t="shared" si="40"/>
        <v>45203.177083332594</v>
      </c>
      <c r="B309" s="6">
        <v>4</v>
      </c>
      <c r="C309" s="6" t="s">
        <v>60</v>
      </c>
      <c r="D309">
        <f>IF(HOUR(A309)+MINUTE(A309)/60&lt;=18,1,IF(HOUR(A309)+MINUTE(A309)/60&gt;=23.25,1,LOOKUP(DAY(A309),calendario!$A$12:$A$41,calendario!$C$12:$C$41)))</f>
        <v>1</v>
      </c>
      <c r="E309" s="89">
        <f t="shared" si="41"/>
        <v>0</v>
      </c>
      <c r="F309" s="88">
        <v>0</v>
      </c>
      <c r="G309" s="89">
        <f t="shared" si="41"/>
        <v>0</v>
      </c>
      <c r="H309" s="86">
        <v>0</v>
      </c>
      <c r="O309" s="53">
        <f t="shared" si="42"/>
        <v>4.5260037464002503</v>
      </c>
      <c r="P309" s="54">
        <f t="shared" si="43"/>
        <v>58.927641853201457</v>
      </c>
      <c r="Q309" s="69">
        <v>25.492165538781883</v>
      </c>
      <c r="R309" s="53">
        <f t="shared" si="44"/>
        <v>15.244547110879751</v>
      </c>
      <c r="S309" s="53">
        <f t="shared" si="45"/>
        <v>68.996877336016865</v>
      </c>
      <c r="T309" s="53">
        <f t="shared" si="46"/>
        <v>4.5260037464002503</v>
      </c>
      <c r="U309" s="53">
        <f t="shared" si="47"/>
        <v>58.927641853201457</v>
      </c>
      <c r="V309" s="69">
        <v>25.492165538781883</v>
      </c>
      <c r="W309" s="53">
        <f t="shared" si="48"/>
        <v>15.244547110879751</v>
      </c>
      <c r="X309" s="53">
        <f t="shared" si="49"/>
        <v>68.996877336016865</v>
      </c>
      <c r="Y309" s="12"/>
      <c r="Z309" s="21"/>
      <c r="AA309" s="48"/>
      <c r="AB309" s="21"/>
      <c r="AC309" s="12"/>
    </row>
    <row r="310" spans="1:29" x14ac:dyDescent="0.3">
      <c r="A310" s="1">
        <f t="shared" si="40"/>
        <v>45203.187499999258</v>
      </c>
      <c r="B310" s="6">
        <v>4</v>
      </c>
      <c r="C310" s="6" t="s">
        <v>61</v>
      </c>
      <c r="D310">
        <f>IF(HOUR(A310)+MINUTE(A310)/60&lt;=18,1,IF(HOUR(A310)+MINUTE(A310)/60&gt;=23.25,1,LOOKUP(DAY(A310),calendario!$A$12:$A$41,calendario!$C$12:$C$41)))</f>
        <v>1</v>
      </c>
      <c r="E310" s="89">
        <f t="shared" si="41"/>
        <v>0</v>
      </c>
      <c r="F310" s="88">
        <v>0</v>
      </c>
      <c r="G310" s="89">
        <f t="shared" si="41"/>
        <v>0</v>
      </c>
      <c r="H310" s="86">
        <v>0</v>
      </c>
      <c r="O310" s="53">
        <f t="shared" si="42"/>
        <v>4.5260037464002503</v>
      </c>
      <c r="P310" s="54">
        <f t="shared" si="43"/>
        <v>58.927641853201457</v>
      </c>
      <c r="Q310" s="69">
        <v>25.492165538781883</v>
      </c>
      <c r="R310" s="53">
        <f t="shared" si="44"/>
        <v>15.244547110879751</v>
      </c>
      <c r="S310" s="53">
        <f t="shared" si="45"/>
        <v>68.996877336016865</v>
      </c>
      <c r="T310" s="53">
        <f t="shared" si="46"/>
        <v>4.5260037464002503</v>
      </c>
      <c r="U310" s="53">
        <f t="shared" si="47"/>
        <v>58.927641853201457</v>
      </c>
      <c r="V310" s="69">
        <v>25.492165538781883</v>
      </c>
      <c r="W310" s="53">
        <f t="shared" si="48"/>
        <v>15.244547110879751</v>
      </c>
      <c r="X310" s="53">
        <f t="shared" si="49"/>
        <v>68.996877336016865</v>
      </c>
      <c r="Y310" s="12"/>
      <c r="Z310" s="21"/>
      <c r="AA310" s="48"/>
      <c r="AB310" s="21"/>
      <c r="AC310" s="12"/>
    </row>
    <row r="311" spans="1:29" x14ac:dyDescent="0.3">
      <c r="A311" s="1">
        <f t="shared" si="40"/>
        <v>45203.197916665922</v>
      </c>
      <c r="B311" s="6">
        <v>4</v>
      </c>
      <c r="C311" s="6" t="s">
        <v>62</v>
      </c>
      <c r="D311">
        <f>IF(HOUR(A311)+MINUTE(A311)/60&lt;=18,1,IF(HOUR(A311)+MINUTE(A311)/60&gt;=23.25,1,LOOKUP(DAY(A311),calendario!$A$12:$A$41,calendario!$C$12:$C$41)))</f>
        <v>1</v>
      </c>
      <c r="E311" s="89">
        <f t="shared" si="41"/>
        <v>0</v>
      </c>
      <c r="F311" s="88">
        <v>0</v>
      </c>
      <c r="G311" s="89">
        <f t="shared" si="41"/>
        <v>0</v>
      </c>
      <c r="H311" s="86">
        <v>0</v>
      </c>
      <c r="O311" s="53">
        <f t="shared" si="42"/>
        <v>4.5260037464002503</v>
      </c>
      <c r="P311" s="54">
        <f t="shared" si="43"/>
        <v>58.927641853201457</v>
      </c>
      <c r="Q311" s="69">
        <v>25.434439614783965</v>
      </c>
      <c r="R311" s="53">
        <f t="shared" si="44"/>
        <v>15.273410072878709</v>
      </c>
      <c r="S311" s="53">
        <f t="shared" si="45"/>
        <v>69.127511210156356</v>
      </c>
      <c r="T311" s="53">
        <f t="shared" si="46"/>
        <v>4.5260037464002503</v>
      </c>
      <c r="U311" s="53">
        <f t="shared" si="47"/>
        <v>58.927641853201457</v>
      </c>
      <c r="V311" s="69">
        <v>25.434439614783965</v>
      </c>
      <c r="W311" s="53">
        <f t="shared" si="48"/>
        <v>15.273410072878709</v>
      </c>
      <c r="X311" s="53">
        <f t="shared" si="49"/>
        <v>69.127511210156356</v>
      </c>
      <c r="Y311" s="12"/>
      <c r="Z311" s="21"/>
      <c r="AA311" s="48"/>
      <c r="AB311" s="21"/>
      <c r="AC311" s="12"/>
    </row>
    <row r="312" spans="1:29" x14ac:dyDescent="0.3">
      <c r="A312" s="1">
        <f t="shared" si="40"/>
        <v>45203.208333332586</v>
      </c>
      <c r="B312" s="6">
        <v>4</v>
      </c>
      <c r="C312" s="6" t="s">
        <v>63</v>
      </c>
      <c r="D312">
        <f>IF(HOUR(A312)+MINUTE(A312)/60&lt;=18,1,IF(HOUR(A312)+MINUTE(A312)/60&gt;=23.25,1,LOOKUP(DAY(A312),calendario!$A$12:$A$41,calendario!$C$12:$C$41)))</f>
        <v>1</v>
      </c>
      <c r="E312" s="89">
        <f t="shared" si="41"/>
        <v>0</v>
      </c>
      <c r="F312" s="88">
        <v>0</v>
      </c>
      <c r="G312" s="89">
        <f t="shared" si="41"/>
        <v>0</v>
      </c>
      <c r="H312" s="86">
        <v>0</v>
      </c>
      <c r="O312" s="53">
        <f t="shared" si="42"/>
        <v>4.5260037464002503</v>
      </c>
      <c r="P312" s="54">
        <f t="shared" si="43"/>
        <v>58.927641853201457</v>
      </c>
      <c r="Q312" s="69">
        <v>25.434439614783965</v>
      </c>
      <c r="R312" s="53">
        <f t="shared" si="44"/>
        <v>15.273410072878709</v>
      </c>
      <c r="S312" s="53">
        <f t="shared" si="45"/>
        <v>69.127511210156356</v>
      </c>
      <c r="T312" s="53">
        <f t="shared" si="46"/>
        <v>4.5260037464002503</v>
      </c>
      <c r="U312" s="53">
        <f t="shared" si="47"/>
        <v>58.927641853201457</v>
      </c>
      <c r="V312" s="69">
        <v>25.434439614783965</v>
      </c>
      <c r="W312" s="53">
        <f t="shared" si="48"/>
        <v>15.273410072878709</v>
      </c>
      <c r="X312" s="53">
        <f t="shared" si="49"/>
        <v>69.127511210156356</v>
      </c>
      <c r="Y312" s="12"/>
      <c r="Z312" s="21"/>
      <c r="AA312" s="48"/>
      <c r="AB312" s="21"/>
      <c r="AC312" s="12"/>
    </row>
    <row r="313" spans="1:29" x14ac:dyDescent="0.3">
      <c r="A313" s="1">
        <f t="shared" si="40"/>
        <v>45203.218749999251</v>
      </c>
      <c r="B313" s="6">
        <v>4</v>
      </c>
      <c r="C313" s="6" t="s">
        <v>64</v>
      </c>
      <c r="D313">
        <f>IF(HOUR(A313)+MINUTE(A313)/60&lt;=18,1,IF(HOUR(A313)+MINUTE(A313)/60&gt;=23.25,1,LOOKUP(DAY(A313),calendario!$A$12:$A$41,calendario!$C$12:$C$41)))</f>
        <v>1</v>
      </c>
      <c r="E313" s="89">
        <f t="shared" si="41"/>
        <v>0</v>
      </c>
      <c r="F313" s="88">
        <v>0</v>
      </c>
      <c r="G313" s="89">
        <f t="shared" si="41"/>
        <v>0</v>
      </c>
      <c r="H313" s="86">
        <v>0</v>
      </c>
      <c r="O313" s="53">
        <f t="shared" si="42"/>
        <v>4.5260037464002503</v>
      </c>
      <c r="P313" s="54">
        <f t="shared" si="43"/>
        <v>58.927641853201457</v>
      </c>
      <c r="Q313" s="69">
        <v>25.483811296199896</v>
      </c>
      <c r="R313" s="53">
        <f t="shared" si="44"/>
        <v>15.248724232170744</v>
      </c>
      <c r="S313" s="53">
        <f t="shared" si="45"/>
        <v>69.015783002629064</v>
      </c>
      <c r="T313" s="53">
        <f t="shared" si="46"/>
        <v>4.5260037464002503</v>
      </c>
      <c r="U313" s="53">
        <f t="shared" si="47"/>
        <v>58.927641853201457</v>
      </c>
      <c r="V313" s="69">
        <v>25.483811296199896</v>
      </c>
      <c r="W313" s="53">
        <f t="shared" si="48"/>
        <v>15.248724232170744</v>
      </c>
      <c r="X313" s="53">
        <f t="shared" si="49"/>
        <v>69.015783002629064</v>
      </c>
      <c r="Y313" s="12"/>
      <c r="Z313" s="21"/>
      <c r="AA313" s="48"/>
      <c r="AB313" s="21"/>
      <c r="AC313" s="12"/>
    </row>
    <row r="314" spans="1:29" x14ac:dyDescent="0.3">
      <c r="A314" s="1">
        <f t="shared" si="40"/>
        <v>45203.229166665915</v>
      </c>
      <c r="B314" s="6">
        <v>4</v>
      </c>
      <c r="C314" s="6" t="s">
        <v>65</v>
      </c>
      <c r="D314">
        <f>IF(HOUR(A314)+MINUTE(A314)/60&lt;=18,1,IF(HOUR(A314)+MINUTE(A314)/60&gt;=23.25,1,LOOKUP(DAY(A314),calendario!$A$12:$A$41,calendario!$C$12:$C$41)))</f>
        <v>1</v>
      </c>
      <c r="E314" s="89">
        <f t="shared" si="41"/>
        <v>0</v>
      </c>
      <c r="F314" s="88">
        <v>0</v>
      </c>
      <c r="G314" s="89">
        <f t="shared" si="41"/>
        <v>0</v>
      </c>
      <c r="H314" s="86">
        <v>0</v>
      </c>
      <c r="O314" s="53">
        <f t="shared" si="42"/>
        <v>4.5260037464002503</v>
      </c>
      <c r="P314" s="54">
        <f t="shared" si="43"/>
        <v>58.927641853201457</v>
      </c>
      <c r="Q314" s="69">
        <v>25.483811296199896</v>
      </c>
      <c r="R314" s="53">
        <f t="shared" si="44"/>
        <v>15.248724232170744</v>
      </c>
      <c r="S314" s="53">
        <f t="shared" si="45"/>
        <v>69.015783002629064</v>
      </c>
      <c r="T314" s="53">
        <f t="shared" si="46"/>
        <v>4.5260037464002503</v>
      </c>
      <c r="U314" s="53">
        <f t="shared" si="47"/>
        <v>58.927641853201457</v>
      </c>
      <c r="V314" s="69">
        <v>25.483811296199896</v>
      </c>
      <c r="W314" s="53">
        <f t="shared" si="48"/>
        <v>15.248724232170744</v>
      </c>
      <c r="X314" s="53">
        <f t="shared" si="49"/>
        <v>69.015783002629064</v>
      </c>
      <c r="Y314" s="12"/>
      <c r="Z314" s="21"/>
      <c r="AA314" s="48"/>
      <c r="AB314" s="21"/>
      <c r="AC314" s="12"/>
    </row>
    <row r="315" spans="1:29" x14ac:dyDescent="0.3">
      <c r="A315" s="1">
        <f t="shared" si="40"/>
        <v>45203.239583332579</v>
      </c>
      <c r="B315" s="6">
        <v>4</v>
      </c>
      <c r="C315" s="6" t="s">
        <v>66</v>
      </c>
      <c r="D315">
        <f>IF(HOUR(A315)+MINUTE(A315)/60&lt;=18,1,IF(HOUR(A315)+MINUTE(A315)/60&gt;=23.25,1,LOOKUP(DAY(A315),calendario!$A$12:$A$41,calendario!$C$12:$C$41)))</f>
        <v>1</v>
      </c>
      <c r="E315" s="89">
        <f t="shared" si="41"/>
        <v>0</v>
      </c>
      <c r="F315" s="88">
        <v>0</v>
      </c>
      <c r="G315" s="89">
        <f t="shared" si="41"/>
        <v>0</v>
      </c>
      <c r="H315" s="86">
        <v>0</v>
      </c>
      <c r="O315" s="53">
        <f t="shared" si="42"/>
        <v>4.5260037464002503</v>
      </c>
      <c r="P315" s="54">
        <f t="shared" si="43"/>
        <v>58.927641853201457</v>
      </c>
      <c r="Q315" s="69">
        <v>25.460606975533576</v>
      </c>
      <c r="R315" s="53">
        <f t="shared" si="44"/>
        <v>15.260326392503904</v>
      </c>
      <c r="S315" s="53">
        <f t="shared" si="45"/>
        <v>69.068294423763291</v>
      </c>
      <c r="T315" s="53">
        <f t="shared" si="46"/>
        <v>4.5260037464002503</v>
      </c>
      <c r="U315" s="53">
        <f t="shared" si="47"/>
        <v>58.927641853201457</v>
      </c>
      <c r="V315" s="69">
        <v>25.460606975533576</v>
      </c>
      <c r="W315" s="53">
        <f t="shared" si="48"/>
        <v>15.260326392503904</v>
      </c>
      <c r="X315" s="53">
        <f t="shared" si="49"/>
        <v>69.068294423763291</v>
      </c>
      <c r="Y315" s="12"/>
      <c r="Z315" s="21"/>
      <c r="AA315" s="48"/>
      <c r="AB315" s="21"/>
      <c r="AC315" s="12"/>
    </row>
    <row r="316" spans="1:29" x14ac:dyDescent="0.3">
      <c r="A316" s="1">
        <f t="shared" si="40"/>
        <v>45203.249999999243</v>
      </c>
      <c r="B316" s="6">
        <v>4</v>
      </c>
      <c r="C316" s="6" t="s">
        <v>67</v>
      </c>
      <c r="D316">
        <f>IF(HOUR(A316)+MINUTE(A316)/60&lt;=18,1,IF(HOUR(A316)+MINUTE(A316)/60&gt;=23.25,1,LOOKUP(DAY(A316),calendario!$A$12:$A$41,calendario!$C$12:$C$41)))</f>
        <v>1</v>
      </c>
      <c r="E316" s="89">
        <f t="shared" si="41"/>
        <v>0</v>
      </c>
      <c r="F316" s="88">
        <v>0</v>
      </c>
      <c r="G316" s="89">
        <f t="shared" si="41"/>
        <v>0</v>
      </c>
      <c r="H316" s="86">
        <v>0</v>
      </c>
      <c r="O316" s="53">
        <f t="shared" si="42"/>
        <v>4.5260037464002503</v>
      </c>
      <c r="P316" s="54">
        <f t="shared" si="43"/>
        <v>58.927641853201457</v>
      </c>
      <c r="Q316" s="69">
        <v>25.460606975533576</v>
      </c>
      <c r="R316" s="53">
        <f t="shared" si="44"/>
        <v>15.260326392503904</v>
      </c>
      <c r="S316" s="53">
        <f t="shared" si="45"/>
        <v>69.068294423763291</v>
      </c>
      <c r="T316" s="53">
        <f t="shared" si="46"/>
        <v>4.5260037464002503</v>
      </c>
      <c r="U316" s="53">
        <f t="shared" si="47"/>
        <v>58.927641853201457</v>
      </c>
      <c r="V316" s="69">
        <v>25.460606975533576</v>
      </c>
      <c r="W316" s="53">
        <f t="shared" si="48"/>
        <v>15.260326392503904</v>
      </c>
      <c r="X316" s="53">
        <f t="shared" si="49"/>
        <v>69.068294423763291</v>
      </c>
      <c r="Y316" s="12"/>
      <c r="Z316" s="21"/>
      <c r="AA316" s="48"/>
      <c r="AB316" s="21"/>
      <c r="AC316" s="12"/>
    </row>
    <row r="317" spans="1:29" x14ac:dyDescent="0.3">
      <c r="A317" s="1">
        <f t="shared" si="40"/>
        <v>45203.260416665908</v>
      </c>
      <c r="B317" s="6">
        <v>4</v>
      </c>
      <c r="C317" s="6" t="s">
        <v>68</v>
      </c>
      <c r="D317">
        <f>IF(HOUR(A317)+MINUTE(A317)/60&lt;=18,1,IF(HOUR(A317)+MINUTE(A317)/60&gt;=23.25,1,LOOKUP(DAY(A317),calendario!$A$12:$A$41,calendario!$C$12:$C$41)))</f>
        <v>1</v>
      </c>
      <c r="E317" s="89">
        <f t="shared" si="41"/>
        <v>0</v>
      </c>
      <c r="F317" s="88">
        <v>0</v>
      </c>
      <c r="G317" s="89">
        <f t="shared" si="41"/>
        <v>2.9497457504272462E-2</v>
      </c>
      <c r="H317" s="86">
        <v>0.11798983001708985</v>
      </c>
      <c r="O317" s="53">
        <f t="shared" si="42"/>
        <v>4.5260037464002503</v>
      </c>
      <c r="P317" s="54">
        <f t="shared" si="43"/>
        <v>58.927641853201457</v>
      </c>
      <c r="Q317" s="69">
        <v>26.023427902134305</v>
      </c>
      <c r="R317" s="53">
        <f t="shared" si="44"/>
        <v>14.97891592920354</v>
      </c>
      <c r="S317" s="53">
        <f t="shared" si="45"/>
        <v>67.794629612589603</v>
      </c>
      <c r="T317" s="53">
        <f t="shared" si="46"/>
        <v>4.4959144168066372</v>
      </c>
      <c r="U317" s="53">
        <f t="shared" si="47"/>
        <v>58.927641853201457</v>
      </c>
      <c r="V317" s="69">
        <v>26.023427902134305</v>
      </c>
      <c r="W317" s="53">
        <f t="shared" si="48"/>
        <v>14.97891592920354</v>
      </c>
      <c r="X317" s="53">
        <f t="shared" si="49"/>
        <v>67.343924074240775</v>
      </c>
      <c r="Y317" s="12"/>
      <c r="Z317" s="21"/>
      <c r="AA317" s="48"/>
      <c r="AB317" s="21"/>
      <c r="AC317" s="12"/>
    </row>
    <row r="318" spans="1:29" x14ac:dyDescent="0.3">
      <c r="A318" s="1">
        <f t="shared" si="40"/>
        <v>45203.270833332572</v>
      </c>
      <c r="B318" s="6">
        <v>4</v>
      </c>
      <c r="C318" s="6" t="s">
        <v>69</v>
      </c>
      <c r="D318">
        <f>IF(HOUR(A318)+MINUTE(A318)/60&lt;=18,1,IF(HOUR(A318)+MINUTE(A318)/60&gt;=23.25,1,LOOKUP(DAY(A318),calendario!$A$12:$A$41,calendario!$C$12:$C$41)))</f>
        <v>1</v>
      </c>
      <c r="E318" s="89">
        <f t="shared" si="41"/>
        <v>1.8431470947265625</v>
      </c>
      <c r="F318" s="88">
        <v>7.3725883789062499</v>
      </c>
      <c r="G318" s="89">
        <f t="shared" si="41"/>
        <v>3.5101652832031252</v>
      </c>
      <c r="H318" s="86">
        <v>14.040661132812501</v>
      </c>
      <c r="O318" s="53">
        <f t="shared" si="42"/>
        <v>2.6458735550200503</v>
      </c>
      <c r="P318" s="54">
        <f t="shared" si="43"/>
        <v>58.927641853201457</v>
      </c>
      <c r="Q318" s="69">
        <v>26.023427902134305</v>
      </c>
      <c r="R318" s="53">
        <f t="shared" si="44"/>
        <v>14.97891592920354</v>
      </c>
      <c r="S318" s="53">
        <f t="shared" si="45"/>
        <v>39.632317539948232</v>
      </c>
      <c r="T318" s="53">
        <f t="shared" si="46"/>
        <v>0.94540632985824979</v>
      </c>
      <c r="U318" s="53">
        <f t="shared" si="47"/>
        <v>58.927641853201457</v>
      </c>
      <c r="V318" s="69">
        <v>26.023427902134305</v>
      </c>
      <c r="W318" s="53">
        <f t="shared" si="48"/>
        <v>14.97891592920354</v>
      </c>
      <c r="X318" s="53">
        <f t="shared" si="49"/>
        <v>14.161161933883594</v>
      </c>
      <c r="Y318" s="12"/>
      <c r="Z318" s="21"/>
      <c r="AA318" s="48"/>
      <c r="AB318" s="21"/>
      <c r="AC318" s="12"/>
    </row>
    <row r="319" spans="1:29" x14ac:dyDescent="0.3">
      <c r="A319" s="1">
        <f t="shared" si="40"/>
        <v>45203.281249999236</v>
      </c>
      <c r="B319" s="6">
        <v>4</v>
      </c>
      <c r="C319" s="6" t="s">
        <v>70</v>
      </c>
      <c r="D319">
        <f>IF(HOUR(A319)+MINUTE(A319)/60&lt;=18,1,IF(HOUR(A319)+MINUTE(A319)/60&gt;=23.25,1,LOOKUP(DAY(A319),calendario!$A$12:$A$41,calendario!$C$12:$C$41)))</f>
        <v>1</v>
      </c>
      <c r="E319" s="89">
        <f t="shared" si="41"/>
        <v>4.4001538085937497</v>
      </c>
      <c r="F319" s="88">
        <v>17.600615234374999</v>
      </c>
      <c r="G319" s="89">
        <f t="shared" si="41"/>
        <v>4.4991699218749996</v>
      </c>
      <c r="H319" s="86">
        <v>17.996679687499999</v>
      </c>
      <c r="O319" s="53">
        <f t="shared" si="42"/>
        <v>3.7560015607842501E-2</v>
      </c>
      <c r="P319" s="54">
        <f t="shared" si="43"/>
        <v>58.927641853201457</v>
      </c>
      <c r="Q319" s="69">
        <v>27.194223060905777</v>
      </c>
      <c r="R319" s="53">
        <f t="shared" si="44"/>
        <v>14.393518349817803</v>
      </c>
      <c r="S319" s="53">
        <f t="shared" si="45"/>
        <v>0.54062077387092411</v>
      </c>
      <c r="T319" s="53">
        <f t="shared" si="46"/>
        <v>0</v>
      </c>
      <c r="U319" s="53">
        <f t="shared" si="47"/>
        <v>58.927641853201457</v>
      </c>
      <c r="V319" s="69">
        <v>27.194223060905777</v>
      </c>
      <c r="W319" s="53">
        <f t="shared" si="48"/>
        <v>14.393518349817803</v>
      </c>
      <c r="X319" s="53">
        <f t="shared" si="49"/>
        <v>0</v>
      </c>
      <c r="Y319" s="12"/>
      <c r="Z319" s="21"/>
      <c r="AA319" s="48"/>
      <c r="AB319" s="21"/>
      <c r="AC319" s="12"/>
    </row>
    <row r="320" spans="1:29" x14ac:dyDescent="0.3">
      <c r="A320" s="1">
        <f t="shared" si="40"/>
        <v>45203.2916666659</v>
      </c>
      <c r="B320" s="6">
        <v>4</v>
      </c>
      <c r="C320" s="6" t="s">
        <v>71</v>
      </c>
      <c r="D320">
        <f>IF(HOUR(A320)+MINUTE(A320)/60&lt;=18,1,IF(HOUR(A320)+MINUTE(A320)/60&gt;=23.25,1,LOOKUP(DAY(A320),calendario!$A$12:$A$41,calendario!$C$12:$C$41)))</f>
        <v>1</v>
      </c>
      <c r="E320" s="89">
        <f t="shared" si="41"/>
        <v>4.5100302734374997</v>
      </c>
      <c r="F320" s="88">
        <v>18.040121093749999</v>
      </c>
      <c r="G320" s="89">
        <f t="shared" si="41"/>
        <v>4.5017919921875</v>
      </c>
      <c r="H320" s="86">
        <v>18.00716796875</v>
      </c>
      <c r="O320" s="53">
        <f t="shared" si="42"/>
        <v>0</v>
      </c>
      <c r="P320" s="54">
        <f t="shared" si="43"/>
        <v>58.927641853201457</v>
      </c>
      <c r="Q320" s="69">
        <v>27.194223060905777</v>
      </c>
      <c r="R320" s="53">
        <f t="shared" si="44"/>
        <v>14.393518349817803</v>
      </c>
      <c r="S320" s="53">
        <f t="shared" si="45"/>
        <v>0</v>
      </c>
      <c r="T320" s="53">
        <f t="shared" si="46"/>
        <v>0</v>
      </c>
      <c r="U320" s="53">
        <f t="shared" si="47"/>
        <v>58.927641853201457</v>
      </c>
      <c r="V320" s="69">
        <v>27.194223060905777</v>
      </c>
      <c r="W320" s="53">
        <f t="shared" si="48"/>
        <v>14.393518349817803</v>
      </c>
      <c r="X320" s="53">
        <f t="shared" si="49"/>
        <v>0</v>
      </c>
      <c r="Y320" s="12"/>
      <c r="Z320" s="21"/>
      <c r="AA320" s="48"/>
      <c r="AB320" s="21"/>
      <c r="AC320" s="12"/>
    </row>
    <row r="321" spans="1:29" x14ac:dyDescent="0.3">
      <c r="A321" s="1">
        <f t="shared" si="40"/>
        <v>45203.302083332565</v>
      </c>
      <c r="B321" s="6">
        <v>4</v>
      </c>
      <c r="C321" s="6" t="s">
        <v>72</v>
      </c>
      <c r="D321">
        <f>IF(HOUR(A321)+MINUTE(A321)/60&lt;=18,1,IF(HOUR(A321)+MINUTE(A321)/60&gt;=23.25,1,LOOKUP(DAY(A321),calendario!$A$12:$A$41,calendario!$C$12:$C$41)))</f>
        <v>1</v>
      </c>
      <c r="E321" s="89">
        <f t="shared" si="41"/>
        <v>4.5094926757812503</v>
      </c>
      <c r="F321" s="88">
        <v>18.037970703125001</v>
      </c>
      <c r="G321" s="89">
        <f t="shared" si="41"/>
        <v>4.5021401367187499</v>
      </c>
      <c r="H321" s="86">
        <v>18.008560546875</v>
      </c>
      <c r="O321" s="53">
        <f t="shared" si="42"/>
        <v>0</v>
      </c>
      <c r="P321" s="54">
        <f t="shared" si="43"/>
        <v>58.927641853201457</v>
      </c>
      <c r="Q321" s="69">
        <v>27.229425299323271</v>
      </c>
      <c r="R321" s="53">
        <f t="shared" si="44"/>
        <v>14.375917230609057</v>
      </c>
      <c r="S321" s="53">
        <f t="shared" si="45"/>
        <v>0</v>
      </c>
      <c r="T321" s="53">
        <f t="shared" si="46"/>
        <v>0</v>
      </c>
      <c r="U321" s="53">
        <f t="shared" si="47"/>
        <v>58.927641853201457</v>
      </c>
      <c r="V321" s="69">
        <v>27.229425299323271</v>
      </c>
      <c r="W321" s="53">
        <f t="shared" si="48"/>
        <v>14.375917230609057</v>
      </c>
      <c r="X321" s="53">
        <f t="shared" si="49"/>
        <v>0</v>
      </c>
      <c r="Y321" s="12"/>
      <c r="Z321" s="21"/>
      <c r="AA321" s="48"/>
      <c r="AB321" s="21"/>
      <c r="AC321" s="12"/>
    </row>
    <row r="322" spans="1:29" x14ac:dyDescent="0.3">
      <c r="A322" s="1">
        <f t="shared" si="40"/>
        <v>45203.312499999229</v>
      </c>
      <c r="B322" s="6">
        <v>4</v>
      </c>
      <c r="C322" s="6" t="s">
        <v>73</v>
      </c>
      <c r="D322">
        <f>IF(HOUR(A322)+MINUTE(A322)/60&lt;=18,1,IF(HOUR(A322)+MINUTE(A322)/60&gt;=23.25,1,LOOKUP(DAY(A322),calendario!$A$12:$A$41,calendario!$C$12:$C$41)))</f>
        <v>1</v>
      </c>
      <c r="E322" s="89">
        <f t="shared" si="41"/>
        <v>4.5100820312499996</v>
      </c>
      <c r="F322" s="88">
        <v>18.040328124999998</v>
      </c>
      <c r="G322" s="89">
        <f t="shared" si="41"/>
        <v>4.5022788085937497</v>
      </c>
      <c r="H322" s="86">
        <v>18.009115234374999</v>
      </c>
      <c r="O322" s="53">
        <f t="shared" si="42"/>
        <v>0</v>
      </c>
      <c r="P322" s="54">
        <f t="shared" si="43"/>
        <v>58.927641853201457</v>
      </c>
      <c r="Q322" s="69">
        <v>27.229425299323271</v>
      </c>
      <c r="R322" s="53">
        <f t="shared" si="44"/>
        <v>14.375917230609057</v>
      </c>
      <c r="S322" s="53">
        <f t="shared" si="45"/>
        <v>0</v>
      </c>
      <c r="T322" s="53">
        <f t="shared" si="46"/>
        <v>0</v>
      </c>
      <c r="U322" s="53">
        <f t="shared" si="47"/>
        <v>58.927641853201457</v>
      </c>
      <c r="V322" s="69">
        <v>27.229425299323271</v>
      </c>
      <c r="W322" s="53">
        <f t="shared" si="48"/>
        <v>14.375917230609057</v>
      </c>
      <c r="X322" s="53">
        <f t="shared" si="49"/>
        <v>0</v>
      </c>
      <c r="Y322" s="12"/>
      <c r="Z322" s="21"/>
      <c r="AA322" s="48"/>
      <c r="AB322" s="21"/>
      <c r="AC322" s="12"/>
    </row>
    <row r="323" spans="1:29" x14ac:dyDescent="0.3">
      <c r="A323" s="1">
        <f t="shared" si="40"/>
        <v>45203.322916665893</v>
      </c>
      <c r="B323" s="6">
        <v>4</v>
      </c>
      <c r="C323" s="6" t="s">
        <v>74</v>
      </c>
      <c r="D323">
        <f>IF(HOUR(A323)+MINUTE(A323)/60&lt;=18,1,IF(HOUR(A323)+MINUTE(A323)/60&gt;=23.25,1,LOOKUP(DAY(A323),calendario!$A$12:$A$41,calendario!$C$12:$C$41)))</f>
        <v>1</v>
      </c>
      <c r="E323" s="89">
        <f t="shared" si="41"/>
        <v>4.5106699218750004</v>
      </c>
      <c r="F323" s="88">
        <v>18.042679687500002</v>
      </c>
      <c r="G323" s="89">
        <f t="shared" si="41"/>
        <v>4.5024042968750004</v>
      </c>
      <c r="H323" s="86">
        <v>18.009617187500002</v>
      </c>
      <c r="O323" s="53">
        <f t="shared" si="42"/>
        <v>0</v>
      </c>
      <c r="P323" s="54">
        <f t="shared" si="43"/>
        <v>58.927641853201457</v>
      </c>
      <c r="Q323" s="69">
        <v>27.115712909942737</v>
      </c>
      <c r="R323" s="53">
        <f t="shared" si="44"/>
        <v>14.432773425299324</v>
      </c>
      <c r="S323" s="53">
        <f t="shared" si="45"/>
        <v>0</v>
      </c>
      <c r="T323" s="53">
        <f t="shared" si="46"/>
        <v>0</v>
      </c>
      <c r="U323" s="53">
        <f t="shared" si="47"/>
        <v>58.927641853201457</v>
      </c>
      <c r="V323" s="69">
        <v>27.115712909942737</v>
      </c>
      <c r="W323" s="53">
        <f t="shared" si="48"/>
        <v>14.432773425299324</v>
      </c>
      <c r="X323" s="53">
        <f t="shared" si="49"/>
        <v>0</v>
      </c>
      <c r="Y323" s="12"/>
      <c r="Z323" s="21"/>
      <c r="AA323" s="48"/>
      <c r="AB323" s="21"/>
      <c r="AC323" s="12"/>
    </row>
    <row r="324" spans="1:29" x14ac:dyDescent="0.3">
      <c r="A324" s="1">
        <f t="shared" si="40"/>
        <v>45203.333333332557</v>
      </c>
      <c r="B324" s="6">
        <v>4</v>
      </c>
      <c r="C324" s="6" t="s">
        <v>75</v>
      </c>
      <c r="D324">
        <f>IF(HOUR(A324)+MINUTE(A324)/60&lt;=18,1,IF(HOUR(A324)+MINUTE(A324)/60&gt;=23.25,1,LOOKUP(DAY(A324),calendario!$A$12:$A$41,calendario!$C$12:$C$41)))</f>
        <v>1</v>
      </c>
      <c r="E324" s="89">
        <f t="shared" si="41"/>
        <v>4.5110585937499996</v>
      </c>
      <c r="F324" s="88">
        <v>18.044234374999998</v>
      </c>
      <c r="G324" s="89">
        <f t="shared" si="41"/>
        <v>4.5020805664062502</v>
      </c>
      <c r="H324" s="86">
        <v>18.008322265625001</v>
      </c>
      <c r="O324" s="53">
        <f t="shared" si="42"/>
        <v>0</v>
      </c>
      <c r="P324" s="54">
        <f t="shared" si="43"/>
        <v>58.927641853201457</v>
      </c>
      <c r="Q324" s="69">
        <v>27.115712909942737</v>
      </c>
      <c r="R324" s="53">
        <f t="shared" si="44"/>
        <v>14.432773425299324</v>
      </c>
      <c r="S324" s="53">
        <f t="shared" si="45"/>
        <v>0</v>
      </c>
      <c r="T324" s="53">
        <f t="shared" si="46"/>
        <v>0</v>
      </c>
      <c r="U324" s="53">
        <f t="shared" si="47"/>
        <v>58.927641853201457</v>
      </c>
      <c r="V324" s="69">
        <v>27.115712909942737</v>
      </c>
      <c r="W324" s="53">
        <f t="shared" si="48"/>
        <v>14.432773425299324</v>
      </c>
      <c r="X324" s="53">
        <f t="shared" si="49"/>
        <v>0</v>
      </c>
      <c r="Y324" s="12"/>
      <c r="Z324" s="21"/>
      <c r="AA324" s="48"/>
      <c r="AB324" s="21"/>
      <c r="AC324" s="12"/>
    </row>
    <row r="325" spans="1:29" x14ac:dyDescent="0.3">
      <c r="A325" s="1">
        <f t="shared" si="40"/>
        <v>45203.343749999221</v>
      </c>
      <c r="B325" s="6">
        <v>4</v>
      </c>
      <c r="C325" s="6" t="s">
        <v>76</v>
      </c>
      <c r="D325">
        <f>IF(HOUR(A325)+MINUTE(A325)/60&lt;=18,1,IF(HOUR(A325)+MINUTE(A325)/60&gt;=23.25,1,LOOKUP(DAY(A325),calendario!$A$12:$A$41,calendario!$C$12:$C$41)))</f>
        <v>1</v>
      </c>
      <c r="E325" s="89">
        <f t="shared" si="41"/>
        <v>4.51068994140625</v>
      </c>
      <c r="F325" s="88">
        <v>18.042759765625</v>
      </c>
      <c r="G325" s="89">
        <f t="shared" si="41"/>
        <v>4.5023691406250004</v>
      </c>
      <c r="H325" s="86">
        <v>18.009476562500002</v>
      </c>
      <c r="O325" s="53">
        <f t="shared" si="42"/>
        <v>0</v>
      </c>
      <c r="P325" s="54">
        <f t="shared" si="43"/>
        <v>58.927641853201457</v>
      </c>
      <c r="Q325" s="69">
        <v>32.635902654867252</v>
      </c>
      <c r="R325" s="53">
        <f t="shared" si="44"/>
        <v>11.672678552837066</v>
      </c>
      <c r="S325" s="53">
        <f t="shared" si="45"/>
        <v>0</v>
      </c>
      <c r="T325" s="53">
        <f t="shared" si="46"/>
        <v>0</v>
      </c>
      <c r="U325" s="53">
        <f t="shared" si="47"/>
        <v>58.927641853201457</v>
      </c>
      <c r="V325" s="69">
        <v>32.635902654867252</v>
      </c>
      <c r="W325" s="53">
        <f t="shared" si="48"/>
        <v>11.672678552837066</v>
      </c>
      <c r="X325" s="53">
        <f t="shared" si="49"/>
        <v>0</v>
      </c>
      <c r="Y325" s="12"/>
      <c r="Z325" s="21"/>
      <c r="AA325" s="48"/>
      <c r="AB325" s="21"/>
      <c r="AC325" s="12"/>
    </row>
    <row r="326" spans="1:29" x14ac:dyDescent="0.3">
      <c r="A326" s="1">
        <f t="shared" ref="A326:A389" si="50">A325+0.0104166666666667</f>
        <v>45203.354166665886</v>
      </c>
      <c r="B326" s="6">
        <v>4</v>
      </c>
      <c r="C326" s="6" t="s">
        <v>77</v>
      </c>
      <c r="D326">
        <f>IF(HOUR(A326)+MINUTE(A326)/60&lt;=18,1,IF(HOUR(A326)+MINUTE(A326)/60&gt;=23.25,1,LOOKUP(DAY(A326),calendario!$A$12:$A$41,calendario!$C$12:$C$41)))</f>
        <v>1</v>
      </c>
      <c r="E326" s="89">
        <f t="shared" ref="E326:G389" si="51">F326/4</f>
        <v>4.5102509765625003</v>
      </c>
      <c r="F326" s="88">
        <v>18.041003906250001</v>
      </c>
      <c r="G326" s="89">
        <f t="shared" si="51"/>
        <v>4.5023867187500004</v>
      </c>
      <c r="H326" s="86">
        <v>18.009546875000002</v>
      </c>
      <c r="O326" s="53">
        <f t="shared" ref="O326:O389" si="52">IF(($K$2*95%/4-E326)*$M$8*$M$9&lt;0,0,($K$2*95%/4-E326)*$M$8*$M$9)</f>
        <v>0</v>
      </c>
      <c r="P326" s="54">
        <f t="shared" ref="P326:P389" si="53">IF(B326&lt;=3,IF(D326=1,$L$14*10/$K$11,$K$14*10/$K$11),IF(D326=1,$L$15*10/$K$11,$K$15*10/$K$11))</f>
        <v>58.927641853201457</v>
      </c>
      <c r="Q326" s="69">
        <v>32.635902654867252</v>
      </c>
      <c r="R326" s="53">
        <f t="shared" ref="R326:R389" si="54">IF((P326*95%-Q326)/2&lt;0,0,(P326*95%-Q326)/2)</f>
        <v>11.672678552837066</v>
      </c>
      <c r="S326" s="53">
        <f t="shared" ref="S326:S389" si="55">R326*O326</f>
        <v>0</v>
      </c>
      <c r="T326" s="53">
        <f t="shared" ref="T326:T389" si="56">IF(($K$3*95%/4-G326)*$M$8*$M$9&lt;0,0,($K$3*95%/4-G326)*$M$8*$M$9)</f>
        <v>0</v>
      </c>
      <c r="U326" s="53">
        <f t="shared" ref="U326:U389" si="57">IF(B326&lt;=3,IF(D326=1,$L$14*10/$K$11,$K$14*10/$K$11),IF(D326=1,$L$15*10/$K$11,$K$15*10/$K$11))</f>
        <v>58.927641853201457</v>
      </c>
      <c r="V326" s="69">
        <v>32.635902654867252</v>
      </c>
      <c r="W326" s="53">
        <f t="shared" ref="W326:W389" si="58">IF((U326*95%-V326)/2&lt;0,0,(U326*95%-V326)/2)</f>
        <v>11.672678552837066</v>
      </c>
      <c r="X326" s="53">
        <f t="shared" ref="X326:X389" si="59">W326*T326</f>
        <v>0</v>
      </c>
      <c r="Y326" s="12"/>
      <c r="Z326" s="21"/>
      <c r="AA326" s="48"/>
      <c r="AB326" s="21"/>
      <c r="AC326" s="12"/>
    </row>
    <row r="327" spans="1:29" x14ac:dyDescent="0.3">
      <c r="A327" s="1">
        <f t="shared" si="50"/>
        <v>45203.36458333255</v>
      </c>
      <c r="B327" s="6">
        <v>4</v>
      </c>
      <c r="C327" s="6" t="s">
        <v>78</v>
      </c>
      <c r="D327">
        <f>IF(HOUR(A327)+MINUTE(A327)/60&lt;=18,1,IF(HOUR(A327)+MINUTE(A327)/60&gt;=23.25,1,LOOKUP(DAY(A327),calendario!$A$12:$A$41,calendario!$C$12:$C$41)))</f>
        <v>1</v>
      </c>
      <c r="E327" s="89">
        <f t="shared" si="51"/>
        <v>4.5095424804687498</v>
      </c>
      <c r="F327" s="88">
        <v>18.038169921874999</v>
      </c>
      <c r="G327" s="89">
        <f t="shared" si="51"/>
        <v>4.5024677734375</v>
      </c>
      <c r="H327" s="86">
        <v>18.00987109375</v>
      </c>
      <c r="O327" s="53">
        <f t="shared" si="52"/>
        <v>0</v>
      </c>
      <c r="P327" s="54">
        <f t="shared" si="53"/>
        <v>58.927641853201457</v>
      </c>
      <c r="Q327" s="69">
        <v>32.450714211348256</v>
      </c>
      <c r="R327" s="53">
        <f t="shared" si="54"/>
        <v>11.765272774596564</v>
      </c>
      <c r="S327" s="53">
        <f t="shared" si="55"/>
        <v>0</v>
      </c>
      <c r="T327" s="53">
        <f t="shared" si="56"/>
        <v>0</v>
      </c>
      <c r="U327" s="53">
        <f t="shared" si="57"/>
        <v>58.927641853201457</v>
      </c>
      <c r="V327" s="69">
        <v>32.450714211348256</v>
      </c>
      <c r="W327" s="53">
        <f t="shared" si="58"/>
        <v>11.765272774596564</v>
      </c>
      <c r="X327" s="53">
        <f t="shared" si="59"/>
        <v>0</v>
      </c>
      <c r="Y327" s="12"/>
      <c r="Z327" s="21"/>
      <c r="AA327" s="48"/>
      <c r="AB327" s="21"/>
      <c r="AC327" s="12"/>
    </row>
    <row r="328" spans="1:29" x14ac:dyDescent="0.3">
      <c r="A328" s="1">
        <f t="shared" si="50"/>
        <v>45203.374999999214</v>
      </c>
      <c r="B328" s="6">
        <v>4</v>
      </c>
      <c r="C328" s="6" t="s">
        <v>79</v>
      </c>
      <c r="D328">
        <f>IF(HOUR(A328)+MINUTE(A328)/60&lt;=18,1,IF(HOUR(A328)+MINUTE(A328)/60&gt;=23.25,1,LOOKUP(DAY(A328),calendario!$A$12:$A$41,calendario!$C$12:$C$41)))</f>
        <v>1</v>
      </c>
      <c r="E328" s="89">
        <f t="shared" si="51"/>
        <v>4.5097861328124997</v>
      </c>
      <c r="F328" s="88">
        <v>18.039144531249999</v>
      </c>
      <c r="G328" s="89">
        <f t="shared" si="51"/>
        <v>4.5019301757812498</v>
      </c>
      <c r="H328" s="86">
        <v>18.007720703124999</v>
      </c>
      <c r="O328" s="53">
        <f t="shared" si="52"/>
        <v>0</v>
      </c>
      <c r="P328" s="54">
        <f t="shared" si="53"/>
        <v>58.927641853201457</v>
      </c>
      <c r="Q328" s="69">
        <v>32.450714211348256</v>
      </c>
      <c r="R328" s="53">
        <f t="shared" si="54"/>
        <v>11.765272774596564</v>
      </c>
      <c r="S328" s="53">
        <f t="shared" si="55"/>
        <v>0</v>
      </c>
      <c r="T328" s="53">
        <f t="shared" si="56"/>
        <v>0</v>
      </c>
      <c r="U328" s="53">
        <f t="shared" si="57"/>
        <v>58.927641853201457</v>
      </c>
      <c r="V328" s="69">
        <v>32.450714211348256</v>
      </c>
      <c r="W328" s="53">
        <f t="shared" si="58"/>
        <v>11.765272774596564</v>
      </c>
      <c r="X328" s="53">
        <f t="shared" si="59"/>
        <v>0</v>
      </c>
      <c r="Y328" s="12"/>
      <c r="Z328" s="21"/>
      <c r="AA328" s="48"/>
      <c r="AB328" s="21"/>
      <c r="AC328" s="12"/>
    </row>
    <row r="329" spans="1:29" x14ac:dyDescent="0.3">
      <c r="A329" s="1">
        <f t="shared" si="50"/>
        <v>45203.385416665878</v>
      </c>
      <c r="B329" s="6">
        <v>4</v>
      </c>
      <c r="C329" s="6" t="s">
        <v>80</v>
      </c>
      <c r="D329">
        <f>IF(HOUR(A329)+MINUTE(A329)/60&lt;=18,1,IF(HOUR(A329)+MINUTE(A329)/60&gt;=23.25,1,LOOKUP(DAY(A329),calendario!$A$12:$A$41,calendario!$C$12:$C$41)))</f>
        <v>1</v>
      </c>
      <c r="E329" s="89">
        <f t="shared" si="51"/>
        <v>4.5093784179687502</v>
      </c>
      <c r="F329" s="88">
        <v>18.037513671875001</v>
      </c>
      <c r="G329" s="89">
        <f t="shared" si="51"/>
        <v>4.5013398437500003</v>
      </c>
      <c r="H329" s="86">
        <v>18.005359375000001</v>
      </c>
      <c r="O329" s="53">
        <f t="shared" si="52"/>
        <v>0</v>
      </c>
      <c r="P329" s="54">
        <f t="shared" si="53"/>
        <v>58.927641853201457</v>
      </c>
      <c r="Q329" s="69">
        <v>32.387174648620508</v>
      </c>
      <c r="R329" s="53">
        <f t="shared" si="54"/>
        <v>11.797042555960438</v>
      </c>
      <c r="S329" s="53">
        <f t="shared" si="55"/>
        <v>0</v>
      </c>
      <c r="T329" s="53">
        <f t="shared" si="56"/>
        <v>0</v>
      </c>
      <c r="U329" s="53">
        <f t="shared" si="57"/>
        <v>58.927641853201457</v>
      </c>
      <c r="V329" s="69">
        <v>32.387174648620508</v>
      </c>
      <c r="W329" s="53">
        <f t="shared" si="58"/>
        <v>11.797042555960438</v>
      </c>
      <c r="X329" s="53">
        <f t="shared" si="59"/>
        <v>0</v>
      </c>
      <c r="Y329" s="12"/>
      <c r="Z329" s="21"/>
      <c r="AA329" s="48"/>
      <c r="AB329" s="21"/>
      <c r="AC329" s="12"/>
    </row>
    <row r="330" spans="1:29" x14ac:dyDescent="0.3">
      <c r="A330" s="1">
        <f t="shared" si="50"/>
        <v>45203.395833332543</v>
      </c>
      <c r="B330" s="6">
        <v>4</v>
      </c>
      <c r="C330" s="6" t="s">
        <v>81</v>
      </c>
      <c r="D330">
        <f>IF(HOUR(A330)+MINUTE(A330)/60&lt;=18,1,IF(HOUR(A330)+MINUTE(A330)/60&gt;=23.25,1,LOOKUP(DAY(A330),calendario!$A$12:$A$41,calendario!$C$12:$C$41)))</f>
        <v>1</v>
      </c>
      <c r="E330" s="89">
        <f t="shared" si="51"/>
        <v>4.5089765625</v>
      </c>
      <c r="F330" s="88">
        <v>18.03590625</v>
      </c>
      <c r="G330" s="89">
        <f t="shared" si="51"/>
        <v>4.5013979492187497</v>
      </c>
      <c r="H330" s="86">
        <v>18.005591796874999</v>
      </c>
      <c r="O330" s="53">
        <f t="shared" si="52"/>
        <v>0</v>
      </c>
      <c r="P330" s="54">
        <f t="shared" si="53"/>
        <v>58.927641853201457</v>
      </c>
      <c r="Q330" s="69">
        <v>32.387174648620508</v>
      </c>
      <c r="R330" s="53">
        <f t="shared" si="54"/>
        <v>11.797042555960438</v>
      </c>
      <c r="S330" s="53">
        <f t="shared" si="55"/>
        <v>0</v>
      </c>
      <c r="T330" s="53">
        <f t="shared" si="56"/>
        <v>0</v>
      </c>
      <c r="U330" s="53">
        <f t="shared" si="57"/>
        <v>58.927641853201457</v>
      </c>
      <c r="V330" s="69">
        <v>32.387174648620508</v>
      </c>
      <c r="W330" s="53">
        <f t="shared" si="58"/>
        <v>11.797042555960438</v>
      </c>
      <c r="X330" s="53">
        <f t="shared" si="59"/>
        <v>0</v>
      </c>
      <c r="Y330" s="12"/>
      <c r="Z330" s="21"/>
      <c r="AA330" s="48"/>
      <c r="AB330" s="21"/>
      <c r="AC330" s="12"/>
    </row>
    <row r="331" spans="1:29" x14ac:dyDescent="0.3">
      <c r="A331" s="1">
        <f t="shared" si="50"/>
        <v>45203.406249999207</v>
      </c>
      <c r="B331" s="6">
        <v>4</v>
      </c>
      <c r="C331" s="6" t="s">
        <v>82</v>
      </c>
      <c r="D331">
        <f>IF(HOUR(A331)+MINUTE(A331)/60&lt;=18,1,IF(HOUR(A331)+MINUTE(A331)/60&gt;=23.25,1,LOOKUP(DAY(A331),calendario!$A$12:$A$41,calendario!$C$12:$C$41)))</f>
        <v>1</v>
      </c>
      <c r="E331" s="89">
        <f t="shared" si="51"/>
        <v>4.50850146484375</v>
      </c>
      <c r="F331" s="88">
        <v>18.034005859375</v>
      </c>
      <c r="G331" s="89">
        <f t="shared" si="51"/>
        <v>4.5004462890625003</v>
      </c>
      <c r="H331" s="86">
        <v>18.001785156250001</v>
      </c>
      <c r="O331" s="53">
        <f t="shared" si="52"/>
        <v>0</v>
      </c>
      <c r="P331" s="54">
        <f t="shared" si="53"/>
        <v>58.927641853201457</v>
      </c>
      <c r="Q331" s="69">
        <v>32.32825221238938</v>
      </c>
      <c r="R331" s="53">
        <f t="shared" si="54"/>
        <v>11.826503774076002</v>
      </c>
      <c r="S331" s="53">
        <f t="shared" si="55"/>
        <v>0</v>
      </c>
      <c r="T331" s="53">
        <f t="shared" si="56"/>
        <v>0</v>
      </c>
      <c r="U331" s="53">
        <f t="shared" si="57"/>
        <v>58.927641853201457</v>
      </c>
      <c r="V331" s="69">
        <v>32.32825221238938</v>
      </c>
      <c r="W331" s="53">
        <f t="shared" si="58"/>
        <v>11.826503774076002</v>
      </c>
      <c r="X331" s="53">
        <f t="shared" si="59"/>
        <v>0</v>
      </c>
      <c r="Y331" s="12"/>
      <c r="Z331" s="21"/>
      <c r="AA331" s="48"/>
      <c r="AB331" s="21"/>
      <c r="AC331" s="12"/>
    </row>
    <row r="332" spans="1:29" x14ac:dyDescent="0.3">
      <c r="A332" s="1">
        <f t="shared" si="50"/>
        <v>45203.416666665871</v>
      </c>
      <c r="B332" s="6">
        <v>4</v>
      </c>
      <c r="C332" s="6" t="s">
        <v>83</v>
      </c>
      <c r="D332">
        <f>IF(HOUR(A332)+MINUTE(A332)/60&lt;=18,1,IF(HOUR(A332)+MINUTE(A332)/60&gt;=23.25,1,LOOKUP(DAY(A332),calendario!$A$12:$A$41,calendario!$C$12:$C$41)))</f>
        <v>1</v>
      </c>
      <c r="E332" s="89">
        <f t="shared" si="51"/>
        <v>4.5079545898437496</v>
      </c>
      <c r="F332" s="88">
        <v>18.031818359374999</v>
      </c>
      <c r="G332" s="89">
        <f t="shared" si="51"/>
        <v>4.5000893554687504</v>
      </c>
      <c r="H332" s="86">
        <v>18.000357421875002</v>
      </c>
      <c r="O332" s="53">
        <f t="shared" si="52"/>
        <v>0</v>
      </c>
      <c r="P332" s="54">
        <f t="shared" si="53"/>
        <v>58.927641853201457</v>
      </c>
      <c r="Q332" s="69">
        <v>32.32825221238938</v>
      </c>
      <c r="R332" s="53">
        <f t="shared" si="54"/>
        <v>11.826503774076002</v>
      </c>
      <c r="S332" s="53">
        <f t="shared" si="55"/>
        <v>0</v>
      </c>
      <c r="T332" s="53">
        <f t="shared" si="56"/>
        <v>0</v>
      </c>
      <c r="U332" s="53">
        <f t="shared" si="57"/>
        <v>58.927641853201457</v>
      </c>
      <c r="V332" s="69">
        <v>32.32825221238938</v>
      </c>
      <c r="W332" s="53">
        <f t="shared" si="58"/>
        <v>11.826503774076002</v>
      </c>
      <c r="X332" s="53">
        <f t="shared" si="59"/>
        <v>0</v>
      </c>
      <c r="Y332" s="12"/>
      <c r="Z332" s="21"/>
      <c r="AA332" s="48"/>
      <c r="AB332" s="21"/>
      <c r="AC332" s="12"/>
    </row>
    <row r="333" spans="1:29" x14ac:dyDescent="0.3">
      <c r="A333" s="1">
        <f t="shared" si="50"/>
        <v>45203.427083332535</v>
      </c>
      <c r="B333" s="6">
        <v>4</v>
      </c>
      <c r="C333" s="6" t="s">
        <v>84</v>
      </c>
      <c r="D333">
        <f>IF(HOUR(A333)+MINUTE(A333)/60&lt;=18,1,IF(HOUR(A333)+MINUTE(A333)/60&gt;=23.25,1,LOOKUP(DAY(A333),calendario!$A$12:$A$41,calendario!$C$12:$C$41)))</f>
        <v>1</v>
      </c>
      <c r="E333" s="89">
        <f t="shared" si="51"/>
        <v>4.5079228515625003</v>
      </c>
      <c r="F333" s="88">
        <v>18.031691406250001</v>
      </c>
      <c r="G333" s="89">
        <f t="shared" si="51"/>
        <v>4.5001367187500003</v>
      </c>
      <c r="H333" s="86">
        <v>18.000546875000001</v>
      </c>
      <c r="O333" s="53">
        <f t="shared" si="52"/>
        <v>0</v>
      </c>
      <c r="P333" s="54">
        <f t="shared" si="53"/>
        <v>58.927641853201457</v>
      </c>
      <c r="Q333" s="69">
        <v>32.26304867256637</v>
      </c>
      <c r="R333" s="53">
        <f t="shared" si="54"/>
        <v>11.859105543987507</v>
      </c>
      <c r="S333" s="53">
        <f t="shared" si="55"/>
        <v>0</v>
      </c>
      <c r="T333" s="53">
        <f t="shared" si="56"/>
        <v>0</v>
      </c>
      <c r="U333" s="53">
        <f t="shared" si="57"/>
        <v>58.927641853201457</v>
      </c>
      <c r="V333" s="69">
        <v>32.26304867256637</v>
      </c>
      <c r="W333" s="53">
        <f t="shared" si="58"/>
        <v>11.859105543987507</v>
      </c>
      <c r="X333" s="53">
        <f t="shared" si="59"/>
        <v>0</v>
      </c>
      <c r="Y333" s="12"/>
      <c r="Z333" s="21"/>
      <c r="AA333" s="48"/>
      <c r="AB333" s="21"/>
      <c r="AC333" s="12"/>
    </row>
    <row r="334" spans="1:29" x14ac:dyDescent="0.3">
      <c r="A334" s="1">
        <f t="shared" si="50"/>
        <v>45203.4374999992</v>
      </c>
      <c r="B334" s="6">
        <v>4</v>
      </c>
      <c r="C334" s="6" t="s">
        <v>85</v>
      </c>
      <c r="D334">
        <f>IF(HOUR(A334)+MINUTE(A334)/60&lt;=18,1,IF(HOUR(A334)+MINUTE(A334)/60&gt;=23.25,1,LOOKUP(DAY(A334),calendario!$A$12:$A$41,calendario!$C$12:$C$41)))</f>
        <v>1</v>
      </c>
      <c r="E334" s="89">
        <f t="shared" si="51"/>
        <v>4.5061088867187502</v>
      </c>
      <c r="F334" s="88">
        <v>18.024435546875001</v>
      </c>
      <c r="G334" s="89">
        <f t="shared" si="51"/>
        <v>4.5002084960937498</v>
      </c>
      <c r="H334" s="86">
        <v>18.000833984374999</v>
      </c>
      <c r="O334" s="53">
        <f t="shared" si="52"/>
        <v>0</v>
      </c>
      <c r="P334" s="54">
        <f t="shared" si="53"/>
        <v>58.927641853201457</v>
      </c>
      <c r="Q334" s="69">
        <v>32.26304867256637</v>
      </c>
      <c r="R334" s="53">
        <f t="shared" si="54"/>
        <v>11.859105543987507</v>
      </c>
      <c r="S334" s="53">
        <f t="shared" si="55"/>
        <v>0</v>
      </c>
      <c r="T334" s="53">
        <f t="shared" si="56"/>
        <v>0</v>
      </c>
      <c r="U334" s="53">
        <f t="shared" si="57"/>
        <v>58.927641853201457</v>
      </c>
      <c r="V334" s="69">
        <v>32.26304867256637</v>
      </c>
      <c r="W334" s="53">
        <f t="shared" si="58"/>
        <v>11.859105543987507</v>
      </c>
      <c r="X334" s="53">
        <f t="shared" si="59"/>
        <v>0</v>
      </c>
      <c r="Y334" s="12"/>
      <c r="Z334" s="21"/>
      <c r="AA334" s="48"/>
      <c r="AB334" s="21"/>
      <c r="AC334" s="12"/>
    </row>
    <row r="335" spans="1:29" x14ac:dyDescent="0.3">
      <c r="A335" s="1">
        <f t="shared" si="50"/>
        <v>45203.447916665864</v>
      </c>
      <c r="B335" s="6">
        <v>4</v>
      </c>
      <c r="C335" s="6" t="s">
        <v>86</v>
      </c>
      <c r="D335">
        <f>IF(HOUR(A335)+MINUTE(A335)/60&lt;=18,1,IF(HOUR(A335)+MINUTE(A335)/60&gt;=23.25,1,LOOKUP(DAY(A335),calendario!$A$12:$A$41,calendario!$C$12:$C$41)))</f>
        <v>1</v>
      </c>
      <c r="E335" s="89">
        <f t="shared" si="51"/>
        <v>4.5045390625000001</v>
      </c>
      <c r="F335" s="88">
        <v>18.018156250000001</v>
      </c>
      <c r="G335" s="89">
        <f t="shared" si="51"/>
        <v>4.4995976562499997</v>
      </c>
      <c r="H335" s="86">
        <v>17.998390624999999</v>
      </c>
      <c r="O335" s="53">
        <f t="shared" si="52"/>
        <v>0</v>
      </c>
      <c r="P335" s="54">
        <f t="shared" si="53"/>
        <v>58.927641853201457</v>
      </c>
      <c r="Q335" s="69">
        <v>31.499583289953151</v>
      </c>
      <c r="R335" s="53">
        <f t="shared" si="54"/>
        <v>12.240838235294117</v>
      </c>
      <c r="S335" s="53">
        <f t="shared" si="55"/>
        <v>0</v>
      </c>
      <c r="T335" s="53">
        <f t="shared" si="56"/>
        <v>0</v>
      </c>
      <c r="U335" s="53">
        <f t="shared" si="57"/>
        <v>58.927641853201457</v>
      </c>
      <c r="V335" s="69">
        <v>31.499583289953151</v>
      </c>
      <c r="W335" s="53">
        <f t="shared" si="58"/>
        <v>12.240838235294117</v>
      </c>
      <c r="X335" s="53">
        <f t="shared" si="59"/>
        <v>0</v>
      </c>
      <c r="Y335" s="12"/>
      <c r="Z335" s="21"/>
      <c r="AA335" s="48"/>
      <c r="AB335" s="21"/>
      <c r="AC335" s="12"/>
    </row>
    <row r="336" spans="1:29" x14ac:dyDescent="0.3">
      <c r="A336" s="1">
        <f t="shared" si="50"/>
        <v>45203.458333332528</v>
      </c>
      <c r="B336" s="6">
        <v>4</v>
      </c>
      <c r="C336" s="6" t="s">
        <v>87</v>
      </c>
      <c r="D336">
        <f>IF(HOUR(A336)+MINUTE(A336)/60&lt;=18,1,IF(HOUR(A336)+MINUTE(A336)/60&gt;=23.25,1,LOOKUP(DAY(A336),calendario!$A$12:$A$41,calendario!$C$12:$C$41)))</f>
        <v>1</v>
      </c>
      <c r="E336" s="89">
        <f t="shared" si="51"/>
        <v>4.5022739257812496</v>
      </c>
      <c r="F336" s="88">
        <v>18.009095703124999</v>
      </c>
      <c r="G336" s="89">
        <f t="shared" si="51"/>
        <v>4.4985595703124996</v>
      </c>
      <c r="H336" s="86">
        <v>17.994238281249999</v>
      </c>
      <c r="O336" s="53">
        <f t="shared" si="52"/>
        <v>0</v>
      </c>
      <c r="P336" s="54">
        <f t="shared" si="53"/>
        <v>58.927641853201457</v>
      </c>
      <c r="Q336" s="69">
        <v>31.499583289953151</v>
      </c>
      <c r="R336" s="53">
        <f t="shared" si="54"/>
        <v>12.240838235294117</v>
      </c>
      <c r="S336" s="53">
        <f t="shared" si="55"/>
        <v>0</v>
      </c>
      <c r="T336" s="53">
        <f t="shared" si="56"/>
        <v>0</v>
      </c>
      <c r="U336" s="53">
        <f t="shared" si="57"/>
        <v>58.927641853201457</v>
      </c>
      <c r="V336" s="69">
        <v>31.499583289953151</v>
      </c>
      <c r="W336" s="53">
        <f t="shared" si="58"/>
        <v>12.240838235294117</v>
      </c>
      <c r="X336" s="53">
        <f t="shared" si="59"/>
        <v>0</v>
      </c>
      <c r="Y336" s="12"/>
      <c r="Z336" s="21"/>
      <c r="AA336" s="48"/>
      <c r="AB336" s="21"/>
      <c r="AC336" s="12"/>
    </row>
    <row r="337" spans="1:29" x14ac:dyDescent="0.3">
      <c r="A337" s="1">
        <f t="shared" si="50"/>
        <v>45203.468749999192</v>
      </c>
      <c r="B337" s="6">
        <v>4</v>
      </c>
      <c r="C337" s="6" t="s">
        <v>88</v>
      </c>
      <c r="D337">
        <f>IF(HOUR(A337)+MINUTE(A337)/60&lt;=18,1,IF(HOUR(A337)+MINUTE(A337)/60&gt;=23.25,1,LOOKUP(DAY(A337),calendario!$A$12:$A$41,calendario!$C$12:$C$41)))</f>
        <v>1</v>
      </c>
      <c r="E337" s="89">
        <f t="shared" si="51"/>
        <v>4.5003623046875001</v>
      </c>
      <c r="F337" s="88">
        <v>18.00144921875</v>
      </c>
      <c r="G337" s="89">
        <f t="shared" si="51"/>
        <v>4.4978745117187504</v>
      </c>
      <c r="H337" s="86">
        <v>17.991498046875002</v>
      </c>
      <c r="O337" s="53">
        <f t="shared" si="52"/>
        <v>0</v>
      </c>
      <c r="P337" s="54">
        <f t="shared" si="53"/>
        <v>58.927641853201457</v>
      </c>
      <c r="Q337" s="69">
        <v>32.184681415929205</v>
      </c>
      <c r="R337" s="53">
        <f t="shared" si="54"/>
        <v>11.89828917230609</v>
      </c>
      <c r="S337" s="53">
        <f t="shared" si="55"/>
        <v>0</v>
      </c>
      <c r="T337" s="53">
        <f t="shared" si="56"/>
        <v>0</v>
      </c>
      <c r="U337" s="53">
        <f t="shared" si="57"/>
        <v>58.927641853201457</v>
      </c>
      <c r="V337" s="69">
        <v>32.184681415929205</v>
      </c>
      <c r="W337" s="53">
        <f t="shared" si="58"/>
        <v>11.89828917230609</v>
      </c>
      <c r="X337" s="53">
        <f t="shared" si="59"/>
        <v>0</v>
      </c>
      <c r="Y337" s="12"/>
      <c r="Z337" s="21"/>
      <c r="AA337" s="48"/>
      <c r="AB337" s="21"/>
      <c r="AC337" s="12"/>
    </row>
    <row r="338" spans="1:29" x14ac:dyDescent="0.3">
      <c r="A338" s="1">
        <f t="shared" si="50"/>
        <v>45203.479166665857</v>
      </c>
      <c r="B338" s="6">
        <v>4</v>
      </c>
      <c r="C338" s="6" t="s">
        <v>89</v>
      </c>
      <c r="D338">
        <f>IF(HOUR(A338)+MINUTE(A338)/60&lt;=18,1,IF(HOUR(A338)+MINUTE(A338)/60&gt;=23.25,1,LOOKUP(DAY(A338),calendario!$A$12:$A$41,calendario!$C$12:$C$41)))</f>
        <v>1</v>
      </c>
      <c r="E338" s="89">
        <f t="shared" si="51"/>
        <v>4.4994252929687502</v>
      </c>
      <c r="F338" s="88">
        <v>17.997701171875001</v>
      </c>
      <c r="G338" s="89">
        <f t="shared" si="51"/>
        <v>4.4975185546874998</v>
      </c>
      <c r="H338" s="86">
        <v>17.990074218749999</v>
      </c>
      <c r="O338" s="53">
        <f t="shared" si="52"/>
        <v>0</v>
      </c>
      <c r="P338" s="54">
        <f t="shared" si="53"/>
        <v>58.927641853201457</v>
      </c>
      <c r="Q338" s="69">
        <v>32.184681415929205</v>
      </c>
      <c r="R338" s="53">
        <f t="shared" si="54"/>
        <v>11.89828917230609</v>
      </c>
      <c r="S338" s="53">
        <f t="shared" si="55"/>
        <v>0</v>
      </c>
      <c r="T338" s="53">
        <f t="shared" si="56"/>
        <v>0</v>
      </c>
      <c r="U338" s="53">
        <f t="shared" si="57"/>
        <v>58.927641853201457</v>
      </c>
      <c r="V338" s="69">
        <v>32.184681415929205</v>
      </c>
      <c r="W338" s="53">
        <f t="shared" si="58"/>
        <v>11.89828917230609</v>
      </c>
      <c r="X338" s="53">
        <f t="shared" si="59"/>
        <v>0</v>
      </c>
      <c r="Y338" s="12"/>
      <c r="Z338" s="21"/>
      <c r="AA338" s="48"/>
      <c r="AB338" s="21"/>
      <c r="AC338" s="12"/>
    </row>
    <row r="339" spans="1:29" x14ac:dyDescent="0.3">
      <c r="A339" s="1">
        <f t="shared" si="50"/>
        <v>45203.489583332521</v>
      </c>
      <c r="B339" s="6">
        <v>4</v>
      </c>
      <c r="C339" s="6" t="s">
        <v>90</v>
      </c>
      <c r="D339">
        <f>IF(HOUR(A339)+MINUTE(A339)/60&lt;=18,1,IF(HOUR(A339)+MINUTE(A339)/60&gt;=23.25,1,LOOKUP(DAY(A339),calendario!$A$12:$A$41,calendario!$C$12:$C$41)))</f>
        <v>1</v>
      </c>
      <c r="E339" s="89">
        <f t="shared" si="51"/>
        <v>4.4974106445312501</v>
      </c>
      <c r="F339" s="88">
        <v>17.989642578125</v>
      </c>
      <c r="G339" s="89">
        <f t="shared" si="51"/>
        <v>4.4977392578125004</v>
      </c>
      <c r="H339" s="86">
        <v>17.990957031250002</v>
      </c>
      <c r="O339" s="53">
        <f t="shared" si="52"/>
        <v>0</v>
      </c>
      <c r="P339" s="54">
        <f t="shared" si="53"/>
        <v>58.927641853201457</v>
      </c>
      <c r="Q339" s="69">
        <v>28.650977876106193</v>
      </c>
      <c r="R339" s="53">
        <f t="shared" si="54"/>
        <v>13.665140942217596</v>
      </c>
      <c r="S339" s="53">
        <f t="shared" si="55"/>
        <v>0</v>
      </c>
      <c r="T339" s="53">
        <f t="shared" si="56"/>
        <v>0</v>
      </c>
      <c r="U339" s="53">
        <f t="shared" si="57"/>
        <v>58.927641853201457</v>
      </c>
      <c r="V339" s="69">
        <v>28.650977876106193</v>
      </c>
      <c r="W339" s="53">
        <f t="shared" si="58"/>
        <v>13.665140942217596</v>
      </c>
      <c r="X339" s="53">
        <f t="shared" si="59"/>
        <v>0</v>
      </c>
      <c r="Y339" s="12"/>
      <c r="Z339" s="21"/>
      <c r="AA339" s="48"/>
      <c r="AB339" s="21"/>
      <c r="AC339" s="12"/>
    </row>
    <row r="340" spans="1:29" x14ac:dyDescent="0.3">
      <c r="A340" s="1">
        <f t="shared" si="50"/>
        <v>45203.499999999185</v>
      </c>
      <c r="B340" s="6">
        <v>4</v>
      </c>
      <c r="C340" s="6" t="s">
        <v>91</v>
      </c>
      <c r="D340">
        <f>IF(HOUR(A340)+MINUTE(A340)/60&lt;=18,1,IF(HOUR(A340)+MINUTE(A340)/60&gt;=23.25,1,LOOKUP(DAY(A340),calendario!$A$12:$A$41,calendario!$C$12:$C$41)))</f>
        <v>1</v>
      </c>
      <c r="E340" s="89">
        <f t="shared" si="51"/>
        <v>4.4963959960937503</v>
      </c>
      <c r="F340" s="88">
        <v>17.985583984375001</v>
      </c>
      <c r="G340" s="89">
        <f t="shared" si="51"/>
        <v>4.49738427734375</v>
      </c>
      <c r="H340" s="86">
        <v>17.989537109375</v>
      </c>
      <c r="O340" s="53">
        <f t="shared" si="52"/>
        <v>0</v>
      </c>
      <c r="P340" s="54">
        <f t="shared" si="53"/>
        <v>58.927641853201457</v>
      </c>
      <c r="Q340" s="69">
        <v>28.650977876106193</v>
      </c>
      <c r="R340" s="53">
        <f t="shared" si="54"/>
        <v>13.665140942217596</v>
      </c>
      <c r="S340" s="53">
        <f t="shared" si="55"/>
        <v>0</v>
      </c>
      <c r="T340" s="53">
        <f t="shared" si="56"/>
        <v>0</v>
      </c>
      <c r="U340" s="53">
        <f t="shared" si="57"/>
        <v>58.927641853201457</v>
      </c>
      <c r="V340" s="69">
        <v>28.650977876106193</v>
      </c>
      <c r="W340" s="53">
        <f t="shared" si="58"/>
        <v>13.665140942217596</v>
      </c>
      <c r="X340" s="53">
        <f t="shared" si="59"/>
        <v>0</v>
      </c>
      <c r="Y340" s="12"/>
      <c r="Z340" s="21"/>
      <c r="AA340" s="48"/>
      <c r="AB340" s="21"/>
      <c r="AC340" s="12"/>
    </row>
    <row r="341" spans="1:29" x14ac:dyDescent="0.3">
      <c r="A341" s="1">
        <f t="shared" si="50"/>
        <v>45203.510416665849</v>
      </c>
      <c r="B341" s="6">
        <v>4</v>
      </c>
      <c r="C341" s="6" t="s">
        <v>93</v>
      </c>
      <c r="D341">
        <f>IF(HOUR(A341)+MINUTE(A341)/60&lt;=18,1,IF(HOUR(A341)+MINUTE(A341)/60&gt;=23.25,1,LOOKUP(DAY(A341),calendario!$A$12:$A$41,calendario!$C$12:$C$41)))</f>
        <v>1</v>
      </c>
      <c r="E341" s="89">
        <f t="shared" si="51"/>
        <v>4.4960532226562497</v>
      </c>
      <c r="F341" s="88">
        <v>17.984212890624999</v>
      </c>
      <c r="G341" s="89">
        <f t="shared" si="51"/>
        <v>4.4972719726562502</v>
      </c>
      <c r="H341" s="86">
        <v>17.989087890625001</v>
      </c>
      <c r="O341" s="53">
        <f t="shared" si="52"/>
        <v>0</v>
      </c>
      <c r="P341" s="54">
        <f t="shared" si="53"/>
        <v>58.927641853201457</v>
      </c>
      <c r="Q341" s="69">
        <v>27.342725143154606</v>
      </c>
      <c r="R341" s="53">
        <f t="shared" si="54"/>
        <v>14.319267308693389</v>
      </c>
      <c r="S341" s="53">
        <f t="shared" si="55"/>
        <v>0</v>
      </c>
      <c r="T341" s="53">
        <f t="shared" si="56"/>
        <v>0</v>
      </c>
      <c r="U341" s="53">
        <f t="shared" si="57"/>
        <v>58.927641853201457</v>
      </c>
      <c r="V341" s="69">
        <v>27.342725143154606</v>
      </c>
      <c r="W341" s="53">
        <f t="shared" si="58"/>
        <v>14.319267308693389</v>
      </c>
      <c r="X341" s="53">
        <f t="shared" si="59"/>
        <v>0</v>
      </c>
      <c r="Y341" s="12"/>
      <c r="Z341" s="21"/>
      <c r="AA341" s="48"/>
      <c r="AB341" s="21"/>
      <c r="AC341" s="12"/>
    </row>
    <row r="342" spans="1:29" x14ac:dyDescent="0.3">
      <c r="A342" s="1">
        <f t="shared" si="50"/>
        <v>45203.520833332514</v>
      </c>
      <c r="B342" s="6">
        <v>4</v>
      </c>
      <c r="C342" s="6" t="s">
        <v>94</v>
      </c>
      <c r="D342">
        <f>IF(HOUR(A342)+MINUTE(A342)/60&lt;=18,1,IF(HOUR(A342)+MINUTE(A342)/60&gt;=23.25,1,LOOKUP(DAY(A342),calendario!$A$12:$A$41,calendario!$C$12:$C$41)))</f>
        <v>1</v>
      </c>
      <c r="E342" s="89">
        <f t="shared" si="51"/>
        <v>4.4954819335937497</v>
      </c>
      <c r="F342" s="88">
        <v>17.981927734374999</v>
      </c>
      <c r="G342" s="89">
        <f t="shared" si="51"/>
        <v>4.4971118164062496</v>
      </c>
      <c r="H342" s="86">
        <v>17.988447265624998</v>
      </c>
      <c r="O342" s="53">
        <f t="shared" si="52"/>
        <v>0</v>
      </c>
      <c r="P342" s="54">
        <f t="shared" si="53"/>
        <v>58.927641853201457</v>
      </c>
      <c r="Q342" s="69">
        <v>27.342725143154606</v>
      </c>
      <c r="R342" s="53">
        <f t="shared" si="54"/>
        <v>14.319267308693389</v>
      </c>
      <c r="S342" s="53">
        <f t="shared" si="55"/>
        <v>0</v>
      </c>
      <c r="T342" s="53">
        <f t="shared" si="56"/>
        <v>0</v>
      </c>
      <c r="U342" s="53">
        <f t="shared" si="57"/>
        <v>58.927641853201457</v>
      </c>
      <c r="V342" s="69">
        <v>27.342725143154606</v>
      </c>
      <c r="W342" s="53">
        <f t="shared" si="58"/>
        <v>14.319267308693389</v>
      </c>
      <c r="X342" s="53">
        <f t="shared" si="59"/>
        <v>0</v>
      </c>
      <c r="Y342" s="12"/>
      <c r="Z342" s="21"/>
      <c r="AA342" s="48"/>
      <c r="AB342" s="21"/>
      <c r="AC342" s="12"/>
    </row>
    <row r="343" spans="1:29" x14ac:dyDescent="0.3">
      <c r="A343" s="1">
        <f t="shared" si="50"/>
        <v>45203.531249999178</v>
      </c>
      <c r="B343" s="6">
        <v>4</v>
      </c>
      <c r="C343" s="6" t="s">
        <v>96</v>
      </c>
      <c r="D343">
        <f>IF(HOUR(A343)+MINUTE(A343)/60&lt;=18,1,IF(HOUR(A343)+MINUTE(A343)/60&gt;=23.25,1,LOOKUP(DAY(A343),calendario!$A$12:$A$41,calendario!$C$12:$C$41)))</f>
        <v>1</v>
      </c>
      <c r="E343" s="89">
        <f t="shared" si="51"/>
        <v>4.4953334960937497</v>
      </c>
      <c r="F343" s="88">
        <v>17.981333984374999</v>
      </c>
      <c r="G343" s="89">
        <f t="shared" si="51"/>
        <v>4.4970795898437501</v>
      </c>
      <c r="H343" s="86">
        <v>17.988318359375</v>
      </c>
      <c r="O343" s="53">
        <f t="shared" si="52"/>
        <v>0</v>
      </c>
      <c r="P343" s="54">
        <f t="shared" si="53"/>
        <v>58.927641853201457</v>
      </c>
      <c r="Q343" s="69">
        <v>27.59219781363873</v>
      </c>
      <c r="R343" s="53">
        <f t="shared" si="54"/>
        <v>14.194530973451327</v>
      </c>
      <c r="S343" s="53">
        <f t="shared" si="55"/>
        <v>0</v>
      </c>
      <c r="T343" s="53">
        <f t="shared" si="56"/>
        <v>0</v>
      </c>
      <c r="U343" s="53">
        <f t="shared" si="57"/>
        <v>58.927641853201457</v>
      </c>
      <c r="V343" s="69">
        <v>27.59219781363873</v>
      </c>
      <c r="W343" s="53">
        <f t="shared" si="58"/>
        <v>14.194530973451327</v>
      </c>
      <c r="X343" s="53">
        <f t="shared" si="59"/>
        <v>0</v>
      </c>
      <c r="Y343" s="12"/>
      <c r="Z343" s="21"/>
      <c r="AA343" s="48"/>
      <c r="AB343" s="21"/>
      <c r="AC343" s="12"/>
    </row>
    <row r="344" spans="1:29" x14ac:dyDescent="0.3">
      <c r="A344" s="1">
        <f t="shared" si="50"/>
        <v>45203.541666665842</v>
      </c>
      <c r="B344" s="6">
        <v>4</v>
      </c>
      <c r="C344" s="6" t="s">
        <v>97</v>
      </c>
      <c r="D344">
        <f>IF(HOUR(A344)+MINUTE(A344)/60&lt;=18,1,IF(HOUR(A344)+MINUTE(A344)/60&gt;=23.25,1,LOOKUP(DAY(A344),calendario!$A$12:$A$41,calendario!$C$12:$C$41)))</f>
        <v>1</v>
      </c>
      <c r="E344" s="89">
        <f t="shared" si="51"/>
        <v>4.4955156250000003</v>
      </c>
      <c r="F344" s="88">
        <v>17.982062500000001</v>
      </c>
      <c r="G344" s="89">
        <f t="shared" si="51"/>
        <v>4.4973027343750003</v>
      </c>
      <c r="H344" s="86">
        <v>17.989210937500001</v>
      </c>
      <c r="O344" s="53">
        <f t="shared" si="52"/>
        <v>0</v>
      </c>
      <c r="P344" s="54">
        <f t="shared" si="53"/>
        <v>58.927641853201457</v>
      </c>
      <c r="Q344" s="69">
        <v>27.59219781363873</v>
      </c>
      <c r="R344" s="53">
        <f t="shared" si="54"/>
        <v>14.194530973451327</v>
      </c>
      <c r="S344" s="53">
        <f t="shared" si="55"/>
        <v>0</v>
      </c>
      <c r="T344" s="53">
        <f t="shared" si="56"/>
        <v>0</v>
      </c>
      <c r="U344" s="53">
        <f t="shared" si="57"/>
        <v>58.927641853201457</v>
      </c>
      <c r="V344" s="69">
        <v>27.59219781363873</v>
      </c>
      <c r="W344" s="53">
        <f t="shared" si="58"/>
        <v>14.194530973451327</v>
      </c>
      <c r="X344" s="53">
        <f t="shared" si="59"/>
        <v>0</v>
      </c>
      <c r="Y344" s="12"/>
      <c r="Z344" s="21"/>
      <c r="AA344" s="48"/>
      <c r="AB344" s="21"/>
      <c r="AC344" s="12"/>
    </row>
    <row r="345" spans="1:29" x14ac:dyDescent="0.3">
      <c r="A345" s="1">
        <f t="shared" si="50"/>
        <v>45203.552083332506</v>
      </c>
      <c r="B345" s="6">
        <v>4</v>
      </c>
      <c r="C345" s="6" t="s">
        <v>98</v>
      </c>
      <c r="D345">
        <f>IF(HOUR(A345)+MINUTE(A345)/60&lt;=18,1,IF(HOUR(A345)+MINUTE(A345)/60&gt;=23.25,1,LOOKUP(DAY(A345),calendario!$A$12:$A$41,calendario!$C$12:$C$41)))</f>
        <v>1</v>
      </c>
      <c r="E345" s="89">
        <f t="shared" si="51"/>
        <v>4.4957119140625004</v>
      </c>
      <c r="F345" s="88">
        <v>17.982847656250001</v>
      </c>
      <c r="G345" s="89">
        <f t="shared" si="51"/>
        <v>4.4972329101562503</v>
      </c>
      <c r="H345" s="86">
        <v>17.988931640625001</v>
      </c>
      <c r="O345" s="53">
        <f t="shared" si="52"/>
        <v>0</v>
      </c>
      <c r="P345" s="54">
        <f t="shared" si="53"/>
        <v>58.927641853201457</v>
      </c>
      <c r="Q345" s="69">
        <v>27.565358667360751</v>
      </c>
      <c r="R345" s="53">
        <f t="shared" si="54"/>
        <v>14.207950546590316</v>
      </c>
      <c r="S345" s="53">
        <f t="shared" si="55"/>
        <v>0</v>
      </c>
      <c r="T345" s="53">
        <f t="shared" si="56"/>
        <v>0</v>
      </c>
      <c r="U345" s="53">
        <f t="shared" si="57"/>
        <v>58.927641853201457</v>
      </c>
      <c r="V345" s="69">
        <v>27.565358667360751</v>
      </c>
      <c r="W345" s="53">
        <f t="shared" si="58"/>
        <v>14.207950546590316</v>
      </c>
      <c r="X345" s="53">
        <f t="shared" si="59"/>
        <v>0</v>
      </c>
      <c r="Y345" s="12"/>
      <c r="Z345" s="21"/>
      <c r="AA345" s="48"/>
      <c r="AB345" s="21"/>
      <c r="AC345" s="12"/>
    </row>
    <row r="346" spans="1:29" x14ac:dyDescent="0.3">
      <c r="A346" s="1">
        <f t="shared" si="50"/>
        <v>45203.562499999171</v>
      </c>
      <c r="B346" s="6">
        <v>4</v>
      </c>
      <c r="C346" s="6" t="s">
        <v>99</v>
      </c>
      <c r="D346">
        <f>IF(HOUR(A346)+MINUTE(A346)/60&lt;=18,1,IF(HOUR(A346)+MINUTE(A346)/60&gt;=23.25,1,LOOKUP(DAY(A346),calendario!$A$12:$A$41,calendario!$C$12:$C$41)))</f>
        <v>1</v>
      </c>
      <c r="E346" s="89">
        <f t="shared" si="51"/>
        <v>4.4957802734375001</v>
      </c>
      <c r="F346" s="88">
        <v>17.98312109375</v>
      </c>
      <c r="G346" s="89">
        <f t="shared" si="51"/>
        <v>4.4973349609374997</v>
      </c>
      <c r="H346" s="86">
        <v>17.989339843749999</v>
      </c>
      <c r="O346" s="53">
        <f t="shared" si="52"/>
        <v>0</v>
      </c>
      <c r="P346" s="54">
        <f t="shared" si="53"/>
        <v>58.927641853201457</v>
      </c>
      <c r="Q346" s="69">
        <v>27.565358667360751</v>
      </c>
      <c r="R346" s="53">
        <f t="shared" si="54"/>
        <v>14.207950546590316</v>
      </c>
      <c r="S346" s="53">
        <f t="shared" si="55"/>
        <v>0</v>
      </c>
      <c r="T346" s="53">
        <f t="shared" si="56"/>
        <v>0</v>
      </c>
      <c r="U346" s="53">
        <f t="shared" si="57"/>
        <v>58.927641853201457</v>
      </c>
      <c r="V346" s="69">
        <v>27.565358667360751</v>
      </c>
      <c r="W346" s="53">
        <f t="shared" si="58"/>
        <v>14.207950546590316</v>
      </c>
      <c r="X346" s="53">
        <f t="shared" si="59"/>
        <v>0</v>
      </c>
      <c r="Y346" s="12"/>
      <c r="Z346" s="21"/>
      <c r="AA346" s="48"/>
      <c r="AB346" s="21"/>
      <c r="AC346" s="12"/>
    </row>
    <row r="347" spans="1:29" x14ac:dyDescent="0.3">
      <c r="A347" s="1">
        <f t="shared" si="50"/>
        <v>45203.572916665835</v>
      </c>
      <c r="B347" s="6">
        <v>4</v>
      </c>
      <c r="C347" s="6" t="s">
        <v>100</v>
      </c>
      <c r="D347">
        <f>IF(HOUR(A347)+MINUTE(A347)/60&lt;=18,1,IF(HOUR(A347)+MINUTE(A347)/60&gt;=23.25,1,LOOKUP(DAY(A347),calendario!$A$12:$A$41,calendario!$C$12:$C$41)))</f>
        <v>1</v>
      </c>
      <c r="E347" s="89">
        <f t="shared" si="51"/>
        <v>4.4958999023437496</v>
      </c>
      <c r="F347" s="88">
        <v>17.983599609374998</v>
      </c>
      <c r="G347" s="89">
        <f t="shared" si="51"/>
        <v>4.4974428710937504</v>
      </c>
      <c r="H347" s="86">
        <v>17.989771484375002</v>
      </c>
      <c r="O347" s="53">
        <f t="shared" si="52"/>
        <v>0</v>
      </c>
      <c r="P347" s="54">
        <f t="shared" si="53"/>
        <v>58.927641853201457</v>
      </c>
      <c r="Q347" s="69">
        <v>27.147610619469024</v>
      </c>
      <c r="R347" s="53">
        <f t="shared" si="54"/>
        <v>14.41682457053618</v>
      </c>
      <c r="S347" s="53">
        <f t="shared" si="55"/>
        <v>0</v>
      </c>
      <c r="T347" s="53">
        <f t="shared" si="56"/>
        <v>0</v>
      </c>
      <c r="U347" s="53">
        <f t="shared" si="57"/>
        <v>58.927641853201457</v>
      </c>
      <c r="V347" s="69">
        <v>27.147610619469024</v>
      </c>
      <c r="W347" s="53">
        <f t="shared" si="58"/>
        <v>14.41682457053618</v>
      </c>
      <c r="X347" s="53">
        <f t="shared" si="59"/>
        <v>0</v>
      </c>
      <c r="Y347" s="12"/>
      <c r="Z347" s="21"/>
      <c r="AA347" s="48"/>
      <c r="AB347" s="21"/>
      <c r="AC347" s="12"/>
    </row>
    <row r="348" spans="1:29" x14ac:dyDescent="0.3">
      <c r="A348" s="1">
        <f t="shared" si="50"/>
        <v>45203.583333332499</v>
      </c>
      <c r="B348" s="6">
        <v>4</v>
      </c>
      <c r="C348" s="6" t="s">
        <v>101</v>
      </c>
      <c r="D348">
        <f>IF(HOUR(A348)+MINUTE(A348)/60&lt;=18,1,IF(HOUR(A348)+MINUTE(A348)/60&gt;=23.25,1,LOOKUP(DAY(A348),calendario!$A$12:$A$41,calendario!$C$12:$C$41)))</f>
        <v>1</v>
      </c>
      <c r="E348" s="89">
        <f t="shared" si="51"/>
        <v>4.4957680664062503</v>
      </c>
      <c r="F348" s="88">
        <v>17.983072265625001</v>
      </c>
      <c r="G348" s="89">
        <f t="shared" si="51"/>
        <v>4.4973173828124997</v>
      </c>
      <c r="H348" s="86">
        <v>17.989269531249999</v>
      </c>
      <c r="O348" s="53">
        <f t="shared" si="52"/>
        <v>0</v>
      </c>
      <c r="P348" s="54">
        <f t="shared" si="53"/>
        <v>58.927641853201457</v>
      </c>
      <c r="Q348" s="69">
        <v>27.147610619469024</v>
      </c>
      <c r="R348" s="53">
        <f t="shared" si="54"/>
        <v>14.41682457053618</v>
      </c>
      <c r="S348" s="53">
        <f t="shared" si="55"/>
        <v>0</v>
      </c>
      <c r="T348" s="53">
        <f t="shared" si="56"/>
        <v>0</v>
      </c>
      <c r="U348" s="53">
        <f t="shared" si="57"/>
        <v>58.927641853201457</v>
      </c>
      <c r="V348" s="69">
        <v>27.147610619469024</v>
      </c>
      <c r="W348" s="53">
        <f t="shared" si="58"/>
        <v>14.41682457053618</v>
      </c>
      <c r="X348" s="53">
        <f t="shared" si="59"/>
        <v>0</v>
      </c>
      <c r="Y348" s="12"/>
      <c r="Z348" s="21"/>
      <c r="AA348" s="48"/>
      <c r="AB348" s="21"/>
      <c r="AC348" s="12"/>
    </row>
    <row r="349" spans="1:29" x14ac:dyDescent="0.3">
      <c r="A349" s="1">
        <f t="shared" si="50"/>
        <v>45203.593749999163</v>
      </c>
      <c r="B349" s="6">
        <v>4</v>
      </c>
      <c r="C349" s="6" t="s">
        <v>102</v>
      </c>
      <c r="D349">
        <f>IF(HOUR(A349)+MINUTE(A349)/60&lt;=18,1,IF(HOUR(A349)+MINUTE(A349)/60&gt;=23.25,1,LOOKUP(DAY(A349),calendario!$A$12:$A$41,calendario!$C$12:$C$41)))</f>
        <v>1</v>
      </c>
      <c r="E349" s="89">
        <f t="shared" si="51"/>
        <v>4.4888574218750001</v>
      </c>
      <c r="F349" s="88">
        <v>17.955429687500001</v>
      </c>
      <c r="G349" s="89">
        <f t="shared" si="51"/>
        <v>4.49738427734375</v>
      </c>
      <c r="H349" s="86">
        <v>17.989537109375</v>
      </c>
      <c r="O349" s="53">
        <f t="shared" si="52"/>
        <v>0</v>
      </c>
      <c r="P349" s="54">
        <f t="shared" si="53"/>
        <v>58.927641853201457</v>
      </c>
      <c r="Q349" s="69">
        <v>27.802044768349816</v>
      </c>
      <c r="R349" s="53">
        <f t="shared" si="54"/>
        <v>14.089607496095784</v>
      </c>
      <c r="S349" s="53">
        <f t="shared" si="55"/>
        <v>0</v>
      </c>
      <c r="T349" s="53">
        <f t="shared" si="56"/>
        <v>0</v>
      </c>
      <c r="U349" s="53">
        <f t="shared" si="57"/>
        <v>58.927641853201457</v>
      </c>
      <c r="V349" s="69">
        <v>27.802044768349816</v>
      </c>
      <c r="W349" s="53">
        <f t="shared" si="58"/>
        <v>14.089607496095784</v>
      </c>
      <c r="X349" s="53">
        <f t="shared" si="59"/>
        <v>0</v>
      </c>
      <c r="Y349" s="12"/>
      <c r="Z349" s="21"/>
      <c r="AA349" s="48"/>
      <c r="AB349" s="21"/>
      <c r="AC349" s="12"/>
    </row>
    <row r="350" spans="1:29" x14ac:dyDescent="0.3">
      <c r="A350" s="1">
        <f t="shared" si="50"/>
        <v>45203.604166665828</v>
      </c>
      <c r="B350" s="6">
        <v>4</v>
      </c>
      <c r="C350" s="6" t="s">
        <v>103</v>
      </c>
      <c r="D350">
        <f>IF(HOUR(A350)+MINUTE(A350)/60&lt;=18,1,IF(HOUR(A350)+MINUTE(A350)/60&gt;=23.25,1,LOOKUP(DAY(A350),calendario!$A$12:$A$41,calendario!$C$12:$C$41)))</f>
        <v>1</v>
      </c>
      <c r="E350" s="89">
        <f t="shared" si="51"/>
        <v>4.4962646484375002</v>
      </c>
      <c r="F350" s="88">
        <v>17.985058593750001</v>
      </c>
      <c r="G350" s="89">
        <f t="shared" si="51"/>
        <v>4.4975288085937501</v>
      </c>
      <c r="H350" s="86">
        <v>17.990115234375001</v>
      </c>
      <c r="O350" s="53">
        <f t="shared" si="52"/>
        <v>0</v>
      </c>
      <c r="P350" s="54">
        <f t="shared" si="53"/>
        <v>58.927641853201457</v>
      </c>
      <c r="Q350" s="69">
        <v>27.802044768349816</v>
      </c>
      <c r="R350" s="53">
        <f t="shared" si="54"/>
        <v>14.089607496095784</v>
      </c>
      <c r="S350" s="53">
        <f t="shared" si="55"/>
        <v>0</v>
      </c>
      <c r="T350" s="53">
        <f t="shared" si="56"/>
        <v>0</v>
      </c>
      <c r="U350" s="53">
        <f t="shared" si="57"/>
        <v>58.927641853201457</v>
      </c>
      <c r="V350" s="69">
        <v>27.802044768349816</v>
      </c>
      <c r="W350" s="53">
        <f t="shared" si="58"/>
        <v>14.089607496095784</v>
      </c>
      <c r="X350" s="53">
        <f t="shared" si="59"/>
        <v>0</v>
      </c>
      <c r="Y350" s="12"/>
      <c r="Z350" s="21"/>
      <c r="AA350" s="48"/>
      <c r="AB350" s="21"/>
      <c r="AC350" s="12"/>
    </row>
    <row r="351" spans="1:29" x14ac:dyDescent="0.3">
      <c r="A351" s="1">
        <f t="shared" si="50"/>
        <v>45203.614583332492</v>
      </c>
      <c r="B351" s="6">
        <v>4</v>
      </c>
      <c r="C351" s="6" t="s">
        <v>104</v>
      </c>
      <c r="D351">
        <f>IF(HOUR(A351)+MINUTE(A351)/60&lt;=18,1,IF(HOUR(A351)+MINUTE(A351)/60&gt;=23.25,1,LOOKUP(DAY(A351),calendario!$A$12:$A$41,calendario!$C$12:$C$41)))</f>
        <v>1</v>
      </c>
      <c r="E351" s="89">
        <f t="shared" si="51"/>
        <v>4.4962910156250002</v>
      </c>
      <c r="F351" s="88">
        <v>17.985164062500001</v>
      </c>
      <c r="G351" s="89">
        <f t="shared" si="51"/>
        <v>4.4977939453125</v>
      </c>
      <c r="H351" s="86">
        <v>17.99117578125</v>
      </c>
      <c r="O351" s="53">
        <f t="shared" si="52"/>
        <v>0</v>
      </c>
      <c r="P351" s="54">
        <f t="shared" si="53"/>
        <v>58.927641853201457</v>
      </c>
      <c r="Q351" s="69">
        <v>27.732218636127016</v>
      </c>
      <c r="R351" s="53">
        <f t="shared" si="54"/>
        <v>14.124520562207184</v>
      </c>
      <c r="S351" s="53">
        <f t="shared" si="55"/>
        <v>0</v>
      </c>
      <c r="T351" s="53">
        <f t="shared" si="56"/>
        <v>0</v>
      </c>
      <c r="U351" s="53">
        <f t="shared" si="57"/>
        <v>58.927641853201457</v>
      </c>
      <c r="V351" s="69">
        <v>27.732218636127016</v>
      </c>
      <c r="W351" s="53">
        <f t="shared" si="58"/>
        <v>14.124520562207184</v>
      </c>
      <c r="X351" s="53">
        <f t="shared" si="59"/>
        <v>0</v>
      </c>
      <c r="Y351" s="12"/>
      <c r="Z351" s="21"/>
      <c r="AA351" s="48"/>
      <c r="AB351" s="21"/>
      <c r="AC351" s="12"/>
    </row>
    <row r="352" spans="1:29" x14ac:dyDescent="0.3">
      <c r="A352" s="1">
        <f t="shared" si="50"/>
        <v>45203.624999999156</v>
      </c>
      <c r="B352" s="6">
        <v>4</v>
      </c>
      <c r="C352" s="6" t="s">
        <v>105</v>
      </c>
      <c r="D352">
        <f>IF(HOUR(A352)+MINUTE(A352)/60&lt;=18,1,IF(HOUR(A352)+MINUTE(A352)/60&gt;=23.25,1,LOOKUP(DAY(A352),calendario!$A$12:$A$41,calendario!$C$12:$C$41)))</f>
        <v>1</v>
      </c>
      <c r="E352" s="89">
        <f t="shared" si="51"/>
        <v>4.4961992187500002</v>
      </c>
      <c r="F352" s="88">
        <v>17.984796875000001</v>
      </c>
      <c r="G352" s="89">
        <f t="shared" si="51"/>
        <v>4.4973920898437498</v>
      </c>
      <c r="H352" s="86">
        <v>17.989568359374999</v>
      </c>
      <c r="O352" s="53">
        <f t="shared" si="52"/>
        <v>0</v>
      </c>
      <c r="P352" s="54">
        <f t="shared" si="53"/>
        <v>58.927641853201457</v>
      </c>
      <c r="Q352" s="69">
        <v>27.732218636127016</v>
      </c>
      <c r="R352" s="53">
        <f t="shared" si="54"/>
        <v>14.124520562207184</v>
      </c>
      <c r="S352" s="53">
        <f t="shared" si="55"/>
        <v>0</v>
      </c>
      <c r="T352" s="53">
        <f t="shared" si="56"/>
        <v>0</v>
      </c>
      <c r="U352" s="53">
        <f t="shared" si="57"/>
        <v>58.927641853201457</v>
      </c>
      <c r="V352" s="69">
        <v>27.732218636127016</v>
      </c>
      <c r="W352" s="53">
        <f t="shared" si="58"/>
        <v>14.124520562207184</v>
      </c>
      <c r="X352" s="53">
        <f t="shared" si="59"/>
        <v>0</v>
      </c>
      <c r="Y352" s="12"/>
      <c r="Z352" s="21"/>
      <c r="AA352" s="48"/>
      <c r="AB352" s="21"/>
      <c r="AC352" s="12"/>
    </row>
    <row r="353" spans="1:29" x14ac:dyDescent="0.3">
      <c r="A353" s="1">
        <f t="shared" si="50"/>
        <v>45203.63541666582</v>
      </c>
      <c r="B353" s="6">
        <v>4</v>
      </c>
      <c r="C353" s="6" t="s">
        <v>106</v>
      </c>
      <c r="D353">
        <f>IF(HOUR(A353)+MINUTE(A353)/60&lt;=18,1,IF(HOUR(A353)+MINUTE(A353)/60&gt;=23.25,1,LOOKUP(DAY(A353),calendario!$A$12:$A$41,calendario!$C$12:$C$41)))</f>
        <v>1</v>
      </c>
      <c r="E353" s="89">
        <f t="shared" si="51"/>
        <v>4.4960957031250004</v>
      </c>
      <c r="F353" s="88">
        <v>17.984382812500002</v>
      </c>
      <c r="G353" s="89">
        <f t="shared" si="51"/>
        <v>4.4977343750000003</v>
      </c>
      <c r="H353" s="86">
        <v>17.990937500000001</v>
      </c>
      <c r="O353" s="53">
        <f t="shared" si="52"/>
        <v>0</v>
      </c>
      <c r="P353" s="54">
        <f t="shared" si="53"/>
        <v>58.927641853201457</v>
      </c>
      <c r="Q353" s="69">
        <v>27.250230088495577</v>
      </c>
      <c r="R353" s="53">
        <f t="shared" si="54"/>
        <v>14.365514836022903</v>
      </c>
      <c r="S353" s="53">
        <f t="shared" si="55"/>
        <v>0</v>
      </c>
      <c r="T353" s="53">
        <f t="shared" si="56"/>
        <v>0</v>
      </c>
      <c r="U353" s="53">
        <f t="shared" si="57"/>
        <v>58.927641853201457</v>
      </c>
      <c r="V353" s="69">
        <v>27.250230088495577</v>
      </c>
      <c r="W353" s="53">
        <f t="shared" si="58"/>
        <v>14.365514836022903</v>
      </c>
      <c r="X353" s="53">
        <f t="shared" si="59"/>
        <v>0</v>
      </c>
      <c r="Y353" s="12"/>
      <c r="Z353" s="21"/>
      <c r="AA353" s="48"/>
      <c r="AB353" s="21"/>
      <c r="AC353" s="12"/>
    </row>
    <row r="354" spans="1:29" x14ac:dyDescent="0.3">
      <c r="A354" s="1">
        <f t="shared" si="50"/>
        <v>45203.645833332484</v>
      </c>
      <c r="B354" s="6">
        <v>4</v>
      </c>
      <c r="C354" s="6" t="s">
        <v>107</v>
      </c>
      <c r="D354">
        <f>IF(HOUR(A354)+MINUTE(A354)/60&lt;=18,1,IF(HOUR(A354)+MINUTE(A354)/60&gt;=23.25,1,LOOKUP(DAY(A354),calendario!$A$12:$A$41,calendario!$C$12:$C$41)))</f>
        <v>1</v>
      </c>
      <c r="E354" s="89">
        <f t="shared" si="51"/>
        <v>4.4961250000000001</v>
      </c>
      <c r="F354" s="88">
        <v>17.984500000000001</v>
      </c>
      <c r="G354" s="89">
        <f t="shared" si="51"/>
        <v>4.4982592773437498</v>
      </c>
      <c r="H354" s="86">
        <v>17.993037109374999</v>
      </c>
      <c r="O354" s="53">
        <f t="shared" si="52"/>
        <v>0</v>
      </c>
      <c r="P354" s="54">
        <f t="shared" si="53"/>
        <v>58.927641853201457</v>
      </c>
      <c r="Q354" s="69">
        <v>27.250230088495577</v>
      </c>
      <c r="R354" s="53">
        <f t="shared" si="54"/>
        <v>14.365514836022903</v>
      </c>
      <c r="S354" s="53">
        <f t="shared" si="55"/>
        <v>0</v>
      </c>
      <c r="T354" s="53">
        <f t="shared" si="56"/>
        <v>0</v>
      </c>
      <c r="U354" s="53">
        <f t="shared" si="57"/>
        <v>58.927641853201457</v>
      </c>
      <c r="V354" s="69">
        <v>27.250230088495577</v>
      </c>
      <c r="W354" s="53">
        <f t="shared" si="58"/>
        <v>14.365514836022903</v>
      </c>
      <c r="X354" s="53">
        <f t="shared" si="59"/>
        <v>0</v>
      </c>
      <c r="Y354" s="12"/>
      <c r="Z354" s="21"/>
      <c r="AA354" s="48"/>
      <c r="AB354" s="21"/>
      <c r="AC354" s="12"/>
    </row>
    <row r="355" spans="1:29" x14ac:dyDescent="0.3">
      <c r="A355" s="1">
        <f t="shared" si="50"/>
        <v>45203.656249999149</v>
      </c>
      <c r="B355" s="6">
        <v>4</v>
      </c>
      <c r="C355" s="6" t="s">
        <v>108</v>
      </c>
      <c r="D355">
        <f>IF(HOUR(A355)+MINUTE(A355)/60&lt;=18,1,IF(HOUR(A355)+MINUTE(A355)/60&gt;=23.25,1,LOOKUP(DAY(A355),calendario!$A$12:$A$41,calendario!$C$12:$C$41)))</f>
        <v>1</v>
      </c>
      <c r="E355" s="89">
        <f t="shared" si="51"/>
        <v>4.4959355468749997</v>
      </c>
      <c r="F355" s="88">
        <v>17.983742187499999</v>
      </c>
      <c r="G355" s="89">
        <f t="shared" si="51"/>
        <v>4.4978808593749999</v>
      </c>
      <c r="H355" s="86">
        <v>17.9915234375</v>
      </c>
      <c r="O355" s="53">
        <f t="shared" si="52"/>
        <v>0</v>
      </c>
      <c r="P355" s="54">
        <f t="shared" si="53"/>
        <v>58.927641853201457</v>
      </c>
      <c r="Q355" s="69">
        <v>27.450627798021863</v>
      </c>
      <c r="R355" s="53">
        <f t="shared" si="54"/>
        <v>14.265315981259761</v>
      </c>
      <c r="S355" s="53">
        <f t="shared" si="55"/>
        <v>0</v>
      </c>
      <c r="T355" s="53">
        <f t="shared" si="56"/>
        <v>0</v>
      </c>
      <c r="U355" s="53">
        <f t="shared" si="57"/>
        <v>58.927641853201457</v>
      </c>
      <c r="V355" s="69">
        <v>27.450627798021863</v>
      </c>
      <c r="W355" s="53">
        <f t="shared" si="58"/>
        <v>14.265315981259761</v>
      </c>
      <c r="X355" s="53">
        <f t="shared" si="59"/>
        <v>0</v>
      </c>
      <c r="Y355" s="12"/>
      <c r="Z355" s="21"/>
      <c r="AA355" s="48"/>
      <c r="AB355" s="21"/>
      <c r="AC355" s="12"/>
    </row>
    <row r="356" spans="1:29" x14ac:dyDescent="0.3">
      <c r="A356" s="1">
        <f t="shared" si="50"/>
        <v>45203.666666665813</v>
      </c>
      <c r="B356" s="6">
        <v>4</v>
      </c>
      <c r="C356" s="6" t="s">
        <v>109</v>
      </c>
      <c r="D356">
        <f>IF(HOUR(A356)+MINUTE(A356)/60&lt;=18,1,IF(HOUR(A356)+MINUTE(A356)/60&gt;=23.25,1,LOOKUP(DAY(A356),calendario!$A$12:$A$41,calendario!$C$12:$C$41)))</f>
        <v>1</v>
      </c>
      <c r="E356" s="89">
        <f t="shared" si="51"/>
        <v>4.49598046875</v>
      </c>
      <c r="F356" s="88">
        <v>17.983921875</v>
      </c>
      <c r="G356" s="89">
        <f t="shared" si="51"/>
        <v>4.4979741210937503</v>
      </c>
      <c r="H356" s="86">
        <v>17.991896484375001</v>
      </c>
      <c r="O356" s="53">
        <f t="shared" si="52"/>
        <v>0</v>
      </c>
      <c r="P356" s="54">
        <f t="shared" si="53"/>
        <v>58.927641853201457</v>
      </c>
      <c r="Q356" s="69">
        <v>27.450627798021863</v>
      </c>
      <c r="R356" s="53">
        <f t="shared" si="54"/>
        <v>14.265315981259761</v>
      </c>
      <c r="S356" s="53">
        <f t="shared" si="55"/>
        <v>0</v>
      </c>
      <c r="T356" s="53">
        <f t="shared" si="56"/>
        <v>0</v>
      </c>
      <c r="U356" s="53">
        <f t="shared" si="57"/>
        <v>58.927641853201457</v>
      </c>
      <c r="V356" s="69">
        <v>27.450627798021863</v>
      </c>
      <c r="W356" s="53">
        <f t="shared" si="58"/>
        <v>14.265315981259761</v>
      </c>
      <c r="X356" s="53">
        <f t="shared" si="59"/>
        <v>0</v>
      </c>
      <c r="Y356" s="12"/>
      <c r="Z356" s="21"/>
      <c r="AA356" s="48"/>
      <c r="AB356" s="21"/>
      <c r="AC356" s="12"/>
    </row>
    <row r="357" spans="1:29" x14ac:dyDescent="0.3">
      <c r="A357" s="1">
        <f t="shared" si="50"/>
        <v>45203.677083332477</v>
      </c>
      <c r="B357" s="6">
        <v>4</v>
      </c>
      <c r="C357" s="6" t="s">
        <v>110</v>
      </c>
      <c r="D357">
        <f>IF(HOUR(A357)+MINUTE(A357)/60&lt;=18,1,IF(HOUR(A357)+MINUTE(A357)/60&gt;=23.25,1,LOOKUP(DAY(A357),calendario!$A$12:$A$41,calendario!$C$12:$C$41)))</f>
        <v>1</v>
      </c>
      <c r="E357" s="89">
        <f t="shared" si="51"/>
        <v>4.4959038085937504</v>
      </c>
      <c r="F357" s="88">
        <v>17.983615234375002</v>
      </c>
      <c r="G357" s="89">
        <f t="shared" si="51"/>
        <v>4.4981923828125003</v>
      </c>
      <c r="H357" s="86">
        <v>17.992769531250001</v>
      </c>
      <c r="O357" s="53">
        <f t="shared" si="52"/>
        <v>0</v>
      </c>
      <c r="P357" s="54">
        <f t="shared" si="53"/>
        <v>58.927641853201457</v>
      </c>
      <c r="Q357" s="69">
        <v>27.387314940135347</v>
      </c>
      <c r="R357" s="53">
        <f t="shared" si="54"/>
        <v>14.296972410203018</v>
      </c>
      <c r="S357" s="53">
        <f t="shared" si="55"/>
        <v>0</v>
      </c>
      <c r="T357" s="53">
        <f t="shared" si="56"/>
        <v>0</v>
      </c>
      <c r="U357" s="53">
        <f t="shared" si="57"/>
        <v>58.927641853201457</v>
      </c>
      <c r="V357" s="69">
        <v>27.387314940135347</v>
      </c>
      <c r="W357" s="53">
        <f t="shared" si="58"/>
        <v>14.296972410203018</v>
      </c>
      <c r="X357" s="53">
        <f t="shared" si="59"/>
        <v>0</v>
      </c>
      <c r="Y357" s="12"/>
      <c r="Z357" s="21"/>
      <c r="AA357" s="48"/>
      <c r="AB357" s="21"/>
      <c r="AC357" s="12"/>
    </row>
    <row r="358" spans="1:29" x14ac:dyDescent="0.3">
      <c r="A358" s="1">
        <f t="shared" si="50"/>
        <v>45203.687499999141</v>
      </c>
      <c r="B358" s="6">
        <v>4</v>
      </c>
      <c r="C358" s="6" t="s">
        <v>111</v>
      </c>
      <c r="D358">
        <f>IF(HOUR(A358)+MINUTE(A358)/60&lt;=18,1,IF(HOUR(A358)+MINUTE(A358)/60&gt;=23.25,1,LOOKUP(DAY(A358),calendario!$A$12:$A$41,calendario!$C$12:$C$41)))</f>
        <v>1</v>
      </c>
      <c r="E358" s="89">
        <f t="shared" si="51"/>
        <v>4.4957104492187501</v>
      </c>
      <c r="F358" s="88">
        <v>17.982841796875</v>
      </c>
      <c r="G358" s="89">
        <f t="shared" si="51"/>
        <v>4.4981596679687499</v>
      </c>
      <c r="H358" s="86">
        <v>17.992638671875</v>
      </c>
      <c r="O358" s="53">
        <f t="shared" si="52"/>
        <v>0</v>
      </c>
      <c r="P358" s="54">
        <f t="shared" si="53"/>
        <v>58.927641853201457</v>
      </c>
      <c r="Q358" s="69">
        <v>27.387314940135347</v>
      </c>
      <c r="R358" s="53">
        <f t="shared" si="54"/>
        <v>14.296972410203018</v>
      </c>
      <c r="S358" s="53">
        <f t="shared" si="55"/>
        <v>0</v>
      </c>
      <c r="T358" s="53">
        <f t="shared" si="56"/>
        <v>0</v>
      </c>
      <c r="U358" s="53">
        <f t="shared" si="57"/>
        <v>58.927641853201457</v>
      </c>
      <c r="V358" s="69">
        <v>27.387314940135347</v>
      </c>
      <c r="W358" s="53">
        <f t="shared" si="58"/>
        <v>14.296972410203018</v>
      </c>
      <c r="X358" s="53">
        <f t="shared" si="59"/>
        <v>0</v>
      </c>
      <c r="Y358" s="12"/>
      <c r="Z358" s="21"/>
      <c r="AA358" s="48"/>
      <c r="AB358" s="21"/>
      <c r="AC358" s="12"/>
    </row>
    <row r="359" spans="1:29" x14ac:dyDescent="0.3">
      <c r="A359" s="1">
        <f t="shared" si="50"/>
        <v>45203.697916665806</v>
      </c>
      <c r="B359" s="6">
        <v>4</v>
      </c>
      <c r="C359" s="6" t="s">
        <v>112</v>
      </c>
      <c r="D359">
        <f>IF(HOUR(A359)+MINUTE(A359)/60&lt;=18,1,IF(HOUR(A359)+MINUTE(A359)/60&gt;=23.25,1,LOOKUP(DAY(A359),calendario!$A$12:$A$41,calendario!$C$12:$C$41)))</f>
        <v>1</v>
      </c>
      <c r="E359" s="89">
        <f t="shared" si="51"/>
        <v>4.4950839843750003</v>
      </c>
      <c r="F359" s="88">
        <v>17.980335937500001</v>
      </c>
      <c r="G359" s="89">
        <f t="shared" si="51"/>
        <v>4.4982011718750003</v>
      </c>
      <c r="H359" s="86">
        <v>17.992804687500001</v>
      </c>
      <c r="O359" s="53">
        <f t="shared" si="52"/>
        <v>0</v>
      </c>
      <c r="P359" s="54">
        <f t="shared" si="53"/>
        <v>58.927641853201457</v>
      </c>
      <c r="Q359" s="69">
        <v>26.873274856845395</v>
      </c>
      <c r="R359" s="53">
        <f t="shared" si="54"/>
        <v>14.553992451847995</v>
      </c>
      <c r="S359" s="53">
        <f t="shared" si="55"/>
        <v>0</v>
      </c>
      <c r="T359" s="53">
        <f t="shared" si="56"/>
        <v>0</v>
      </c>
      <c r="U359" s="53">
        <f t="shared" si="57"/>
        <v>58.927641853201457</v>
      </c>
      <c r="V359" s="69">
        <v>26.873274856845395</v>
      </c>
      <c r="W359" s="53">
        <f t="shared" si="58"/>
        <v>14.553992451847995</v>
      </c>
      <c r="X359" s="53">
        <f t="shared" si="59"/>
        <v>0</v>
      </c>
      <c r="Y359" s="12"/>
      <c r="Z359" s="21"/>
      <c r="AA359" s="48"/>
      <c r="AB359" s="21"/>
      <c r="AC359" s="12"/>
    </row>
    <row r="360" spans="1:29" x14ac:dyDescent="0.3">
      <c r="A360" s="1">
        <f t="shared" si="50"/>
        <v>45203.70833333247</v>
      </c>
      <c r="B360" s="6">
        <v>4</v>
      </c>
      <c r="C360" s="6" t="s">
        <v>113</v>
      </c>
      <c r="D360">
        <f>IF(HOUR(A360)+MINUTE(A360)/60&lt;=18,1,IF(HOUR(A360)+MINUTE(A360)/60&gt;=23.25,1,LOOKUP(DAY(A360),calendario!$A$12:$A$41,calendario!$C$12:$C$41)))</f>
        <v>1</v>
      </c>
      <c r="E360" s="89">
        <f t="shared" si="51"/>
        <v>4.6183149414062497</v>
      </c>
      <c r="F360" s="88">
        <v>18.473259765624999</v>
      </c>
      <c r="G360" s="89">
        <f t="shared" si="51"/>
        <v>4.5447509765624998</v>
      </c>
      <c r="H360" s="86">
        <v>18.179003906249999</v>
      </c>
      <c r="O360" s="53">
        <f t="shared" si="52"/>
        <v>0</v>
      </c>
      <c r="P360" s="54">
        <f t="shared" si="53"/>
        <v>58.927641853201457</v>
      </c>
      <c r="Q360" s="69">
        <v>26.873274856845395</v>
      </c>
      <c r="R360" s="53">
        <f t="shared" si="54"/>
        <v>14.553992451847995</v>
      </c>
      <c r="S360" s="53">
        <f t="shared" si="55"/>
        <v>0</v>
      </c>
      <c r="T360" s="53">
        <f t="shared" si="56"/>
        <v>0</v>
      </c>
      <c r="U360" s="53">
        <f t="shared" si="57"/>
        <v>58.927641853201457</v>
      </c>
      <c r="V360" s="69">
        <v>26.873274856845395</v>
      </c>
      <c r="W360" s="53">
        <f t="shared" si="58"/>
        <v>14.553992451847995</v>
      </c>
      <c r="X360" s="53">
        <f t="shared" si="59"/>
        <v>0</v>
      </c>
      <c r="Y360" s="12"/>
      <c r="Z360" s="21"/>
      <c r="AA360" s="48"/>
      <c r="AB360" s="21"/>
      <c r="AC360" s="12"/>
    </row>
    <row r="361" spans="1:29" x14ac:dyDescent="0.3">
      <c r="A361" s="1">
        <f t="shared" si="50"/>
        <v>45203.718749999134</v>
      </c>
      <c r="B361" s="6">
        <v>4</v>
      </c>
      <c r="C361" s="6" t="s">
        <v>114</v>
      </c>
      <c r="D361">
        <f>IF(HOUR(A361)+MINUTE(A361)/60&lt;=18,1,IF(HOUR(A361)+MINUTE(A361)/60&gt;=23.25,1,LOOKUP(DAY(A361),calendario!$A$12:$A$41,calendario!$C$12:$C$41)))</f>
        <v>1</v>
      </c>
      <c r="E361" s="89">
        <f t="shared" si="51"/>
        <v>4.6405200195312499</v>
      </c>
      <c r="F361" s="88">
        <v>18.562080078125</v>
      </c>
      <c r="G361" s="89">
        <f t="shared" si="51"/>
        <v>4.6520625000000004</v>
      </c>
      <c r="H361" s="86">
        <v>18.608250000000002</v>
      </c>
      <c r="O361" s="53">
        <f t="shared" si="52"/>
        <v>0</v>
      </c>
      <c r="P361" s="54">
        <f t="shared" si="53"/>
        <v>58.927641853201457</v>
      </c>
      <c r="Q361" s="69">
        <v>26.776371421134826</v>
      </c>
      <c r="R361" s="53">
        <f t="shared" si="54"/>
        <v>14.602444169703279</v>
      </c>
      <c r="S361" s="53">
        <f t="shared" si="55"/>
        <v>0</v>
      </c>
      <c r="T361" s="53">
        <f t="shared" si="56"/>
        <v>0</v>
      </c>
      <c r="U361" s="53">
        <f t="shared" si="57"/>
        <v>58.927641853201457</v>
      </c>
      <c r="V361" s="69">
        <v>26.776371421134826</v>
      </c>
      <c r="W361" s="53">
        <f t="shared" si="58"/>
        <v>14.602444169703279</v>
      </c>
      <c r="X361" s="53">
        <f t="shared" si="59"/>
        <v>0</v>
      </c>
      <c r="Y361" s="12"/>
      <c r="Z361" s="21"/>
      <c r="AA361" s="48"/>
      <c r="AB361" s="21"/>
      <c r="AC361" s="12"/>
    </row>
    <row r="362" spans="1:29" x14ac:dyDescent="0.3">
      <c r="A362" s="1">
        <f t="shared" si="50"/>
        <v>45203.729166665798</v>
      </c>
      <c r="B362" s="6">
        <v>4</v>
      </c>
      <c r="C362" s="6" t="s">
        <v>115</v>
      </c>
      <c r="D362">
        <f>IF(HOUR(A362)+MINUTE(A362)/60&lt;=18,1,IF(HOUR(A362)+MINUTE(A362)/60&gt;=23.25,1,LOOKUP(DAY(A362),calendario!$A$12:$A$41,calendario!$C$12:$C$41)))</f>
        <v>1</v>
      </c>
      <c r="E362" s="89">
        <f t="shared" si="51"/>
        <v>4.6408339843749999</v>
      </c>
      <c r="F362" s="88">
        <v>18.5633359375</v>
      </c>
      <c r="G362" s="89">
        <f t="shared" si="51"/>
        <v>4.6518110351562498</v>
      </c>
      <c r="H362" s="86">
        <v>18.607244140624999</v>
      </c>
      <c r="O362" s="53">
        <f t="shared" si="52"/>
        <v>0</v>
      </c>
      <c r="P362" s="54">
        <f t="shared" si="53"/>
        <v>58.927641853201457</v>
      </c>
      <c r="Q362" s="69">
        <v>26.776371421134826</v>
      </c>
      <c r="R362" s="53">
        <f t="shared" si="54"/>
        <v>14.602444169703279</v>
      </c>
      <c r="S362" s="53">
        <f t="shared" si="55"/>
        <v>0</v>
      </c>
      <c r="T362" s="53">
        <f t="shared" si="56"/>
        <v>0</v>
      </c>
      <c r="U362" s="53">
        <f t="shared" si="57"/>
        <v>58.927641853201457</v>
      </c>
      <c r="V362" s="69">
        <v>26.776371421134826</v>
      </c>
      <c r="W362" s="53">
        <f t="shared" si="58"/>
        <v>14.602444169703279</v>
      </c>
      <c r="X362" s="53">
        <f t="shared" si="59"/>
        <v>0</v>
      </c>
      <c r="Y362" s="12"/>
      <c r="Z362" s="21"/>
      <c r="AA362" s="48"/>
      <c r="AB362" s="21"/>
      <c r="AC362" s="12"/>
    </row>
    <row r="363" spans="1:29" x14ac:dyDescent="0.3">
      <c r="A363" s="1">
        <f t="shared" si="50"/>
        <v>45203.739583332463</v>
      </c>
      <c r="B363" s="6">
        <v>4</v>
      </c>
      <c r="C363" s="6" t="s">
        <v>116</v>
      </c>
      <c r="D363">
        <f>IF(HOUR(A363)+MINUTE(A363)/60&lt;=18,1,IF(HOUR(A363)+MINUTE(A363)/60&gt;=23.25,1,LOOKUP(DAY(A363),calendario!$A$12:$A$41,calendario!$C$12:$C$41)))</f>
        <v>1</v>
      </c>
      <c r="E363" s="89">
        <f t="shared" si="51"/>
        <v>4.6420385742187502</v>
      </c>
      <c r="F363" s="88">
        <v>18.568154296875001</v>
      </c>
      <c r="G363" s="89">
        <f t="shared" si="51"/>
        <v>4.6517563476562502</v>
      </c>
      <c r="H363" s="86">
        <v>18.607025390625001</v>
      </c>
      <c r="O363" s="53">
        <f t="shared" si="52"/>
        <v>0</v>
      </c>
      <c r="P363" s="54">
        <f t="shared" si="53"/>
        <v>58.927641853201457</v>
      </c>
      <c r="Q363" s="69">
        <v>26.59244065590838</v>
      </c>
      <c r="R363" s="53">
        <f t="shared" si="54"/>
        <v>14.694409552316502</v>
      </c>
      <c r="S363" s="53">
        <f t="shared" si="55"/>
        <v>0</v>
      </c>
      <c r="T363" s="53">
        <f t="shared" si="56"/>
        <v>0</v>
      </c>
      <c r="U363" s="53">
        <f t="shared" si="57"/>
        <v>58.927641853201457</v>
      </c>
      <c r="V363" s="69">
        <v>26.59244065590838</v>
      </c>
      <c r="W363" s="53">
        <f t="shared" si="58"/>
        <v>14.694409552316502</v>
      </c>
      <c r="X363" s="53">
        <f t="shared" si="59"/>
        <v>0</v>
      </c>
      <c r="Y363" s="12"/>
      <c r="Z363" s="21"/>
      <c r="AA363" s="48"/>
      <c r="AB363" s="21"/>
      <c r="AC363" s="12"/>
    </row>
    <row r="364" spans="1:29" x14ac:dyDescent="0.3">
      <c r="A364" s="1">
        <f t="shared" si="50"/>
        <v>45203.749999999127</v>
      </c>
      <c r="B364" s="6">
        <v>4</v>
      </c>
      <c r="C364" s="6" t="s">
        <v>117</v>
      </c>
      <c r="D364">
        <f>IF(HOUR(A364)+MINUTE(A364)/60&lt;=18,1,IF(HOUR(A364)+MINUTE(A364)/60&gt;=23.25,1,LOOKUP(DAY(A364),calendario!$A$12:$A$41,calendario!$C$12:$C$41)))</f>
        <v>1</v>
      </c>
      <c r="E364" s="89">
        <f t="shared" si="51"/>
        <v>4.6426962890625001</v>
      </c>
      <c r="F364" s="88">
        <v>18.57078515625</v>
      </c>
      <c r="G364" s="89">
        <f t="shared" si="51"/>
        <v>4.6511796875</v>
      </c>
      <c r="H364" s="86">
        <v>18.60471875</v>
      </c>
      <c r="O364" s="53">
        <f t="shared" si="52"/>
        <v>0</v>
      </c>
      <c r="P364" s="54">
        <f t="shared" si="53"/>
        <v>58.927641853201457</v>
      </c>
      <c r="Q364" s="69">
        <v>26.59244065590838</v>
      </c>
      <c r="R364" s="53">
        <f t="shared" si="54"/>
        <v>14.694409552316502</v>
      </c>
      <c r="S364" s="53">
        <f t="shared" si="55"/>
        <v>0</v>
      </c>
      <c r="T364" s="53">
        <f t="shared" si="56"/>
        <v>0</v>
      </c>
      <c r="U364" s="53">
        <f t="shared" si="57"/>
        <v>58.927641853201457</v>
      </c>
      <c r="V364" s="69">
        <v>26.59244065590838</v>
      </c>
      <c r="W364" s="53">
        <f t="shared" si="58"/>
        <v>14.694409552316502</v>
      </c>
      <c r="X364" s="53">
        <f t="shared" si="59"/>
        <v>0</v>
      </c>
      <c r="Y364" s="12"/>
      <c r="Z364" s="21"/>
      <c r="AA364" s="48"/>
      <c r="AB364" s="21"/>
      <c r="AC364" s="12"/>
    </row>
    <row r="365" spans="1:29" x14ac:dyDescent="0.3">
      <c r="A365" s="1">
        <f t="shared" si="50"/>
        <v>45203.760416665791</v>
      </c>
      <c r="B365" s="6">
        <v>4</v>
      </c>
      <c r="C365" s="6" t="s">
        <v>118</v>
      </c>
      <c r="D365">
        <f>IF(HOUR(A365)+MINUTE(A365)/60&lt;=18,1,IF(HOUR(A365)+MINUTE(A365)/60&gt;=23.25,1,LOOKUP(DAY(A365),calendario!$A$12:$A$41,calendario!$C$12:$C$41)))</f>
        <v>0</v>
      </c>
      <c r="E365" s="89">
        <f t="shared" si="51"/>
        <v>4.64412158203125</v>
      </c>
      <c r="F365" s="88">
        <v>18.576486328125</v>
      </c>
      <c r="G365" s="89">
        <f t="shared" si="51"/>
        <v>4.6502836914062504</v>
      </c>
      <c r="H365" s="86">
        <v>18.601134765625002</v>
      </c>
      <c r="O365" s="53">
        <f t="shared" si="52"/>
        <v>0</v>
      </c>
      <c r="P365" s="54">
        <f t="shared" si="53"/>
        <v>60.072878709005721</v>
      </c>
      <c r="Q365" s="69">
        <v>26.753054659031754</v>
      </c>
      <c r="R365" s="53">
        <f t="shared" si="54"/>
        <v>15.158090057261838</v>
      </c>
      <c r="S365" s="53">
        <f t="shared" si="55"/>
        <v>0</v>
      </c>
      <c r="T365" s="53">
        <f t="shared" si="56"/>
        <v>0</v>
      </c>
      <c r="U365" s="53">
        <f t="shared" si="57"/>
        <v>60.072878709005721</v>
      </c>
      <c r="V365" s="69">
        <v>26.753054659031754</v>
      </c>
      <c r="W365" s="53">
        <f t="shared" si="58"/>
        <v>15.158090057261838</v>
      </c>
      <c r="X365" s="53">
        <f t="shared" si="59"/>
        <v>0</v>
      </c>
      <c r="Y365" s="12"/>
      <c r="Z365" s="21"/>
      <c r="AA365" s="48"/>
      <c r="AB365" s="21"/>
      <c r="AC365" s="12"/>
    </row>
    <row r="366" spans="1:29" x14ac:dyDescent="0.3">
      <c r="A366" s="1">
        <f t="shared" si="50"/>
        <v>45203.770833332455</v>
      </c>
      <c r="B366" s="6">
        <v>4</v>
      </c>
      <c r="C366" s="6" t="s">
        <v>119</v>
      </c>
      <c r="D366">
        <f>IF(HOUR(A366)+MINUTE(A366)/60&lt;=18,1,IF(HOUR(A366)+MINUTE(A366)/60&gt;=23.25,1,LOOKUP(DAY(A366),calendario!$A$12:$A$41,calendario!$C$12:$C$41)))</f>
        <v>0</v>
      </c>
      <c r="E366" s="89">
        <f t="shared" si="51"/>
        <v>4.6459277343750003</v>
      </c>
      <c r="F366" s="88">
        <v>18.583710937500001</v>
      </c>
      <c r="G366" s="89">
        <f t="shared" si="51"/>
        <v>4.6503110351562498</v>
      </c>
      <c r="H366" s="86">
        <v>18.601244140624999</v>
      </c>
      <c r="O366" s="53">
        <f t="shared" si="52"/>
        <v>0</v>
      </c>
      <c r="P366" s="54">
        <f t="shared" si="53"/>
        <v>60.072878709005721</v>
      </c>
      <c r="Q366" s="69">
        <v>26.753054659031754</v>
      </c>
      <c r="R366" s="53">
        <f t="shared" si="54"/>
        <v>15.158090057261838</v>
      </c>
      <c r="S366" s="53">
        <f t="shared" si="55"/>
        <v>0</v>
      </c>
      <c r="T366" s="53">
        <f t="shared" si="56"/>
        <v>0</v>
      </c>
      <c r="U366" s="53">
        <f t="shared" si="57"/>
        <v>60.072878709005721</v>
      </c>
      <c r="V366" s="69">
        <v>26.753054659031754</v>
      </c>
      <c r="W366" s="53">
        <f t="shared" si="58"/>
        <v>15.158090057261838</v>
      </c>
      <c r="X366" s="53">
        <f t="shared" si="59"/>
        <v>0</v>
      </c>
      <c r="Y366" s="12"/>
      <c r="Z366" s="21"/>
      <c r="AA366" s="48"/>
      <c r="AB366" s="21"/>
      <c r="AC366" s="12"/>
    </row>
    <row r="367" spans="1:29" x14ac:dyDescent="0.3">
      <c r="A367" s="1">
        <f t="shared" si="50"/>
        <v>45203.78124999912</v>
      </c>
      <c r="B367" s="6">
        <v>4</v>
      </c>
      <c r="C367" s="6" t="s">
        <v>120</v>
      </c>
      <c r="D367">
        <f>IF(HOUR(A367)+MINUTE(A367)/60&lt;=18,1,IF(HOUR(A367)+MINUTE(A367)/60&gt;=23.25,1,LOOKUP(DAY(A367),calendario!$A$12:$A$41,calendario!$C$12:$C$41)))</f>
        <v>0</v>
      </c>
      <c r="E367" s="89">
        <f t="shared" si="51"/>
        <v>4.6464414062500001</v>
      </c>
      <c r="F367" s="88">
        <v>18.585765625000001</v>
      </c>
      <c r="G367" s="89">
        <f t="shared" si="51"/>
        <v>4.6503896484374998</v>
      </c>
      <c r="H367" s="86">
        <v>18.601558593749999</v>
      </c>
      <c r="O367" s="53">
        <f t="shared" si="52"/>
        <v>0</v>
      </c>
      <c r="P367" s="54">
        <f t="shared" si="53"/>
        <v>60.072878709005721</v>
      </c>
      <c r="Q367" s="69">
        <v>26.731978136387298</v>
      </c>
      <c r="R367" s="53">
        <f t="shared" si="54"/>
        <v>15.168628318584066</v>
      </c>
      <c r="S367" s="53">
        <f t="shared" si="55"/>
        <v>0</v>
      </c>
      <c r="T367" s="53">
        <f t="shared" si="56"/>
        <v>0</v>
      </c>
      <c r="U367" s="53">
        <f t="shared" si="57"/>
        <v>60.072878709005721</v>
      </c>
      <c r="V367" s="69">
        <v>26.731978136387298</v>
      </c>
      <c r="W367" s="53">
        <f t="shared" si="58"/>
        <v>15.168628318584066</v>
      </c>
      <c r="X367" s="53">
        <f t="shared" si="59"/>
        <v>0</v>
      </c>
      <c r="Y367" s="12"/>
      <c r="Z367" s="21"/>
      <c r="AA367" s="48"/>
      <c r="AB367" s="21"/>
      <c r="AC367" s="12"/>
    </row>
    <row r="368" spans="1:29" x14ac:dyDescent="0.3">
      <c r="A368" s="1">
        <f t="shared" si="50"/>
        <v>45203.791666665784</v>
      </c>
      <c r="B368" s="6">
        <v>4</v>
      </c>
      <c r="C368" s="6" t="s">
        <v>121</v>
      </c>
      <c r="D368">
        <f>IF(HOUR(A368)+MINUTE(A368)/60&lt;=18,1,IF(HOUR(A368)+MINUTE(A368)/60&gt;=23.25,1,LOOKUP(DAY(A368),calendario!$A$12:$A$41,calendario!$C$12:$C$41)))</f>
        <v>0</v>
      </c>
      <c r="E368" s="89">
        <f t="shared" si="51"/>
        <v>4.6469863281250001</v>
      </c>
      <c r="F368" s="88">
        <v>18.5879453125</v>
      </c>
      <c r="G368" s="89">
        <f t="shared" si="51"/>
        <v>4.6502133789062503</v>
      </c>
      <c r="H368" s="86">
        <v>18.600853515625001</v>
      </c>
      <c r="O368" s="53">
        <f t="shared" si="52"/>
        <v>0</v>
      </c>
      <c r="P368" s="54">
        <f t="shared" si="53"/>
        <v>60.072878709005721</v>
      </c>
      <c r="Q368" s="69">
        <v>26.731978136387298</v>
      </c>
      <c r="R368" s="53">
        <f t="shared" si="54"/>
        <v>15.168628318584066</v>
      </c>
      <c r="S368" s="53">
        <f t="shared" si="55"/>
        <v>0</v>
      </c>
      <c r="T368" s="53">
        <f t="shared" si="56"/>
        <v>0</v>
      </c>
      <c r="U368" s="53">
        <f t="shared" si="57"/>
        <v>60.072878709005721</v>
      </c>
      <c r="V368" s="69">
        <v>26.731978136387298</v>
      </c>
      <c r="W368" s="53">
        <f t="shared" si="58"/>
        <v>15.168628318584066</v>
      </c>
      <c r="X368" s="53">
        <f t="shared" si="59"/>
        <v>0</v>
      </c>
      <c r="Y368" s="12"/>
      <c r="Z368" s="21"/>
      <c r="AA368" s="48"/>
      <c r="AB368" s="21"/>
      <c r="AC368" s="12"/>
    </row>
    <row r="369" spans="1:29" x14ac:dyDescent="0.3">
      <c r="A369" s="1">
        <f t="shared" si="50"/>
        <v>45203.802083332448</v>
      </c>
      <c r="B369" s="6">
        <v>4</v>
      </c>
      <c r="C369" s="6" t="s">
        <v>122</v>
      </c>
      <c r="D369">
        <f>IF(HOUR(A369)+MINUTE(A369)/60&lt;=18,1,IF(HOUR(A369)+MINUTE(A369)/60&gt;=23.25,1,LOOKUP(DAY(A369),calendario!$A$12:$A$41,calendario!$C$12:$C$41)))</f>
        <v>0</v>
      </c>
      <c r="E369" s="89">
        <f t="shared" si="51"/>
        <v>4.6485087890625003</v>
      </c>
      <c r="F369" s="88">
        <v>18.594035156250001</v>
      </c>
      <c r="G369" s="89">
        <f t="shared" si="51"/>
        <v>4.6501162109375</v>
      </c>
      <c r="H369" s="86">
        <v>18.60046484375</v>
      </c>
      <c r="O369" s="53">
        <f t="shared" si="52"/>
        <v>0</v>
      </c>
      <c r="P369" s="54">
        <f t="shared" si="53"/>
        <v>60.072878709005721</v>
      </c>
      <c r="Q369" s="69">
        <v>26.691450806871419</v>
      </c>
      <c r="R369" s="53">
        <f t="shared" si="54"/>
        <v>15.188891983342005</v>
      </c>
      <c r="S369" s="53">
        <f t="shared" si="55"/>
        <v>0</v>
      </c>
      <c r="T369" s="53">
        <f t="shared" si="56"/>
        <v>0</v>
      </c>
      <c r="U369" s="53">
        <f t="shared" si="57"/>
        <v>60.072878709005721</v>
      </c>
      <c r="V369" s="69">
        <v>26.691450806871419</v>
      </c>
      <c r="W369" s="53">
        <f t="shared" si="58"/>
        <v>15.188891983342005</v>
      </c>
      <c r="X369" s="53">
        <f t="shared" si="59"/>
        <v>0</v>
      </c>
      <c r="Y369" s="12"/>
      <c r="Z369" s="21"/>
      <c r="AA369" s="48"/>
      <c r="AB369" s="21"/>
      <c r="AC369" s="12"/>
    </row>
    <row r="370" spans="1:29" x14ac:dyDescent="0.3">
      <c r="A370" s="1">
        <f t="shared" si="50"/>
        <v>45203.812499999112</v>
      </c>
      <c r="B370" s="6">
        <v>4</v>
      </c>
      <c r="C370" s="6" t="s">
        <v>123</v>
      </c>
      <c r="D370">
        <f>IF(HOUR(A370)+MINUTE(A370)/60&lt;=18,1,IF(HOUR(A370)+MINUTE(A370)/60&gt;=23.25,1,LOOKUP(DAY(A370),calendario!$A$12:$A$41,calendario!$C$12:$C$41)))</f>
        <v>0</v>
      </c>
      <c r="E370" s="89">
        <f t="shared" si="51"/>
        <v>4.6491049804687501</v>
      </c>
      <c r="F370" s="88">
        <v>18.596419921875</v>
      </c>
      <c r="G370" s="89">
        <f t="shared" si="51"/>
        <v>4.6500493164062497</v>
      </c>
      <c r="H370" s="86">
        <v>18.600197265624999</v>
      </c>
      <c r="O370" s="53">
        <f t="shared" si="52"/>
        <v>0</v>
      </c>
      <c r="P370" s="54">
        <f t="shared" si="53"/>
        <v>60.072878709005721</v>
      </c>
      <c r="Q370" s="69">
        <v>26.691450806871419</v>
      </c>
      <c r="R370" s="53">
        <f t="shared" si="54"/>
        <v>15.188891983342005</v>
      </c>
      <c r="S370" s="53">
        <f t="shared" si="55"/>
        <v>0</v>
      </c>
      <c r="T370" s="53">
        <f t="shared" si="56"/>
        <v>0</v>
      </c>
      <c r="U370" s="53">
        <f t="shared" si="57"/>
        <v>60.072878709005721</v>
      </c>
      <c r="V370" s="69">
        <v>26.691450806871419</v>
      </c>
      <c r="W370" s="53">
        <f t="shared" si="58"/>
        <v>15.188891983342005</v>
      </c>
      <c r="X370" s="53">
        <f t="shared" si="59"/>
        <v>0</v>
      </c>
      <c r="Y370" s="12"/>
      <c r="Z370" s="21"/>
      <c r="AA370" s="48"/>
      <c r="AB370" s="21"/>
      <c r="AC370" s="12"/>
    </row>
    <row r="371" spans="1:29" x14ac:dyDescent="0.3">
      <c r="A371" s="1">
        <f t="shared" si="50"/>
        <v>45203.822916665777</v>
      </c>
      <c r="B371" s="6">
        <v>4</v>
      </c>
      <c r="C371" s="6" t="s">
        <v>124</v>
      </c>
      <c r="D371">
        <f>IF(HOUR(A371)+MINUTE(A371)/60&lt;=18,1,IF(HOUR(A371)+MINUTE(A371)/60&gt;=23.25,1,LOOKUP(DAY(A371),calendario!$A$12:$A$41,calendario!$C$12:$C$41)))</f>
        <v>0</v>
      </c>
      <c r="E371" s="89">
        <f t="shared" si="51"/>
        <v>4.64975830078125</v>
      </c>
      <c r="F371" s="88">
        <v>18.599033203125</v>
      </c>
      <c r="G371" s="89">
        <f t="shared" si="51"/>
        <v>4.6503154296874998</v>
      </c>
      <c r="H371" s="86">
        <v>18.601261718749999</v>
      </c>
      <c r="O371" s="53">
        <f t="shared" si="52"/>
        <v>0</v>
      </c>
      <c r="P371" s="54">
        <f t="shared" si="53"/>
        <v>60.072878709005721</v>
      </c>
      <c r="Q371" s="69">
        <v>26.676432587194167</v>
      </c>
      <c r="R371" s="53">
        <f t="shared" si="54"/>
        <v>15.196401093180631</v>
      </c>
      <c r="S371" s="53">
        <f t="shared" si="55"/>
        <v>0</v>
      </c>
      <c r="T371" s="53">
        <f t="shared" si="56"/>
        <v>0</v>
      </c>
      <c r="U371" s="53">
        <f t="shared" si="57"/>
        <v>60.072878709005721</v>
      </c>
      <c r="V371" s="69">
        <v>26.676432587194167</v>
      </c>
      <c r="W371" s="53">
        <f t="shared" si="58"/>
        <v>15.196401093180631</v>
      </c>
      <c r="X371" s="53">
        <f t="shared" si="59"/>
        <v>0</v>
      </c>
      <c r="Y371" s="12"/>
      <c r="Z371" s="21"/>
      <c r="AA371" s="48"/>
      <c r="AB371" s="21"/>
      <c r="AC371" s="12"/>
    </row>
    <row r="372" spans="1:29" x14ac:dyDescent="0.3">
      <c r="A372" s="1">
        <f t="shared" si="50"/>
        <v>45203.833333332441</v>
      </c>
      <c r="B372" s="6">
        <v>4</v>
      </c>
      <c r="C372" s="6" t="s">
        <v>125</v>
      </c>
      <c r="D372">
        <f>IF(HOUR(A372)+MINUTE(A372)/60&lt;=18,1,IF(HOUR(A372)+MINUTE(A372)/60&gt;=23.25,1,LOOKUP(DAY(A372),calendario!$A$12:$A$41,calendario!$C$12:$C$41)))</f>
        <v>0</v>
      </c>
      <c r="E372" s="89">
        <f t="shared" si="51"/>
        <v>4.6502246093749999</v>
      </c>
      <c r="F372" s="88">
        <v>18.6008984375</v>
      </c>
      <c r="G372" s="89">
        <f t="shared" si="51"/>
        <v>4.6503183593750004</v>
      </c>
      <c r="H372" s="86">
        <v>18.601273437500002</v>
      </c>
      <c r="O372" s="53">
        <f t="shared" si="52"/>
        <v>0</v>
      </c>
      <c r="P372" s="54">
        <f t="shared" si="53"/>
        <v>60.072878709005721</v>
      </c>
      <c r="Q372" s="69">
        <v>26.676432587194167</v>
      </c>
      <c r="R372" s="53">
        <f t="shared" si="54"/>
        <v>15.196401093180631</v>
      </c>
      <c r="S372" s="53">
        <f t="shared" si="55"/>
        <v>0</v>
      </c>
      <c r="T372" s="53">
        <f t="shared" si="56"/>
        <v>0</v>
      </c>
      <c r="U372" s="53">
        <f t="shared" si="57"/>
        <v>60.072878709005721</v>
      </c>
      <c r="V372" s="69">
        <v>26.676432587194167</v>
      </c>
      <c r="W372" s="53">
        <f t="shared" si="58"/>
        <v>15.196401093180631</v>
      </c>
      <c r="X372" s="53">
        <f t="shared" si="59"/>
        <v>0</v>
      </c>
      <c r="Y372" s="12"/>
      <c r="Z372" s="21"/>
      <c r="AA372" s="48"/>
      <c r="AB372" s="21"/>
      <c r="AC372" s="12"/>
    </row>
    <row r="373" spans="1:29" x14ac:dyDescent="0.3">
      <c r="A373" s="1">
        <f t="shared" si="50"/>
        <v>45203.843749999105</v>
      </c>
      <c r="B373" s="6">
        <v>4</v>
      </c>
      <c r="C373" s="6" t="s">
        <v>126</v>
      </c>
      <c r="D373">
        <f>IF(HOUR(A373)+MINUTE(A373)/60&lt;=18,1,IF(HOUR(A373)+MINUTE(A373)/60&gt;=23.25,1,LOOKUP(DAY(A373),calendario!$A$12:$A$41,calendario!$C$12:$C$41)))</f>
        <v>0</v>
      </c>
      <c r="E373" s="89">
        <f t="shared" si="51"/>
        <v>4.6509873046874999</v>
      </c>
      <c r="F373" s="88">
        <v>18.60394921875</v>
      </c>
      <c r="G373" s="89">
        <f t="shared" si="51"/>
        <v>4.6503745117187503</v>
      </c>
      <c r="H373" s="86">
        <v>18.601498046875001</v>
      </c>
      <c r="O373" s="53">
        <f t="shared" si="52"/>
        <v>0</v>
      </c>
      <c r="P373" s="54">
        <f t="shared" si="53"/>
        <v>60.072878709005721</v>
      </c>
      <c r="Q373" s="69">
        <v>26.692679854242581</v>
      </c>
      <c r="R373" s="53">
        <f t="shared" si="54"/>
        <v>15.188277459656424</v>
      </c>
      <c r="S373" s="53">
        <f t="shared" si="55"/>
        <v>0</v>
      </c>
      <c r="T373" s="53">
        <f t="shared" si="56"/>
        <v>0</v>
      </c>
      <c r="U373" s="53">
        <f t="shared" si="57"/>
        <v>60.072878709005721</v>
      </c>
      <c r="V373" s="69">
        <v>26.692679854242581</v>
      </c>
      <c r="W373" s="53">
        <f t="shared" si="58"/>
        <v>15.188277459656424</v>
      </c>
      <c r="X373" s="53">
        <f t="shared" si="59"/>
        <v>0</v>
      </c>
      <c r="Y373" s="12"/>
      <c r="Z373" s="21"/>
      <c r="AA373" s="48"/>
      <c r="AB373" s="21"/>
      <c r="AC373" s="12"/>
    </row>
    <row r="374" spans="1:29" x14ac:dyDescent="0.3">
      <c r="A374" s="1">
        <f t="shared" si="50"/>
        <v>45203.854166665769</v>
      </c>
      <c r="B374" s="6">
        <v>4</v>
      </c>
      <c r="C374" s="6" t="s">
        <v>127</v>
      </c>
      <c r="D374">
        <f>IF(HOUR(A374)+MINUTE(A374)/60&lt;=18,1,IF(HOUR(A374)+MINUTE(A374)/60&gt;=23.25,1,LOOKUP(DAY(A374),calendario!$A$12:$A$41,calendario!$C$12:$C$41)))</f>
        <v>0</v>
      </c>
      <c r="E374" s="89">
        <f t="shared" si="51"/>
        <v>4.6513486328124998</v>
      </c>
      <c r="F374" s="88">
        <v>18.605394531249999</v>
      </c>
      <c r="G374" s="89">
        <f t="shared" si="51"/>
        <v>4.6502885742187496</v>
      </c>
      <c r="H374" s="86">
        <v>18.601154296874999</v>
      </c>
      <c r="O374" s="53">
        <f t="shared" si="52"/>
        <v>0</v>
      </c>
      <c r="P374" s="54">
        <f t="shared" si="53"/>
        <v>60.072878709005721</v>
      </c>
      <c r="Q374" s="69">
        <v>26.692679854242581</v>
      </c>
      <c r="R374" s="53">
        <f t="shared" si="54"/>
        <v>15.188277459656424</v>
      </c>
      <c r="S374" s="53">
        <f t="shared" si="55"/>
        <v>0</v>
      </c>
      <c r="T374" s="53">
        <f t="shared" si="56"/>
        <v>0</v>
      </c>
      <c r="U374" s="53">
        <f t="shared" si="57"/>
        <v>60.072878709005721</v>
      </c>
      <c r="V374" s="69">
        <v>26.692679854242581</v>
      </c>
      <c r="W374" s="53">
        <f t="shared" si="58"/>
        <v>15.188277459656424</v>
      </c>
      <c r="X374" s="53">
        <f t="shared" si="59"/>
        <v>0</v>
      </c>
      <c r="Y374" s="12"/>
      <c r="Z374" s="21"/>
      <c r="AA374" s="48"/>
      <c r="AB374" s="21"/>
      <c r="AC374" s="12"/>
    </row>
    <row r="375" spans="1:29" x14ac:dyDescent="0.3">
      <c r="A375" s="1">
        <f t="shared" si="50"/>
        <v>45203.864583332434</v>
      </c>
      <c r="B375" s="6">
        <v>4</v>
      </c>
      <c r="C375" s="6" t="s">
        <v>128</v>
      </c>
      <c r="D375">
        <f>IF(HOUR(A375)+MINUTE(A375)/60&lt;=18,1,IF(HOUR(A375)+MINUTE(A375)/60&gt;=23.25,1,LOOKUP(DAY(A375),calendario!$A$12:$A$41,calendario!$C$12:$C$41)))</f>
        <v>0</v>
      </c>
      <c r="E375" s="89">
        <f t="shared" si="51"/>
        <v>4.6521284179687497</v>
      </c>
      <c r="F375" s="88">
        <v>18.608513671874999</v>
      </c>
      <c r="G375" s="89">
        <f t="shared" si="51"/>
        <v>4.6506806640624996</v>
      </c>
      <c r="H375" s="86">
        <v>18.602722656249998</v>
      </c>
      <c r="O375" s="53">
        <f t="shared" si="52"/>
        <v>0</v>
      </c>
      <c r="P375" s="54">
        <f t="shared" si="53"/>
        <v>60.072878709005721</v>
      </c>
      <c r="Q375" s="69">
        <v>26.74062701717855</v>
      </c>
      <c r="R375" s="53">
        <f t="shared" si="54"/>
        <v>15.16430387818844</v>
      </c>
      <c r="S375" s="53">
        <f t="shared" si="55"/>
        <v>0</v>
      </c>
      <c r="T375" s="53">
        <f t="shared" si="56"/>
        <v>0</v>
      </c>
      <c r="U375" s="53">
        <f t="shared" si="57"/>
        <v>60.072878709005721</v>
      </c>
      <c r="V375" s="69">
        <v>26.74062701717855</v>
      </c>
      <c r="W375" s="53">
        <f t="shared" si="58"/>
        <v>15.16430387818844</v>
      </c>
      <c r="X375" s="53">
        <f t="shared" si="59"/>
        <v>0</v>
      </c>
      <c r="Y375" s="12"/>
      <c r="Z375" s="21"/>
      <c r="AA375" s="48"/>
      <c r="AB375" s="21"/>
      <c r="AC375" s="12"/>
    </row>
    <row r="376" spans="1:29" x14ac:dyDescent="0.3">
      <c r="A376" s="1">
        <f t="shared" si="50"/>
        <v>45203.874999999098</v>
      </c>
      <c r="B376" s="6">
        <v>4</v>
      </c>
      <c r="C376" s="6" t="s">
        <v>129</v>
      </c>
      <c r="D376">
        <f>IF(HOUR(A376)+MINUTE(A376)/60&lt;=18,1,IF(HOUR(A376)+MINUTE(A376)/60&gt;=23.25,1,LOOKUP(DAY(A376),calendario!$A$12:$A$41,calendario!$C$12:$C$41)))</f>
        <v>0</v>
      </c>
      <c r="E376" s="89">
        <f t="shared" si="51"/>
        <v>4.6523583984375003</v>
      </c>
      <c r="F376" s="88">
        <v>18.609433593750001</v>
      </c>
      <c r="G376" s="89">
        <f t="shared" si="51"/>
        <v>4.6501035156250001</v>
      </c>
      <c r="H376" s="86">
        <v>18.600414062500001</v>
      </c>
      <c r="O376" s="53">
        <f t="shared" si="52"/>
        <v>0</v>
      </c>
      <c r="P376" s="54">
        <f t="shared" si="53"/>
        <v>60.072878709005721</v>
      </c>
      <c r="Q376" s="69">
        <v>26.74062701717855</v>
      </c>
      <c r="R376" s="53">
        <f t="shared" si="54"/>
        <v>15.16430387818844</v>
      </c>
      <c r="S376" s="53">
        <f t="shared" si="55"/>
        <v>0</v>
      </c>
      <c r="T376" s="53">
        <f t="shared" si="56"/>
        <v>0</v>
      </c>
      <c r="U376" s="53">
        <f t="shared" si="57"/>
        <v>60.072878709005721</v>
      </c>
      <c r="V376" s="69">
        <v>26.74062701717855</v>
      </c>
      <c r="W376" s="53">
        <f t="shared" si="58"/>
        <v>15.16430387818844</v>
      </c>
      <c r="X376" s="53">
        <f t="shared" si="59"/>
        <v>0</v>
      </c>
      <c r="Y376" s="12"/>
      <c r="Z376" s="21"/>
      <c r="AA376" s="48"/>
      <c r="AB376" s="21"/>
      <c r="AC376" s="12"/>
    </row>
    <row r="377" spans="1:29" x14ac:dyDescent="0.3">
      <c r="A377" s="1">
        <f t="shared" si="50"/>
        <v>45203.885416665762</v>
      </c>
      <c r="B377" s="6">
        <v>4</v>
      </c>
      <c r="C377" s="6" t="s">
        <v>130</v>
      </c>
      <c r="D377">
        <f>IF(HOUR(A377)+MINUTE(A377)/60&lt;=18,1,IF(HOUR(A377)+MINUTE(A377)/60&gt;=23.25,1,LOOKUP(DAY(A377),calendario!$A$12:$A$41,calendario!$C$12:$C$41)))</f>
        <v>0</v>
      </c>
      <c r="E377" s="89">
        <f t="shared" si="51"/>
        <v>4.6527104492187501</v>
      </c>
      <c r="F377" s="88">
        <v>18.610841796875</v>
      </c>
      <c r="G377" s="89">
        <f t="shared" si="51"/>
        <v>4.6502211914062501</v>
      </c>
      <c r="H377" s="86">
        <v>18.600884765625</v>
      </c>
      <c r="O377" s="53">
        <f t="shared" si="52"/>
        <v>0</v>
      </c>
      <c r="P377" s="54">
        <f t="shared" si="53"/>
        <v>60.072878709005721</v>
      </c>
      <c r="Q377" s="69">
        <v>26.727373763664758</v>
      </c>
      <c r="R377" s="53">
        <f t="shared" si="54"/>
        <v>15.170930504945336</v>
      </c>
      <c r="S377" s="53">
        <f t="shared" si="55"/>
        <v>0</v>
      </c>
      <c r="T377" s="53">
        <f t="shared" si="56"/>
        <v>0</v>
      </c>
      <c r="U377" s="53">
        <f t="shared" si="57"/>
        <v>60.072878709005721</v>
      </c>
      <c r="V377" s="69">
        <v>26.727373763664758</v>
      </c>
      <c r="W377" s="53">
        <f t="shared" si="58"/>
        <v>15.170930504945336</v>
      </c>
      <c r="X377" s="53">
        <f t="shared" si="59"/>
        <v>0</v>
      </c>
      <c r="Y377" s="12"/>
      <c r="Z377" s="21"/>
      <c r="AA377" s="48"/>
      <c r="AB377" s="21"/>
      <c r="AC377" s="12"/>
    </row>
    <row r="378" spans="1:29" x14ac:dyDescent="0.3">
      <c r="A378" s="1">
        <f t="shared" si="50"/>
        <v>45203.895833332426</v>
      </c>
      <c r="B378" s="6">
        <v>4</v>
      </c>
      <c r="C378" s="6" t="s">
        <v>131</v>
      </c>
      <c r="D378">
        <f>IF(HOUR(A378)+MINUTE(A378)/60&lt;=18,1,IF(HOUR(A378)+MINUTE(A378)/60&gt;=23.25,1,LOOKUP(DAY(A378),calendario!$A$12:$A$41,calendario!$C$12:$C$41)))</f>
        <v>0</v>
      </c>
      <c r="E378" s="89">
        <f t="shared" si="51"/>
        <v>4.6523828125</v>
      </c>
      <c r="F378" s="88">
        <v>18.60953125</v>
      </c>
      <c r="G378" s="89">
        <f t="shared" si="51"/>
        <v>4.6502841796874996</v>
      </c>
      <c r="H378" s="86">
        <v>18.601136718749999</v>
      </c>
      <c r="O378" s="53">
        <f t="shared" si="52"/>
        <v>0</v>
      </c>
      <c r="P378" s="54">
        <f t="shared" si="53"/>
        <v>60.072878709005721</v>
      </c>
      <c r="Q378" s="69">
        <v>26.727373763664758</v>
      </c>
      <c r="R378" s="53">
        <f t="shared" si="54"/>
        <v>15.170930504945336</v>
      </c>
      <c r="S378" s="53">
        <f t="shared" si="55"/>
        <v>0</v>
      </c>
      <c r="T378" s="53">
        <f t="shared" si="56"/>
        <v>0</v>
      </c>
      <c r="U378" s="53">
        <f t="shared" si="57"/>
        <v>60.072878709005721</v>
      </c>
      <c r="V378" s="69">
        <v>26.727373763664758</v>
      </c>
      <c r="W378" s="53">
        <f t="shared" si="58"/>
        <v>15.170930504945336</v>
      </c>
      <c r="X378" s="53">
        <f t="shared" si="59"/>
        <v>0</v>
      </c>
      <c r="Y378" s="12"/>
      <c r="Z378" s="21"/>
      <c r="AA378" s="48"/>
      <c r="AB378" s="21"/>
      <c r="AC378" s="12"/>
    </row>
    <row r="379" spans="1:29" x14ac:dyDescent="0.3">
      <c r="A379" s="1">
        <f t="shared" si="50"/>
        <v>45203.906249999091</v>
      </c>
      <c r="B379" s="6">
        <v>4</v>
      </c>
      <c r="C379" s="6" t="s">
        <v>132</v>
      </c>
      <c r="D379">
        <f>IF(HOUR(A379)+MINUTE(A379)/60&lt;=18,1,IF(HOUR(A379)+MINUTE(A379)/60&gt;=23.25,1,LOOKUP(DAY(A379),calendario!$A$12:$A$41,calendario!$C$12:$C$41)))</f>
        <v>0</v>
      </c>
      <c r="E379" s="89">
        <f t="shared" si="51"/>
        <v>4.6527758789062501</v>
      </c>
      <c r="F379" s="88">
        <v>18.611103515625</v>
      </c>
      <c r="G379" s="89">
        <f t="shared" si="51"/>
        <v>4.6500961914062504</v>
      </c>
      <c r="H379" s="86">
        <v>18.600384765625002</v>
      </c>
      <c r="O379" s="53">
        <f t="shared" si="52"/>
        <v>0</v>
      </c>
      <c r="P379" s="54">
        <f t="shared" si="53"/>
        <v>60.072878709005721</v>
      </c>
      <c r="Q379" s="69">
        <v>26.72893987506507</v>
      </c>
      <c r="R379" s="53">
        <f t="shared" si="54"/>
        <v>15.17014744924518</v>
      </c>
      <c r="S379" s="53">
        <f t="shared" si="55"/>
        <v>0</v>
      </c>
      <c r="T379" s="53">
        <f t="shared" si="56"/>
        <v>0</v>
      </c>
      <c r="U379" s="53">
        <f t="shared" si="57"/>
        <v>60.072878709005721</v>
      </c>
      <c r="V379" s="69">
        <v>26.72893987506507</v>
      </c>
      <c r="W379" s="53">
        <f t="shared" si="58"/>
        <v>15.17014744924518</v>
      </c>
      <c r="X379" s="53">
        <f t="shared" si="59"/>
        <v>0</v>
      </c>
      <c r="Y379" s="12"/>
      <c r="Z379" s="21"/>
      <c r="AA379" s="48"/>
      <c r="AB379" s="21"/>
      <c r="AC379" s="12"/>
    </row>
    <row r="380" spans="1:29" x14ac:dyDescent="0.3">
      <c r="A380" s="1">
        <f t="shared" si="50"/>
        <v>45203.916666665755</v>
      </c>
      <c r="B380" s="6">
        <v>4</v>
      </c>
      <c r="C380" s="6" t="s">
        <v>133</v>
      </c>
      <c r="D380">
        <f>IF(HOUR(A380)+MINUTE(A380)/60&lt;=18,1,IF(HOUR(A380)+MINUTE(A380)/60&gt;=23.25,1,LOOKUP(DAY(A380),calendario!$A$12:$A$41,calendario!$C$12:$C$41)))</f>
        <v>0</v>
      </c>
      <c r="E380" s="89">
        <f t="shared" si="51"/>
        <v>4.6531445312499997</v>
      </c>
      <c r="F380" s="88">
        <v>18.612578124999999</v>
      </c>
      <c r="G380" s="89">
        <f t="shared" si="51"/>
        <v>4.6499443359374997</v>
      </c>
      <c r="H380" s="86">
        <v>18.599777343749999</v>
      </c>
      <c r="O380" s="53">
        <f t="shared" si="52"/>
        <v>0</v>
      </c>
      <c r="P380" s="54">
        <f t="shared" si="53"/>
        <v>60.072878709005721</v>
      </c>
      <c r="Q380" s="69">
        <v>26.72893987506507</v>
      </c>
      <c r="R380" s="53">
        <f t="shared" si="54"/>
        <v>15.17014744924518</v>
      </c>
      <c r="S380" s="53">
        <f t="shared" si="55"/>
        <v>0</v>
      </c>
      <c r="T380" s="53">
        <f t="shared" si="56"/>
        <v>0</v>
      </c>
      <c r="U380" s="53">
        <f t="shared" si="57"/>
        <v>60.072878709005721</v>
      </c>
      <c r="V380" s="69">
        <v>26.72893987506507</v>
      </c>
      <c r="W380" s="53">
        <f t="shared" si="58"/>
        <v>15.17014744924518</v>
      </c>
      <c r="X380" s="53">
        <f t="shared" si="59"/>
        <v>0</v>
      </c>
      <c r="Y380" s="12"/>
      <c r="Z380" s="21"/>
      <c r="AA380" s="48"/>
      <c r="AB380" s="21"/>
      <c r="AC380" s="12"/>
    </row>
    <row r="381" spans="1:29" x14ac:dyDescent="0.3">
      <c r="A381" s="1">
        <f t="shared" si="50"/>
        <v>45203.927083332419</v>
      </c>
      <c r="B381" s="6">
        <v>4</v>
      </c>
      <c r="C381" s="6" t="s">
        <v>134</v>
      </c>
      <c r="D381">
        <f>IF(HOUR(A381)+MINUTE(A381)/60&lt;=18,1,IF(HOUR(A381)+MINUTE(A381)/60&gt;=23.25,1,LOOKUP(DAY(A381),calendario!$A$12:$A$41,calendario!$C$12:$C$41)))</f>
        <v>0</v>
      </c>
      <c r="E381" s="89">
        <f t="shared" si="51"/>
        <v>4.6534096679687504</v>
      </c>
      <c r="F381" s="88">
        <v>18.613638671875002</v>
      </c>
      <c r="G381" s="89">
        <f t="shared" si="51"/>
        <v>4.64996337890625</v>
      </c>
      <c r="H381" s="86">
        <v>18.599853515625</v>
      </c>
      <c r="O381" s="53">
        <f t="shared" si="52"/>
        <v>0</v>
      </c>
      <c r="P381" s="54">
        <f t="shared" si="53"/>
        <v>60.072878709005721</v>
      </c>
      <c r="Q381" s="69">
        <v>26.822522123893805</v>
      </c>
      <c r="R381" s="53">
        <f t="shared" si="54"/>
        <v>15.123356324830812</v>
      </c>
      <c r="S381" s="53">
        <f t="shared" si="55"/>
        <v>0</v>
      </c>
      <c r="T381" s="53">
        <f t="shared" si="56"/>
        <v>0</v>
      </c>
      <c r="U381" s="53">
        <f t="shared" si="57"/>
        <v>60.072878709005721</v>
      </c>
      <c r="V381" s="69">
        <v>26.822522123893805</v>
      </c>
      <c r="W381" s="53">
        <f t="shared" si="58"/>
        <v>15.123356324830812</v>
      </c>
      <c r="X381" s="53">
        <f t="shared" si="59"/>
        <v>0</v>
      </c>
      <c r="Y381" s="12"/>
      <c r="Z381" s="21"/>
      <c r="AA381" s="48"/>
      <c r="AB381" s="21"/>
      <c r="AC381" s="12"/>
    </row>
    <row r="382" spans="1:29" x14ac:dyDescent="0.3">
      <c r="A382" s="1">
        <f t="shared" si="50"/>
        <v>45203.937499999083</v>
      </c>
      <c r="B382" s="6">
        <v>4</v>
      </c>
      <c r="C382" s="6" t="s">
        <v>135</v>
      </c>
      <c r="D382">
        <f>IF(HOUR(A382)+MINUTE(A382)/60&lt;=18,1,IF(HOUR(A382)+MINUTE(A382)/60&gt;=23.25,1,LOOKUP(DAY(A382),calendario!$A$12:$A$41,calendario!$C$12:$C$41)))</f>
        <v>0</v>
      </c>
      <c r="E382" s="89">
        <f t="shared" si="51"/>
        <v>4.6532402343749997</v>
      </c>
      <c r="F382" s="88">
        <v>18.612960937499999</v>
      </c>
      <c r="G382" s="89">
        <f t="shared" si="51"/>
        <v>4.65002880859375</v>
      </c>
      <c r="H382" s="86">
        <v>18.600115234375</v>
      </c>
      <c r="O382" s="53">
        <f t="shared" si="52"/>
        <v>0</v>
      </c>
      <c r="P382" s="54">
        <f t="shared" si="53"/>
        <v>60.072878709005721</v>
      </c>
      <c r="Q382" s="69">
        <v>26.822522123893805</v>
      </c>
      <c r="R382" s="53">
        <f t="shared" si="54"/>
        <v>15.123356324830812</v>
      </c>
      <c r="S382" s="53">
        <f t="shared" si="55"/>
        <v>0</v>
      </c>
      <c r="T382" s="53">
        <f t="shared" si="56"/>
        <v>0</v>
      </c>
      <c r="U382" s="53">
        <f t="shared" si="57"/>
        <v>60.072878709005721</v>
      </c>
      <c r="V382" s="69">
        <v>26.822522123893805</v>
      </c>
      <c r="W382" s="53">
        <f t="shared" si="58"/>
        <v>15.123356324830812</v>
      </c>
      <c r="X382" s="53">
        <f t="shared" si="59"/>
        <v>0</v>
      </c>
      <c r="Y382" s="12"/>
      <c r="Z382" s="21"/>
      <c r="AA382" s="48"/>
      <c r="AB382" s="21"/>
      <c r="AC382" s="12"/>
    </row>
    <row r="383" spans="1:29" x14ac:dyDescent="0.3">
      <c r="A383" s="1">
        <f t="shared" si="50"/>
        <v>45203.947916665747</v>
      </c>
      <c r="B383" s="6">
        <v>4</v>
      </c>
      <c r="C383" s="6" t="s">
        <v>136</v>
      </c>
      <c r="D383">
        <f>IF(HOUR(A383)+MINUTE(A383)/60&lt;=18,1,IF(HOUR(A383)+MINUTE(A383)/60&gt;=23.25,1,LOOKUP(DAY(A383),calendario!$A$12:$A$41,calendario!$C$12:$C$41)))</f>
        <v>0</v>
      </c>
      <c r="E383" s="89">
        <f t="shared" si="51"/>
        <v>4.6536728515624999</v>
      </c>
      <c r="F383" s="88">
        <v>18.61469140625</v>
      </c>
      <c r="G383" s="89">
        <f t="shared" si="51"/>
        <v>4.6503735351562501</v>
      </c>
      <c r="H383" s="86">
        <v>18.601494140625</v>
      </c>
      <c r="O383" s="53">
        <f t="shared" si="52"/>
        <v>0</v>
      </c>
      <c r="P383" s="54">
        <f t="shared" si="53"/>
        <v>60.072878709005721</v>
      </c>
      <c r="Q383" s="69">
        <v>26.758755335762622</v>
      </c>
      <c r="R383" s="53">
        <f t="shared" si="54"/>
        <v>15.155239718896404</v>
      </c>
      <c r="S383" s="53">
        <f t="shared" si="55"/>
        <v>0</v>
      </c>
      <c r="T383" s="53">
        <f t="shared" si="56"/>
        <v>0</v>
      </c>
      <c r="U383" s="53">
        <f t="shared" si="57"/>
        <v>60.072878709005721</v>
      </c>
      <c r="V383" s="69">
        <v>26.758755335762622</v>
      </c>
      <c r="W383" s="53">
        <f t="shared" si="58"/>
        <v>15.155239718896404</v>
      </c>
      <c r="X383" s="53">
        <f t="shared" si="59"/>
        <v>0</v>
      </c>
      <c r="Y383" s="12"/>
      <c r="Z383" s="21"/>
      <c r="AA383" s="48"/>
      <c r="AB383" s="21"/>
      <c r="AC383" s="12"/>
    </row>
    <row r="384" spans="1:29" x14ac:dyDescent="0.3">
      <c r="A384" s="1">
        <f t="shared" si="50"/>
        <v>45203.958333332412</v>
      </c>
      <c r="B384" s="6">
        <v>4</v>
      </c>
      <c r="C384" s="6" t="s">
        <v>137</v>
      </c>
      <c r="D384">
        <f>IF(HOUR(A384)+MINUTE(A384)/60&lt;=18,1,IF(HOUR(A384)+MINUTE(A384)/60&gt;=23.25,1,LOOKUP(DAY(A384),calendario!$A$12:$A$41,calendario!$C$12:$C$41)))</f>
        <v>0</v>
      </c>
      <c r="E384" s="89">
        <f t="shared" si="51"/>
        <v>4.6542871093749998</v>
      </c>
      <c r="F384" s="88">
        <v>18.617148437499999</v>
      </c>
      <c r="G384" s="89">
        <f t="shared" si="51"/>
        <v>4.6501416015624999</v>
      </c>
      <c r="H384" s="86">
        <v>18.60056640625</v>
      </c>
      <c r="O384" s="53">
        <f t="shared" si="52"/>
        <v>0</v>
      </c>
      <c r="P384" s="54">
        <f t="shared" si="53"/>
        <v>60.072878709005721</v>
      </c>
      <c r="Q384" s="69">
        <v>26.758755335762622</v>
      </c>
      <c r="R384" s="53">
        <f t="shared" si="54"/>
        <v>15.155239718896404</v>
      </c>
      <c r="S384" s="53">
        <f t="shared" si="55"/>
        <v>0</v>
      </c>
      <c r="T384" s="53">
        <f t="shared" si="56"/>
        <v>0</v>
      </c>
      <c r="U384" s="53">
        <f t="shared" si="57"/>
        <v>60.072878709005721</v>
      </c>
      <c r="V384" s="69">
        <v>26.758755335762622</v>
      </c>
      <c r="W384" s="53">
        <f t="shared" si="58"/>
        <v>15.155239718896404</v>
      </c>
      <c r="X384" s="53">
        <f t="shared" si="59"/>
        <v>0</v>
      </c>
      <c r="Y384" s="12"/>
      <c r="Z384" s="21"/>
      <c r="AA384" s="48"/>
      <c r="AB384" s="21"/>
      <c r="AC384" s="12"/>
    </row>
    <row r="385" spans="1:29" x14ac:dyDescent="0.3">
      <c r="A385" s="1">
        <f t="shared" si="50"/>
        <v>45203.968749999076</v>
      </c>
      <c r="B385" s="6">
        <v>4</v>
      </c>
      <c r="C385" s="6" t="s">
        <v>138</v>
      </c>
      <c r="D385">
        <f>IF(HOUR(A385)+MINUTE(A385)/60&lt;=18,1,IF(HOUR(A385)+MINUTE(A385)/60&gt;=23.25,1,LOOKUP(DAY(A385),calendario!$A$12:$A$41,calendario!$C$12:$C$41)))</f>
        <v>1</v>
      </c>
      <c r="E385" s="89">
        <f t="shared" si="51"/>
        <v>4.6541816406249996</v>
      </c>
      <c r="F385" s="88">
        <v>18.616726562499998</v>
      </c>
      <c r="G385" s="89">
        <f t="shared" si="51"/>
        <v>4.5552387695312504</v>
      </c>
      <c r="H385" s="86">
        <v>18.220955078125002</v>
      </c>
      <c r="O385" s="53">
        <f t="shared" si="52"/>
        <v>0</v>
      </c>
      <c r="P385" s="54">
        <f t="shared" si="53"/>
        <v>58.927641853201457</v>
      </c>
      <c r="Q385" s="69">
        <v>26.683802706923476</v>
      </c>
      <c r="R385" s="53">
        <f t="shared" si="54"/>
        <v>14.648728526808954</v>
      </c>
      <c r="S385" s="53">
        <f t="shared" si="55"/>
        <v>0</v>
      </c>
      <c r="T385" s="53">
        <f t="shared" si="56"/>
        <v>0</v>
      </c>
      <c r="U385" s="53">
        <f t="shared" si="57"/>
        <v>58.927641853201457</v>
      </c>
      <c r="V385" s="69">
        <v>26.683802706923476</v>
      </c>
      <c r="W385" s="53">
        <f t="shared" si="58"/>
        <v>14.648728526808954</v>
      </c>
      <c r="X385" s="53">
        <f t="shared" si="59"/>
        <v>0</v>
      </c>
      <c r="Y385" s="12"/>
      <c r="Z385" s="21"/>
      <c r="AA385" s="48"/>
      <c r="AB385" s="21"/>
      <c r="AC385" s="12"/>
    </row>
    <row r="386" spans="1:29" x14ac:dyDescent="0.3">
      <c r="A386" s="1">
        <f t="shared" si="50"/>
        <v>45203.97916666574</v>
      </c>
      <c r="B386" s="6">
        <v>4</v>
      </c>
      <c r="C386" s="6" t="s">
        <v>139</v>
      </c>
      <c r="D386">
        <f>IF(HOUR(A386)+MINUTE(A386)/60&lt;=18,1,IF(HOUR(A386)+MINUTE(A386)/60&gt;=23.25,1,LOOKUP(DAY(A386),calendario!$A$12:$A$41,calendario!$C$12:$C$41)))</f>
        <v>1</v>
      </c>
      <c r="E386" s="89">
        <f t="shared" si="51"/>
        <v>4.5522080078125002</v>
      </c>
      <c r="F386" s="88">
        <v>18.208832031250001</v>
      </c>
      <c r="G386" s="89">
        <f t="shared" si="51"/>
        <v>4.4984536132812503</v>
      </c>
      <c r="H386" s="86">
        <v>17.993814453125001</v>
      </c>
      <c r="O386" s="53">
        <f t="shared" si="52"/>
        <v>0</v>
      </c>
      <c r="P386" s="54">
        <f t="shared" si="53"/>
        <v>58.927641853201457</v>
      </c>
      <c r="Q386" s="69">
        <v>26.683802706923476</v>
      </c>
      <c r="R386" s="53">
        <f t="shared" si="54"/>
        <v>14.648728526808954</v>
      </c>
      <c r="S386" s="53">
        <f t="shared" si="55"/>
        <v>0</v>
      </c>
      <c r="T386" s="53">
        <f t="shared" si="56"/>
        <v>0</v>
      </c>
      <c r="U386" s="53">
        <f t="shared" si="57"/>
        <v>58.927641853201457</v>
      </c>
      <c r="V386" s="69">
        <v>26.683802706923476</v>
      </c>
      <c r="W386" s="53">
        <f t="shared" si="58"/>
        <v>14.648728526808954</v>
      </c>
      <c r="X386" s="53">
        <f t="shared" si="59"/>
        <v>0</v>
      </c>
      <c r="Y386" s="12"/>
      <c r="Z386" s="21"/>
      <c r="AA386" s="48"/>
      <c r="AB386" s="21"/>
      <c r="AC386" s="12"/>
    </row>
    <row r="387" spans="1:29" x14ac:dyDescent="0.3">
      <c r="A387" s="1">
        <f t="shared" si="50"/>
        <v>45203.989583332404</v>
      </c>
      <c r="B387" s="6">
        <v>4</v>
      </c>
      <c r="C387" s="6" t="s">
        <v>140</v>
      </c>
      <c r="D387">
        <f>IF(HOUR(A387)+MINUTE(A387)/60&lt;=18,1,IF(HOUR(A387)+MINUTE(A387)/60&gt;=23.25,1,LOOKUP(DAY(A387),calendario!$A$12:$A$41,calendario!$C$12:$C$41)))</f>
        <v>1</v>
      </c>
      <c r="E387" s="89">
        <f t="shared" si="51"/>
        <v>4.5095161132812498</v>
      </c>
      <c r="F387" s="88">
        <v>18.038064453124999</v>
      </c>
      <c r="G387" s="89">
        <f t="shared" si="51"/>
        <v>4.4987368164062502</v>
      </c>
      <c r="H387" s="86">
        <v>17.994947265625001</v>
      </c>
      <c r="O387" s="53">
        <f t="shared" si="52"/>
        <v>0</v>
      </c>
      <c r="P387" s="54">
        <f t="shared" si="53"/>
        <v>58.927641853201457</v>
      </c>
      <c r="Q387" s="69">
        <v>26.935026288391462</v>
      </c>
      <c r="R387" s="53">
        <f t="shared" si="54"/>
        <v>14.523116736074961</v>
      </c>
      <c r="S387" s="53">
        <f t="shared" si="55"/>
        <v>0</v>
      </c>
      <c r="T387" s="53">
        <f t="shared" si="56"/>
        <v>0</v>
      </c>
      <c r="U387" s="53">
        <f t="shared" si="57"/>
        <v>58.927641853201457</v>
      </c>
      <c r="V387" s="69">
        <v>26.935026288391462</v>
      </c>
      <c r="W387" s="53">
        <f t="shared" si="58"/>
        <v>14.523116736074961</v>
      </c>
      <c r="X387" s="53">
        <f t="shared" si="59"/>
        <v>0</v>
      </c>
      <c r="Y387" s="12"/>
      <c r="Z387" s="21"/>
      <c r="AA387" s="48"/>
      <c r="AB387" s="21"/>
      <c r="AC387" s="12"/>
    </row>
    <row r="388" spans="1:29" x14ac:dyDescent="0.3">
      <c r="A388" s="1">
        <f t="shared" si="50"/>
        <v>45203.999999999069</v>
      </c>
      <c r="B388" s="6">
        <v>4</v>
      </c>
      <c r="C388" s="6" t="s">
        <v>141</v>
      </c>
      <c r="D388">
        <f>IF(HOUR(A388)+MINUTE(A388)/60&lt;=18,1,IF(HOUR(A388)+MINUTE(A388)/60&gt;=23.25,1,LOOKUP(DAY(A388),calendario!$A$12:$A$41,calendario!$C$12:$C$41)))</f>
        <v>1</v>
      </c>
      <c r="E388" s="89">
        <f t="shared" si="51"/>
        <v>4.5100468749999996</v>
      </c>
      <c r="F388" s="88">
        <v>18.040187499999998</v>
      </c>
      <c r="G388" s="89">
        <f t="shared" si="51"/>
        <v>4.4986938476562504</v>
      </c>
      <c r="H388" s="86">
        <v>17.994775390625001</v>
      </c>
      <c r="O388" s="53">
        <f t="shared" si="52"/>
        <v>0</v>
      </c>
      <c r="P388" s="54">
        <f t="shared" si="53"/>
        <v>58.927641853201457</v>
      </c>
      <c r="Q388" s="69">
        <v>26.935026288391462</v>
      </c>
      <c r="R388" s="53">
        <f t="shared" si="54"/>
        <v>14.523116736074961</v>
      </c>
      <c r="S388" s="53">
        <f t="shared" si="55"/>
        <v>0</v>
      </c>
      <c r="T388" s="53">
        <f t="shared" si="56"/>
        <v>0</v>
      </c>
      <c r="U388" s="53">
        <f t="shared" si="57"/>
        <v>58.927641853201457</v>
      </c>
      <c r="V388" s="69">
        <v>26.935026288391462</v>
      </c>
      <c r="W388" s="53">
        <f t="shared" si="58"/>
        <v>14.523116736074961</v>
      </c>
      <c r="X388" s="53">
        <f t="shared" si="59"/>
        <v>0</v>
      </c>
      <c r="Y388" s="12"/>
      <c r="Z388" s="21"/>
      <c r="AA388" s="48"/>
      <c r="AB388" s="21"/>
      <c r="AC388" s="12"/>
    </row>
    <row r="389" spans="1:29" x14ac:dyDescent="0.3">
      <c r="A389" s="1">
        <f t="shared" si="50"/>
        <v>45204.010416665733</v>
      </c>
      <c r="B389" s="6">
        <v>5</v>
      </c>
      <c r="C389" s="6" t="s">
        <v>142</v>
      </c>
      <c r="D389">
        <f>IF(HOUR(A389)+MINUTE(A389)/60&lt;=18,1,IF(HOUR(A389)+MINUTE(A389)/60&gt;=23.25,1,LOOKUP(DAY(A389),calendario!$A$12:$A$41,calendario!$C$12:$C$41)))</f>
        <v>1</v>
      </c>
      <c r="E389" s="89">
        <f t="shared" si="51"/>
        <v>3.526293212890625</v>
      </c>
      <c r="F389" s="88">
        <v>14.1051728515625</v>
      </c>
      <c r="G389" s="89">
        <f t="shared" si="51"/>
        <v>3.8564560546875</v>
      </c>
      <c r="H389" s="86">
        <v>15.42582421875</v>
      </c>
      <c r="O389" s="53">
        <f t="shared" si="52"/>
        <v>0.92895479019726357</v>
      </c>
      <c r="P389" s="54">
        <f t="shared" si="53"/>
        <v>58.927641853201457</v>
      </c>
      <c r="Q389" s="69">
        <v>27.643087454450804</v>
      </c>
      <c r="R389" s="53">
        <f t="shared" si="54"/>
        <v>14.16908615304529</v>
      </c>
      <c r="S389" s="53">
        <f t="shared" si="55"/>
        <v>13.16244045458914</v>
      </c>
      <c r="T389" s="53">
        <f t="shared" si="56"/>
        <v>0.59216716824879434</v>
      </c>
      <c r="U389" s="53">
        <f t="shared" si="57"/>
        <v>58.927641853201457</v>
      </c>
      <c r="V389" s="69">
        <v>27.643087454450804</v>
      </c>
      <c r="W389" s="53">
        <f t="shared" si="58"/>
        <v>14.16908615304529</v>
      </c>
      <c r="X389" s="53">
        <f t="shared" si="59"/>
        <v>8.3904676239220333</v>
      </c>
      <c r="Y389" s="21"/>
      <c r="Z389" s="21"/>
      <c r="AA389" s="48"/>
      <c r="AB389" s="21"/>
      <c r="AC389" s="12"/>
    </row>
    <row r="390" spans="1:29" x14ac:dyDescent="0.3">
      <c r="A390" s="1">
        <f t="shared" ref="A390:A453" si="60">A389+0.0104166666666667</f>
        <v>45204.020833332397</v>
      </c>
      <c r="B390" s="6">
        <v>5</v>
      </c>
      <c r="C390" s="6" t="s">
        <v>34</v>
      </c>
      <c r="D390">
        <f>IF(HOUR(A390)+MINUTE(A390)/60&lt;=18,1,IF(HOUR(A390)+MINUTE(A390)/60&gt;=23.25,1,LOOKUP(DAY(A390),calendario!$A$12:$A$41,calendario!$C$12:$C$41)))</f>
        <v>1</v>
      </c>
      <c r="E390" s="89">
        <f t="shared" ref="E390:G453" si="61">F390/4</f>
        <v>0.18477487182617189</v>
      </c>
      <c r="F390" s="88">
        <v>0.73909948730468755</v>
      </c>
      <c r="G390" s="89">
        <f t="shared" si="61"/>
        <v>3.0474744796752929E-2</v>
      </c>
      <c r="H390" s="86">
        <v>0.12189897918701172</v>
      </c>
      <c r="O390" s="53">
        <f t="shared" ref="O390:O453" si="62">IF(($K$2*95%/4-E390)*$M$8*$M$9&lt;0,0,($K$2*95%/4-E390)*$M$8*$M$9)</f>
        <v>4.3375213316636598</v>
      </c>
      <c r="P390" s="54">
        <f t="shared" ref="P390:P453" si="63">IF(B390&lt;=3,IF(D390=1,$L$14*10/$K$11,$K$14*10/$K$11),IF(D390=1,$L$15*10/$K$11,$K$15*10/$K$11))</f>
        <v>58.927641853201457</v>
      </c>
      <c r="Q390" s="69">
        <v>27.643087454450804</v>
      </c>
      <c r="R390" s="53">
        <f t="shared" ref="R390:R453" si="64">IF((P390*95%-Q390)/2&lt;0,0,(P390*95%-Q390)/2)</f>
        <v>14.16908615304529</v>
      </c>
      <c r="S390" s="53">
        <f t="shared" ref="S390:S453" si="65">R390*O390</f>
        <v>61.458713439014133</v>
      </c>
      <c r="T390" s="53">
        <f t="shared" ref="T390:T453" si="66">IF(($K$3*95%/4-G390)*$M$8*$M$9&lt;0,0,($K$3*95%/4-G390)*$M$8*$M$9)</f>
        <v>4.494917520058948</v>
      </c>
      <c r="U390" s="53">
        <f t="shared" ref="U390:U453" si="67">IF(B390&lt;=3,IF(D390=1,$L$14*10/$K$11,$K$14*10/$K$11),IF(D390=1,$L$15*10/$K$11,$K$15*10/$K$11))</f>
        <v>58.927641853201457</v>
      </c>
      <c r="V390" s="69">
        <v>27.643087454450804</v>
      </c>
      <c r="W390" s="53">
        <f t="shared" ref="W390:W453" si="68">IF((U390*95%-V390)/2&lt;0,0,(U390*95%-V390)/2)</f>
        <v>14.16908615304529</v>
      </c>
      <c r="X390" s="53">
        <f t="shared" ref="X390:X453" si="69">W390*T390</f>
        <v>63.688873592547914</v>
      </c>
      <c r="Y390" s="21"/>
      <c r="Z390" s="21"/>
      <c r="AA390" s="48"/>
      <c r="AB390" s="21"/>
      <c r="AC390" s="12"/>
    </row>
    <row r="391" spans="1:29" x14ac:dyDescent="0.3">
      <c r="A391" s="1">
        <f t="shared" si="60"/>
        <v>45204.031249999061</v>
      </c>
      <c r="B391" s="6">
        <v>5</v>
      </c>
      <c r="C391" s="6" t="s">
        <v>36</v>
      </c>
      <c r="D391">
        <f>IF(HOUR(A391)+MINUTE(A391)/60&lt;=18,1,IF(HOUR(A391)+MINUTE(A391)/60&gt;=23.25,1,LOOKUP(DAY(A391),calendario!$A$12:$A$41,calendario!$C$12:$C$41)))</f>
        <v>1</v>
      </c>
      <c r="E391" s="89">
        <f t="shared" si="61"/>
        <v>0</v>
      </c>
      <c r="F391" s="88">
        <v>0</v>
      </c>
      <c r="G391" s="89">
        <f t="shared" si="61"/>
        <v>0</v>
      </c>
      <c r="H391" s="86">
        <v>0</v>
      </c>
      <c r="O391" s="53">
        <f t="shared" si="62"/>
        <v>4.5260037464002503</v>
      </c>
      <c r="P391" s="54">
        <f t="shared" si="63"/>
        <v>58.927641853201457</v>
      </c>
      <c r="Q391" s="69">
        <v>27.700032535137947</v>
      </c>
      <c r="R391" s="53">
        <f t="shared" si="64"/>
        <v>14.140613612701719</v>
      </c>
      <c r="S391" s="53">
        <f t="shared" si="65"/>
        <v>64.000470187486357</v>
      </c>
      <c r="T391" s="53">
        <f t="shared" si="66"/>
        <v>4.5260037464002503</v>
      </c>
      <c r="U391" s="53">
        <f t="shared" si="67"/>
        <v>58.927641853201457</v>
      </c>
      <c r="V391" s="69">
        <v>27.700032535137947</v>
      </c>
      <c r="W391" s="53">
        <f t="shared" si="68"/>
        <v>14.140613612701719</v>
      </c>
      <c r="X391" s="53">
        <f t="shared" si="69"/>
        <v>64.000470187486357</v>
      </c>
      <c r="Y391" s="21"/>
      <c r="Z391" s="21"/>
      <c r="AA391" s="48"/>
      <c r="AB391" s="21"/>
      <c r="AC391" s="12"/>
    </row>
    <row r="392" spans="1:29" x14ac:dyDescent="0.3">
      <c r="A392" s="1">
        <f t="shared" si="60"/>
        <v>45204.041666665726</v>
      </c>
      <c r="B392" s="6">
        <v>5</v>
      </c>
      <c r="C392" s="6" t="s">
        <v>38</v>
      </c>
      <c r="D392">
        <f>IF(HOUR(A392)+MINUTE(A392)/60&lt;=18,1,IF(HOUR(A392)+MINUTE(A392)/60&gt;=23.25,1,LOOKUP(DAY(A392),calendario!$A$12:$A$41,calendario!$C$12:$C$41)))</f>
        <v>1</v>
      </c>
      <c r="E392" s="89">
        <f t="shared" si="61"/>
        <v>0</v>
      </c>
      <c r="F392" s="88">
        <v>0</v>
      </c>
      <c r="G392" s="89">
        <f t="shared" si="61"/>
        <v>0</v>
      </c>
      <c r="H392" s="86">
        <v>0</v>
      </c>
      <c r="O392" s="53">
        <f t="shared" si="62"/>
        <v>4.5260037464002503</v>
      </c>
      <c r="P392" s="54">
        <f t="shared" si="63"/>
        <v>58.927641853201457</v>
      </c>
      <c r="Q392" s="69">
        <v>27.700032535137947</v>
      </c>
      <c r="R392" s="53">
        <f t="shared" si="64"/>
        <v>14.140613612701719</v>
      </c>
      <c r="S392" s="53">
        <f t="shared" si="65"/>
        <v>64.000470187486357</v>
      </c>
      <c r="T392" s="53">
        <f t="shared" si="66"/>
        <v>4.5260037464002503</v>
      </c>
      <c r="U392" s="53">
        <f t="shared" si="67"/>
        <v>58.927641853201457</v>
      </c>
      <c r="V392" s="69">
        <v>27.700032535137947</v>
      </c>
      <c r="W392" s="53">
        <f t="shared" si="68"/>
        <v>14.140613612701719</v>
      </c>
      <c r="X392" s="53">
        <f t="shared" si="69"/>
        <v>64.000470187486357</v>
      </c>
      <c r="Y392" s="21"/>
      <c r="Z392" s="21"/>
      <c r="AA392" s="48"/>
      <c r="AB392" s="21"/>
      <c r="AC392" s="12"/>
    </row>
    <row r="393" spans="1:29" x14ac:dyDescent="0.3">
      <c r="A393" s="1">
        <f t="shared" si="60"/>
        <v>45204.05208333239</v>
      </c>
      <c r="B393" s="6">
        <v>5</v>
      </c>
      <c r="C393" s="6" t="s">
        <v>40</v>
      </c>
      <c r="D393">
        <f>IF(HOUR(A393)+MINUTE(A393)/60&lt;=18,1,IF(HOUR(A393)+MINUTE(A393)/60&gt;=23.25,1,LOOKUP(DAY(A393),calendario!$A$12:$A$41,calendario!$C$12:$C$41)))</f>
        <v>1</v>
      </c>
      <c r="E393" s="89">
        <f t="shared" si="61"/>
        <v>0</v>
      </c>
      <c r="F393" s="88">
        <v>0</v>
      </c>
      <c r="G393" s="89">
        <f t="shared" si="61"/>
        <v>0</v>
      </c>
      <c r="H393" s="86">
        <v>0</v>
      </c>
      <c r="O393" s="53">
        <f t="shared" si="62"/>
        <v>4.5260037464002503</v>
      </c>
      <c r="P393" s="54">
        <f t="shared" si="63"/>
        <v>58.927641853201457</v>
      </c>
      <c r="Q393" s="69">
        <v>27.596349297241023</v>
      </c>
      <c r="R393" s="53">
        <f t="shared" si="64"/>
        <v>14.192455231650181</v>
      </c>
      <c r="S393" s="53">
        <f t="shared" si="65"/>
        <v>64.235105549066546</v>
      </c>
      <c r="T393" s="53">
        <f t="shared" si="66"/>
        <v>4.5260037464002503</v>
      </c>
      <c r="U393" s="53">
        <f t="shared" si="67"/>
        <v>58.927641853201457</v>
      </c>
      <c r="V393" s="69">
        <v>27.596349297241023</v>
      </c>
      <c r="W393" s="53">
        <f t="shared" si="68"/>
        <v>14.192455231650181</v>
      </c>
      <c r="X393" s="53">
        <f t="shared" si="69"/>
        <v>64.235105549066546</v>
      </c>
      <c r="Y393" s="21"/>
      <c r="Z393" s="21"/>
      <c r="AA393" s="48"/>
      <c r="AB393" s="21"/>
      <c r="AC393" s="12"/>
    </row>
    <row r="394" spans="1:29" x14ac:dyDescent="0.3">
      <c r="A394" s="1">
        <f t="shared" si="60"/>
        <v>45204.062499999054</v>
      </c>
      <c r="B394" s="6">
        <v>5</v>
      </c>
      <c r="C394" s="6" t="s">
        <v>42</v>
      </c>
      <c r="D394">
        <f>IF(HOUR(A394)+MINUTE(A394)/60&lt;=18,1,IF(HOUR(A394)+MINUTE(A394)/60&gt;=23.25,1,LOOKUP(DAY(A394),calendario!$A$12:$A$41,calendario!$C$12:$C$41)))</f>
        <v>1</v>
      </c>
      <c r="E394" s="89">
        <f t="shared" si="61"/>
        <v>0</v>
      </c>
      <c r="F394" s="88">
        <v>0</v>
      </c>
      <c r="G394" s="89">
        <f t="shared" si="61"/>
        <v>0</v>
      </c>
      <c r="H394" s="86">
        <v>0</v>
      </c>
      <c r="O394" s="53">
        <f t="shared" si="62"/>
        <v>4.5260037464002503</v>
      </c>
      <c r="P394" s="54">
        <f t="shared" si="63"/>
        <v>58.927641853201457</v>
      </c>
      <c r="Q394" s="69">
        <v>27.596349297241023</v>
      </c>
      <c r="R394" s="53">
        <f t="shared" si="64"/>
        <v>14.192455231650181</v>
      </c>
      <c r="S394" s="53">
        <f t="shared" si="65"/>
        <v>64.235105549066546</v>
      </c>
      <c r="T394" s="53">
        <f t="shared" si="66"/>
        <v>4.5260037464002503</v>
      </c>
      <c r="U394" s="53">
        <f t="shared" si="67"/>
        <v>58.927641853201457</v>
      </c>
      <c r="V394" s="69">
        <v>27.596349297241023</v>
      </c>
      <c r="W394" s="53">
        <f t="shared" si="68"/>
        <v>14.192455231650181</v>
      </c>
      <c r="X394" s="53">
        <f t="shared" si="69"/>
        <v>64.235105549066546</v>
      </c>
      <c r="Y394" s="21"/>
      <c r="Z394" s="21"/>
      <c r="AA394" s="48"/>
      <c r="AB394" s="21"/>
      <c r="AC394" s="12"/>
    </row>
    <row r="395" spans="1:29" x14ac:dyDescent="0.3">
      <c r="A395" s="1">
        <f t="shared" si="60"/>
        <v>45204.072916665718</v>
      </c>
      <c r="B395" s="6">
        <v>5</v>
      </c>
      <c r="C395" s="6" t="s">
        <v>43</v>
      </c>
      <c r="D395">
        <f>IF(HOUR(A395)+MINUTE(A395)/60&lt;=18,1,IF(HOUR(A395)+MINUTE(A395)/60&gt;=23.25,1,LOOKUP(DAY(A395),calendario!$A$12:$A$41,calendario!$C$12:$C$41)))</f>
        <v>1</v>
      </c>
      <c r="E395" s="89">
        <f t="shared" si="61"/>
        <v>0</v>
      </c>
      <c r="F395" s="88">
        <v>0</v>
      </c>
      <c r="G395" s="89">
        <f t="shared" si="61"/>
        <v>0</v>
      </c>
      <c r="H395" s="86">
        <v>0</v>
      </c>
      <c r="O395" s="53">
        <f t="shared" si="62"/>
        <v>4.5260037464002503</v>
      </c>
      <c r="P395" s="54">
        <f t="shared" si="63"/>
        <v>58.927641853201457</v>
      </c>
      <c r="Q395" s="69">
        <v>32.873535658511187</v>
      </c>
      <c r="R395" s="53">
        <f t="shared" si="64"/>
        <v>11.553862051015098</v>
      </c>
      <c r="S395" s="53">
        <f t="shared" si="65"/>
        <v>52.292822928286014</v>
      </c>
      <c r="T395" s="53">
        <f t="shared" si="66"/>
        <v>4.5260037464002503</v>
      </c>
      <c r="U395" s="53">
        <f t="shared" si="67"/>
        <v>58.927641853201457</v>
      </c>
      <c r="V395" s="69">
        <v>32.873535658511187</v>
      </c>
      <c r="W395" s="53">
        <f t="shared" si="68"/>
        <v>11.553862051015098</v>
      </c>
      <c r="X395" s="53">
        <f t="shared" si="69"/>
        <v>52.292822928286014</v>
      </c>
      <c r="Y395" s="21"/>
      <c r="Z395" s="21"/>
      <c r="AA395" s="48"/>
      <c r="AB395" s="21"/>
      <c r="AC395" s="12"/>
    </row>
    <row r="396" spans="1:29" x14ac:dyDescent="0.3">
      <c r="A396" s="1">
        <f t="shared" si="60"/>
        <v>45204.083333332383</v>
      </c>
      <c r="B396" s="6">
        <v>5</v>
      </c>
      <c r="C396" s="6" t="s">
        <v>45</v>
      </c>
      <c r="D396">
        <f>IF(HOUR(A396)+MINUTE(A396)/60&lt;=18,1,IF(HOUR(A396)+MINUTE(A396)/60&gt;=23.25,1,LOOKUP(DAY(A396),calendario!$A$12:$A$41,calendario!$C$12:$C$41)))</f>
        <v>1</v>
      </c>
      <c r="E396" s="89">
        <f t="shared" si="61"/>
        <v>0</v>
      </c>
      <c r="F396" s="88">
        <v>0</v>
      </c>
      <c r="G396" s="89">
        <f t="shared" si="61"/>
        <v>0</v>
      </c>
      <c r="H396" s="86">
        <v>0</v>
      </c>
      <c r="O396" s="53">
        <f t="shared" si="62"/>
        <v>4.5260037464002503</v>
      </c>
      <c r="P396" s="54">
        <f t="shared" si="63"/>
        <v>58.927641853201457</v>
      </c>
      <c r="Q396" s="69">
        <v>32.873535658511187</v>
      </c>
      <c r="R396" s="53">
        <f t="shared" si="64"/>
        <v>11.553862051015098</v>
      </c>
      <c r="S396" s="53">
        <f t="shared" si="65"/>
        <v>52.292822928286014</v>
      </c>
      <c r="T396" s="53">
        <f t="shared" si="66"/>
        <v>4.5260037464002503</v>
      </c>
      <c r="U396" s="53">
        <f t="shared" si="67"/>
        <v>58.927641853201457</v>
      </c>
      <c r="V396" s="69">
        <v>32.873535658511187</v>
      </c>
      <c r="W396" s="53">
        <f t="shared" si="68"/>
        <v>11.553862051015098</v>
      </c>
      <c r="X396" s="53">
        <f t="shared" si="69"/>
        <v>52.292822928286014</v>
      </c>
      <c r="Y396" s="21"/>
      <c r="Z396" s="21"/>
      <c r="AA396" s="48"/>
      <c r="AB396" s="21"/>
      <c r="AC396" s="12"/>
    </row>
    <row r="397" spans="1:29" x14ac:dyDescent="0.3">
      <c r="A397" s="1">
        <f t="shared" si="60"/>
        <v>45204.093749999047</v>
      </c>
      <c r="B397" s="6">
        <v>5</v>
      </c>
      <c r="C397" s="6" t="s">
        <v>46</v>
      </c>
      <c r="D397">
        <f>IF(HOUR(A397)+MINUTE(A397)/60&lt;=18,1,IF(HOUR(A397)+MINUTE(A397)/60&gt;=23.25,1,LOOKUP(DAY(A397),calendario!$A$12:$A$41,calendario!$C$12:$C$41)))</f>
        <v>1</v>
      </c>
      <c r="E397" s="89">
        <f t="shared" si="61"/>
        <v>0</v>
      </c>
      <c r="F397" s="88">
        <v>0</v>
      </c>
      <c r="G397" s="89">
        <f t="shared" si="61"/>
        <v>0</v>
      </c>
      <c r="H397" s="86">
        <v>0</v>
      </c>
      <c r="O397" s="53">
        <f t="shared" si="62"/>
        <v>4.5260037464002503</v>
      </c>
      <c r="P397" s="54">
        <f t="shared" si="63"/>
        <v>58.927641853201457</v>
      </c>
      <c r="Q397" s="69">
        <v>32.912717334721499</v>
      </c>
      <c r="R397" s="53">
        <f t="shared" si="64"/>
        <v>11.534271212909943</v>
      </c>
      <c r="S397" s="53">
        <f t="shared" si="65"/>
        <v>52.204154721626956</v>
      </c>
      <c r="T397" s="53">
        <f t="shared" si="66"/>
        <v>4.5260037464002503</v>
      </c>
      <c r="U397" s="53">
        <f t="shared" si="67"/>
        <v>58.927641853201457</v>
      </c>
      <c r="V397" s="69">
        <v>32.912717334721499</v>
      </c>
      <c r="W397" s="53">
        <f t="shared" si="68"/>
        <v>11.534271212909943</v>
      </c>
      <c r="X397" s="53">
        <f t="shared" si="69"/>
        <v>52.204154721626956</v>
      </c>
      <c r="Y397" s="21"/>
      <c r="Z397" s="21"/>
      <c r="AA397" s="48"/>
      <c r="AB397" s="21"/>
      <c r="AC397" s="12"/>
    </row>
    <row r="398" spans="1:29" x14ac:dyDescent="0.3">
      <c r="A398" s="1">
        <f t="shared" si="60"/>
        <v>45204.104166665711</v>
      </c>
      <c r="B398" s="6">
        <v>5</v>
      </c>
      <c r="C398" s="6" t="s">
        <v>49</v>
      </c>
      <c r="D398">
        <f>IF(HOUR(A398)+MINUTE(A398)/60&lt;=18,1,IF(HOUR(A398)+MINUTE(A398)/60&gt;=23.25,1,LOOKUP(DAY(A398),calendario!$A$12:$A$41,calendario!$C$12:$C$41)))</f>
        <v>1</v>
      </c>
      <c r="E398" s="89">
        <f t="shared" si="61"/>
        <v>0</v>
      </c>
      <c r="F398" s="88">
        <v>0</v>
      </c>
      <c r="G398" s="89">
        <f t="shared" si="61"/>
        <v>0</v>
      </c>
      <c r="H398" s="86">
        <v>0</v>
      </c>
      <c r="O398" s="53">
        <f t="shared" si="62"/>
        <v>4.5260037464002503</v>
      </c>
      <c r="P398" s="54">
        <f t="shared" si="63"/>
        <v>58.927641853201457</v>
      </c>
      <c r="Q398" s="69">
        <v>32.912717334721499</v>
      </c>
      <c r="R398" s="53">
        <f t="shared" si="64"/>
        <v>11.534271212909943</v>
      </c>
      <c r="S398" s="53">
        <f t="shared" si="65"/>
        <v>52.204154721626956</v>
      </c>
      <c r="T398" s="53">
        <f t="shared" si="66"/>
        <v>4.5260037464002503</v>
      </c>
      <c r="U398" s="53">
        <f t="shared" si="67"/>
        <v>58.927641853201457</v>
      </c>
      <c r="V398" s="69">
        <v>32.912717334721499</v>
      </c>
      <c r="W398" s="53">
        <f t="shared" si="68"/>
        <v>11.534271212909943</v>
      </c>
      <c r="X398" s="53">
        <f t="shared" si="69"/>
        <v>52.204154721626956</v>
      </c>
      <c r="Y398" s="21"/>
      <c r="Z398" s="21"/>
      <c r="AA398" s="48"/>
      <c r="AB398" s="21"/>
      <c r="AC398" s="12"/>
    </row>
    <row r="399" spans="1:29" x14ac:dyDescent="0.3">
      <c r="A399" s="1">
        <f t="shared" si="60"/>
        <v>45204.114583332375</v>
      </c>
      <c r="B399" s="6">
        <v>5</v>
      </c>
      <c r="C399" s="6" t="s">
        <v>52</v>
      </c>
      <c r="D399">
        <f>IF(HOUR(A399)+MINUTE(A399)/60&lt;=18,1,IF(HOUR(A399)+MINUTE(A399)/60&gt;=23.25,1,LOOKUP(DAY(A399),calendario!$A$12:$A$41,calendario!$C$12:$C$41)))</f>
        <v>1</v>
      </c>
      <c r="E399" s="89">
        <f t="shared" si="61"/>
        <v>0</v>
      </c>
      <c r="F399" s="88">
        <v>0</v>
      </c>
      <c r="G399" s="89">
        <f t="shared" si="61"/>
        <v>0</v>
      </c>
      <c r="H399" s="86">
        <v>0</v>
      </c>
      <c r="O399" s="53">
        <f t="shared" si="62"/>
        <v>4.5260037464002503</v>
      </c>
      <c r="P399" s="54">
        <f t="shared" si="63"/>
        <v>58.927641853201457</v>
      </c>
      <c r="Q399" s="69">
        <v>32.942835242061427</v>
      </c>
      <c r="R399" s="53">
        <f t="shared" si="64"/>
        <v>11.519212259239978</v>
      </c>
      <c r="S399" s="53">
        <f t="shared" si="65"/>
        <v>52.135997840899833</v>
      </c>
      <c r="T399" s="53">
        <f t="shared" si="66"/>
        <v>4.5260037464002503</v>
      </c>
      <c r="U399" s="53">
        <f t="shared" si="67"/>
        <v>58.927641853201457</v>
      </c>
      <c r="V399" s="69">
        <v>32.942835242061427</v>
      </c>
      <c r="W399" s="53">
        <f t="shared" si="68"/>
        <v>11.519212259239978</v>
      </c>
      <c r="X399" s="53">
        <f t="shared" si="69"/>
        <v>52.135997840899833</v>
      </c>
      <c r="Y399" s="21"/>
      <c r="Z399" s="21"/>
      <c r="AA399" s="48"/>
      <c r="AB399" s="21"/>
      <c r="AC399" s="12"/>
    </row>
    <row r="400" spans="1:29" x14ac:dyDescent="0.3">
      <c r="A400" s="1">
        <f t="shared" si="60"/>
        <v>45204.12499999904</v>
      </c>
      <c r="B400" s="6">
        <v>5</v>
      </c>
      <c r="C400" s="6" t="s">
        <v>54</v>
      </c>
      <c r="D400">
        <f>IF(HOUR(A400)+MINUTE(A400)/60&lt;=18,1,IF(HOUR(A400)+MINUTE(A400)/60&gt;=23.25,1,LOOKUP(DAY(A400),calendario!$A$12:$A$41,calendario!$C$12:$C$41)))</f>
        <v>1</v>
      </c>
      <c r="E400" s="89">
        <f t="shared" si="61"/>
        <v>0</v>
      </c>
      <c r="F400" s="88">
        <v>0</v>
      </c>
      <c r="G400" s="89">
        <f t="shared" si="61"/>
        <v>0</v>
      </c>
      <c r="H400" s="86">
        <v>0</v>
      </c>
      <c r="O400" s="53">
        <f t="shared" si="62"/>
        <v>4.5260037464002503</v>
      </c>
      <c r="P400" s="54">
        <f t="shared" si="63"/>
        <v>58.927641853201457</v>
      </c>
      <c r="Q400" s="69">
        <v>32.942835242061427</v>
      </c>
      <c r="R400" s="53">
        <f t="shared" si="64"/>
        <v>11.519212259239978</v>
      </c>
      <c r="S400" s="53">
        <f t="shared" si="65"/>
        <v>52.135997840899833</v>
      </c>
      <c r="T400" s="53">
        <f t="shared" si="66"/>
        <v>4.5260037464002503</v>
      </c>
      <c r="U400" s="53">
        <f t="shared" si="67"/>
        <v>58.927641853201457</v>
      </c>
      <c r="V400" s="69">
        <v>32.942835242061427</v>
      </c>
      <c r="W400" s="53">
        <f t="shared" si="68"/>
        <v>11.519212259239978</v>
      </c>
      <c r="X400" s="53">
        <f t="shared" si="69"/>
        <v>52.135997840899833</v>
      </c>
      <c r="Y400" s="21"/>
      <c r="Z400" s="21"/>
      <c r="AA400" s="48"/>
      <c r="AB400" s="21"/>
      <c r="AC400" s="12"/>
    </row>
    <row r="401" spans="1:29" x14ac:dyDescent="0.3">
      <c r="A401" s="1">
        <f t="shared" si="60"/>
        <v>45204.135416665704</v>
      </c>
      <c r="B401" s="6">
        <v>5</v>
      </c>
      <c r="C401" s="6" t="s">
        <v>55</v>
      </c>
      <c r="D401">
        <f>IF(HOUR(A401)+MINUTE(A401)/60&lt;=18,1,IF(HOUR(A401)+MINUTE(A401)/60&gt;=23.25,1,LOOKUP(DAY(A401),calendario!$A$12:$A$41,calendario!$C$12:$C$41)))</f>
        <v>1</v>
      </c>
      <c r="E401" s="89">
        <f t="shared" si="61"/>
        <v>0</v>
      </c>
      <c r="F401" s="88">
        <v>0</v>
      </c>
      <c r="G401" s="89">
        <f t="shared" si="61"/>
        <v>0</v>
      </c>
      <c r="H401" s="86">
        <v>0</v>
      </c>
      <c r="O401" s="53">
        <f t="shared" si="62"/>
        <v>4.5260037464002503</v>
      </c>
      <c r="P401" s="54">
        <f t="shared" si="63"/>
        <v>58.927641853201457</v>
      </c>
      <c r="Q401" s="69">
        <v>32.670529672045809</v>
      </c>
      <c r="R401" s="53">
        <f t="shared" si="64"/>
        <v>11.655365044247787</v>
      </c>
      <c r="S401" s="53">
        <f t="shared" si="65"/>
        <v>52.752225855928003</v>
      </c>
      <c r="T401" s="53">
        <f t="shared" si="66"/>
        <v>4.5260037464002503</v>
      </c>
      <c r="U401" s="53">
        <f t="shared" si="67"/>
        <v>58.927641853201457</v>
      </c>
      <c r="V401" s="69">
        <v>32.670529672045809</v>
      </c>
      <c r="W401" s="53">
        <f t="shared" si="68"/>
        <v>11.655365044247787</v>
      </c>
      <c r="X401" s="53">
        <f t="shared" si="69"/>
        <v>52.752225855928003</v>
      </c>
      <c r="Y401" s="21"/>
      <c r="Z401" s="21"/>
      <c r="AA401" s="48"/>
      <c r="AB401" s="21"/>
      <c r="AC401" s="12"/>
    </row>
    <row r="402" spans="1:29" x14ac:dyDescent="0.3">
      <c r="A402" s="1">
        <f t="shared" si="60"/>
        <v>45204.145833332368</v>
      </c>
      <c r="B402" s="6">
        <v>5</v>
      </c>
      <c r="C402" s="6" t="s">
        <v>56</v>
      </c>
      <c r="D402">
        <f>IF(HOUR(A402)+MINUTE(A402)/60&lt;=18,1,IF(HOUR(A402)+MINUTE(A402)/60&gt;=23.25,1,LOOKUP(DAY(A402),calendario!$A$12:$A$41,calendario!$C$12:$C$41)))</f>
        <v>1</v>
      </c>
      <c r="E402" s="89">
        <f t="shared" si="61"/>
        <v>0</v>
      </c>
      <c r="F402" s="88">
        <v>0</v>
      </c>
      <c r="G402" s="89">
        <f t="shared" si="61"/>
        <v>0</v>
      </c>
      <c r="H402" s="86">
        <v>0</v>
      </c>
      <c r="O402" s="53">
        <f t="shared" si="62"/>
        <v>4.5260037464002503</v>
      </c>
      <c r="P402" s="54">
        <f t="shared" si="63"/>
        <v>58.927641853201457</v>
      </c>
      <c r="Q402" s="69">
        <v>32.670529672045809</v>
      </c>
      <c r="R402" s="53">
        <f t="shared" si="64"/>
        <v>11.655365044247787</v>
      </c>
      <c r="S402" s="53">
        <f t="shared" si="65"/>
        <v>52.752225855928003</v>
      </c>
      <c r="T402" s="53">
        <f t="shared" si="66"/>
        <v>4.5260037464002503</v>
      </c>
      <c r="U402" s="53">
        <f t="shared" si="67"/>
        <v>58.927641853201457</v>
      </c>
      <c r="V402" s="69">
        <v>32.670529672045809</v>
      </c>
      <c r="W402" s="53">
        <f t="shared" si="68"/>
        <v>11.655365044247787</v>
      </c>
      <c r="X402" s="53">
        <f t="shared" si="69"/>
        <v>52.752225855928003</v>
      </c>
      <c r="Y402" s="21"/>
      <c r="Z402" s="21"/>
      <c r="AA402" s="48"/>
      <c r="AB402" s="21"/>
      <c r="AC402" s="12"/>
    </row>
    <row r="403" spans="1:29" x14ac:dyDescent="0.3">
      <c r="A403" s="1">
        <f t="shared" si="60"/>
        <v>45204.156249999032</v>
      </c>
      <c r="B403" s="6">
        <v>5</v>
      </c>
      <c r="C403" s="6" t="s">
        <v>57</v>
      </c>
      <c r="D403">
        <f>IF(HOUR(A403)+MINUTE(A403)/60&lt;=18,1,IF(HOUR(A403)+MINUTE(A403)/60&gt;=23.25,1,LOOKUP(DAY(A403),calendario!$A$12:$A$41,calendario!$C$12:$C$41)))</f>
        <v>1</v>
      </c>
      <c r="E403" s="89">
        <f t="shared" si="61"/>
        <v>0</v>
      </c>
      <c r="F403" s="88">
        <v>0</v>
      </c>
      <c r="G403" s="89">
        <f t="shared" si="61"/>
        <v>0</v>
      </c>
      <c r="H403" s="86">
        <v>0</v>
      </c>
      <c r="O403" s="53">
        <f t="shared" si="62"/>
        <v>4.5260037464002503</v>
      </c>
      <c r="P403" s="54">
        <f t="shared" si="63"/>
        <v>58.927641853201457</v>
      </c>
      <c r="Q403" s="69">
        <v>33.068309213951068</v>
      </c>
      <c r="R403" s="53">
        <f t="shared" si="64"/>
        <v>11.456475273295158</v>
      </c>
      <c r="S403" s="53">
        <f t="shared" si="65"/>
        <v>51.852050007475718</v>
      </c>
      <c r="T403" s="53">
        <f t="shared" si="66"/>
        <v>4.5260037464002503</v>
      </c>
      <c r="U403" s="53">
        <f t="shared" si="67"/>
        <v>58.927641853201457</v>
      </c>
      <c r="V403" s="69">
        <v>33.068309213951068</v>
      </c>
      <c r="W403" s="53">
        <f t="shared" si="68"/>
        <v>11.456475273295158</v>
      </c>
      <c r="X403" s="53">
        <f t="shared" si="69"/>
        <v>51.852050007475718</v>
      </c>
      <c r="Y403" s="21"/>
      <c r="Z403" s="21"/>
      <c r="AA403" s="48"/>
      <c r="AB403" s="21"/>
      <c r="AC403" s="12"/>
    </row>
    <row r="404" spans="1:29" x14ac:dyDescent="0.3">
      <c r="A404" s="1">
        <f t="shared" si="60"/>
        <v>45204.166666665697</v>
      </c>
      <c r="B404" s="6">
        <v>5</v>
      </c>
      <c r="C404" s="6" t="s">
        <v>58</v>
      </c>
      <c r="D404">
        <f>IF(HOUR(A404)+MINUTE(A404)/60&lt;=18,1,IF(HOUR(A404)+MINUTE(A404)/60&gt;=23.25,1,LOOKUP(DAY(A404),calendario!$A$12:$A$41,calendario!$C$12:$C$41)))</f>
        <v>1</v>
      </c>
      <c r="E404" s="89">
        <f t="shared" si="61"/>
        <v>0</v>
      </c>
      <c r="F404" s="88">
        <v>0</v>
      </c>
      <c r="G404" s="89">
        <f t="shared" si="61"/>
        <v>0</v>
      </c>
      <c r="H404" s="86">
        <v>0</v>
      </c>
      <c r="O404" s="53">
        <f t="shared" si="62"/>
        <v>4.5260037464002503</v>
      </c>
      <c r="P404" s="54">
        <f t="shared" si="63"/>
        <v>58.927641853201457</v>
      </c>
      <c r="Q404" s="69">
        <v>33.068309213951068</v>
      </c>
      <c r="R404" s="53">
        <f t="shared" si="64"/>
        <v>11.456475273295158</v>
      </c>
      <c r="S404" s="53">
        <f t="shared" si="65"/>
        <v>51.852050007475718</v>
      </c>
      <c r="T404" s="53">
        <f t="shared" si="66"/>
        <v>4.5260037464002503</v>
      </c>
      <c r="U404" s="53">
        <f t="shared" si="67"/>
        <v>58.927641853201457</v>
      </c>
      <c r="V404" s="69">
        <v>33.068309213951068</v>
      </c>
      <c r="W404" s="53">
        <f t="shared" si="68"/>
        <v>11.456475273295158</v>
      </c>
      <c r="X404" s="53">
        <f t="shared" si="69"/>
        <v>51.852050007475718</v>
      </c>
      <c r="Y404" s="21"/>
      <c r="Z404" s="21"/>
      <c r="AA404" s="48"/>
      <c r="AB404" s="21"/>
      <c r="AC404" s="12"/>
    </row>
    <row r="405" spans="1:29" x14ac:dyDescent="0.3">
      <c r="A405" s="1">
        <f t="shared" si="60"/>
        <v>45204.177083332361</v>
      </c>
      <c r="B405" s="6">
        <v>5</v>
      </c>
      <c r="C405" s="6" t="s">
        <v>60</v>
      </c>
      <c r="D405">
        <f>IF(HOUR(A405)+MINUTE(A405)/60&lt;=18,1,IF(HOUR(A405)+MINUTE(A405)/60&gt;=23.25,1,LOOKUP(DAY(A405),calendario!$A$12:$A$41,calendario!$C$12:$C$41)))</f>
        <v>1</v>
      </c>
      <c r="E405" s="89">
        <f t="shared" si="61"/>
        <v>0</v>
      </c>
      <c r="F405" s="88">
        <v>0</v>
      </c>
      <c r="G405" s="89">
        <f t="shared" si="61"/>
        <v>0</v>
      </c>
      <c r="H405" s="86">
        <v>0</v>
      </c>
      <c r="O405" s="53">
        <f t="shared" si="62"/>
        <v>4.5260037464002503</v>
      </c>
      <c r="P405" s="54">
        <f t="shared" si="63"/>
        <v>58.927641853201457</v>
      </c>
      <c r="Q405" s="69">
        <v>33.175026028110359</v>
      </c>
      <c r="R405" s="53">
        <f t="shared" si="64"/>
        <v>11.403116866215512</v>
      </c>
      <c r="S405" s="53">
        <f t="shared" si="65"/>
        <v>51.610549657131294</v>
      </c>
      <c r="T405" s="53">
        <f t="shared" si="66"/>
        <v>4.5260037464002503</v>
      </c>
      <c r="U405" s="53">
        <f t="shared" si="67"/>
        <v>58.927641853201457</v>
      </c>
      <c r="V405" s="69">
        <v>33.175026028110359</v>
      </c>
      <c r="W405" s="53">
        <f t="shared" si="68"/>
        <v>11.403116866215512</v>
      </c>
      <c r="X405" s="53">
        <f t="shared" si="69"/>
        <v>51.610549657131294</v>
      </c>
      <c r="Y405" s="21"/>
      <c r="Z405" s="21"/>
      <c r="AA405" s="48"/>
      <c r="AB405" s="21"/>
      <c r="AC405" s="12"/>
    </row>
    <row r="406" spans="1:29" x14ac:dyDescent="0.3">
      <c r="A406" s="1">
        <f t="shared" si="60"/>
        <v>45204.187499999025</v>
      </c>
      <c r="B406" s="6">
        <v>5</v>
      </c>
      <c r="C406" s="6" t="s">
        <v>61</v>
      </c>
      <c r="D406">
        <f>IF(HOUR(A406)+MINUTE(A406)/60&lt;=18,1,IF(HOUR(A406)+MINUTE(A406)/60&gt;=23.25,1,LOOKUP(DAY(A406),calendario!$A$12:$A$41,calendario!$C$12:$C$41)))</f>
        <v>1</v>
      </c>
      <c r="E406" s="89">
        <f t="shared" si="61"/>
        <v>0</v>
      </c>
      <c r="F406" s="88">
        <v>0</v>
      </c>
      <c r="G406" s="89">
        <f t="shared" si="61"/>
        <v>0</v>
      </c>
      <c r="H406" s="86">
        <v>0</v>
      </c>
      <c r="O406" s="53">
        <f t="shared" si="62"/>
        <v>4.5260037464002503</v>
      </c>
      <c r="P406" s="54">
        <f t="shared" si="63"/>
        <v>58.927641853201457</v>
      </c>
      <c r="Q406" s="69">
        <v>33.175026028110359</v>
      </c>
      <c r="R406" s="53">
        <f t="shared" si="64"/>
        <v>11.403116866215512</v>
      </c>
      <c r="S406" s="53">
        <f t="shared" si="65"/>
        <v>51.610549657131294</v>
      </c>
      <c r="T406" s="53">
        <f t="shared" si="66"/>
        <v>4.5260037464002503</v>
      </c>
      <c r="U406" s="53">
        <f t="shared" si="67"/>
        <v>58.927641853201457</v>
      </c>
      <c r="V406" s="69">
        <v>33.175026028110359</v>
      </c>
      <c r="W406" s="53">
        <f t="shared" si="68"/>
        <v>11.403116866215512</v>
      </c>
      <c r="X406" s="53">
        <f t="shared" si="69"/>
        <v>51.610549657131294</v>
      </c>
      <c r="Y406" s="21"/>
      <c r="Z406" s="21"/>
      <c r="AA406" s="48"/>
      <c r="AB406" s="21"/>
      <c r="AC406" s="12"/>
    </row>
    <row r="407" spans="1:29" x14ac:dyDescent="0.3">
      <c r="A407" s="1">
        <f t="shared" si="60"/>
        <v>45204.197916665689</v>
      </c>
      <c r="B407" s="6">
        <v>5</v>
      </c>
      <c r="C407" s="6" t="s">
        <v>62</v>
      </c>
      <c r="D407">
        <f>IF(HOUR(A407)+MINUTE(A407)/60&lt;=18,1,IF(HOUR(A407)+MINUTE(A407)/60&gt;=23.25,1,LOOKUP(DAY(A407),calendario!$A$12:$A$41,calendario!$C$12:$C$41)))</f>
        <v>1</v>
      </c>
      <c r="E407" s="89">
        <f t="shared" si="61"/>
        <v>0</v>
      </c>
      <c r="F407" s="88">
        <v>0</v>
      </c>
      <c r="G407" s="89">
        <f t="shared" si="61"/>
        <v>0</v>
      </c>
      <c r="H407" s="86">
        <v>0</v>
      </c>
      <c r="O407" s="53">
        <f t="shared" si="62"/>
        <v>4.5260037464002503</v>
      </c>
      <c r="P407" s="54">
        <f t="shared" si="63"/>
        <v>58.927641853201457</v>
      </c>
      <c r="Q407" s="69">
        <v>32.736419833420094</v>
      </c>
      <c r="R407" s="53">
        <f t="shared" si="64"/>
        <v>11.622419963560645</v>
      </c>
      <c r="S407" s="53">
        <f t="shared" si="65"/>
        <v>52.603116297312539</v>
      </c>
      <c r="T407" s="53">
        <f t="shared" si="66"/>
        <v>4.5260037464002503</v>
      </c>
      <c r="U407" s="53">
        <f t="shared" si="67"/>
        <v>58.927641853201457</v>
      </c>
      <c r="V407" s="69">
        <v>32.736419833420094</v>
      </c>
      <c r="W407" s="53">
        <f t="shared" si="68"/>
        <v>11.622419963560645</v>
      </c>
      <c r="X407" s="53">
        <f t="shared" si="69"/>
        <v>52.603116297312539</v>
      </c>
      <c r="Y407" s="21"/>
      <c r="Z407" s="21"/>
      <c r="AA407" s="48"/>
      <c r="AB407" s="21"/>
      <c r="AC407" s="12"/>
    </row>
    <row r="408" spans="1:29" x14ac:dyDescent="0.3">
      <c r="A408" s="1">
        <f t="shared" si="60"/>
        <v>45204.208333332354</v>
      </c>
      <c r="B408" s="6">
        <v>5</v>
      </c>
      <c r="C408" s="6" t="s">
        <v>63</v>
      </c>
      <c r="D408">
        <f>IF(HOUR(A408)+MINUTE(A408)/60&lt;=18,1,IF(HOUR(A408)+MINUTE(A408)/60&gt;=23.25,1,LOOKUP(DAY(A408),calendario!$A$12:$A$41,calendario!$C$12:$C$41)))</f>
        <v>1</v>
      </c>
      <c r="E408" s="89">
        <f t="shared" si="61"/>
        <v>0</v>
      </c>
      <c r="F408" s="88">
        <v>0</v>
      </c>
      <c r="G408" s="89">
        <f t="shared" si="61"/>
        <v>0</v>
      </c>
      <c r="H408" s="86">
        <v>0</v>
      </c>
      <c r="O408" s="53">
        <f t="shared" si="62"/>
        <v>4.5260037464002503</v>
      </c>
      <c r="P408" s="54">
        <f t="shared" si="63"/>
        <v>58.927641853201457</v>
      </c>
      <c r="Q408" s="69">
        <v>32.736419833420094</v>
      </c>
      <c r="R408" s="53">
        <f t="shared" si="64"/>
        <v>11.622419963560645</v>
      </c>
      <c r="S408" s="53">
        <f t="shared" si="65"/>
        <v>52.603116297312539</v>
      </c>
      <c r="T408" s="53">
        <f t="shared" si="66"/>
        <v>4.5260037464002503</v>
      </c>
      <c r="U408" s="53">
        <f t="shared" si="67"/>
        <v>58.927641853201457</v>
      </c>
      <c r="V408" s="69">
        <v>32.736419833420094</v>
      </c>
      <c r="W408" s="53">
        <f t="shared" si="68"/>
        <v>11.622419963560645</v>
      </c>
      <c r="X408" s="53">
        <f t="shared" si="69"/>
        <v>52.603116297312539</v>
      </c>
      <c r="Y408" s="21"/>
      <c r="Z408" s="21"/>
      <c r="AA408" s="48"/>
      <c r="AB408" s="21"/>
      <c r="AC408" s="12"/>
    </row>
    <row r="409" spans="1:29" x14ac:dyDescent="0.3">
      <c r="A409" s="1">
        <f t="shared" si="60"/>
        <v>45204.218749999018</v>
      </c>
      <c r="B409" s="6">
        <v>5</v>
      </c>
      <c r="C409" s="6" t="s">
        <v>64</v>
      </c>
      <c r="D409">
        <f>IF(HOUR(A409)+MINUTE(A409)/60&lt;=18,1,IF(HOUR(A409)+MINUTE(A409)/60&gt;=23.25,1,LOOKUP(DAY(A409),calendario!$A$12:$A$41,calendario!$C$12:$C$41)))</f>
        <v>1</v>
      </c>
      <c r="E409" s="89">
        <f t="shared" si="61"/>
        <v>0</v>
      </c>
      <c r="F409" s="88">
        <v>0</v>
      </c>
      <c r="G409" s="89">
        <f t="shared" si="61"/>
        <v>0</v>
      </c>
      <c r="H409" s="86">
        <v>0</v>
      </c>
      <c r="O409" s="53">
        <f t="shared" si="62"/>
        <v>4.5260037464002503</v>
      </c>
      <c r="P409" s="54">
        <f t="shared" si="63"/>
        <v>58.927641853201457</v>
      </c>
      <c r="Q409" s="69">
        <v>33.137448204060384</v>
      </c>
      <c r="R409" s="53">
        <f t="shared" si="64"/>
        <v>11.4219057782405</v>
      </c>
      <c r="S409" s="53">
        <f t="shared" si="65"/>
        <v>51.695588343347168</v>
      </c>
      <c r="T409" s="53">
        <f t="shared" si="66"/>
        <v>4.5260037464002503</v>
      </c>
      <c r="U409" s="53">
        <f t="shared" si="67"/>
        <v>58.927641853201457</v>
      </c>
      <c r="V409" s="69">
        <v>33.137448204060384</v>
      </c>
      <c r="W409" s="53">
        <f t="shared" si="68"/>
        <v>11.4219057782405</v>
      </c>
      <c r="X409" s="53">
        <f t="shared" si="69"/>
        <v>51.695588343347168</v>
      </c>
      <c r="Y409" s="21"/>
      <c r="Z409" s="21"/>
      <c r="AA409" s="48"/>
      <c r="AB409" s="21"/>
      <c r="AC409" s="12"/>
    </row>
    <row r="410" spans="1:29" x14ac:dyDescent="0.3">
      <c r="A410" s="1">
        <f t="shared" si="60"/>
        <v>45204.229166665682</v>
      </c>
      <c r="B410" s="6">
        <v>5</v>
      </c>
      <c r="C410" s="6" t="s">
        <v>65</v>
      </c>
      <c r="D410">
        <f>IF(HOUR(A410)+MINUTE(A410)/60&lt;=18,1,IF(HOUR(A410)+MINUTE(A410)/60&gt;=23.25,1,LOOKUP(DAY(A410),calendario!$A$12:$A$41,calendario!$C$12:$C$41)))</f>
        <v>1</v>
      </c>
      <c r="E410" s="89">
        <f t="shared" si="61"/>
        <v>0</v>
      </c>
      <c r="F410" s="88">
        <v>0</v>
      </c>
      <c r="G410" s="89">
        <f t="shared" si="61"/>
        <v>0</v>
      </c>
      <c r="H410" s="86">
        <v>0</v>
      </c>
      <c r="O410" s="53">
        <f t="shared" si="62"/>
        <v>4.5260037464002503</v>
      </c>
      <c r="P410" s="54">
        <f t="shared" si="63"/>
        <v>58.927641853201457</v>
      </c>
      <c r="Q410" s="69">
        <v>33.137448204060384</v>
      </c>
      <c r="R410" s="53">
        <f t="shared" si="64"/>
        <v>11.4219057782405</v>
      </c>
      <c r="S410" s="53">
        <f t="shared" si="65"/>
        <v>51.695588343347168</v>
      </c>
      <c r="T410" s="53">
        <f t="shared" si="66"/>
        <v>4.5260037464002503</v>
      </c>
      <c r="U410" s="53">
        <f t="shared" si="67"/>
        <v>58.927641853201457</v>
      </c>
      <c r="V410" s="69">
        <v>33.137448204060384</v>
      </c>
      <c r="W410" s="53">
        <f t="shared" si="68"/>
        <v>11.4219057782405</v>
      </c>
      <c r="X410" s="53">
        <f t="shared" si="69"/>
        <v>51.695588343347168</v>
      </c>
      <c r="Y410" s="21"/>
      <c r="Z410" s="21"/>
      <c r="AA410" s="48"/>
      <c r="AB410" s="21"/>
      <c r="AC410" s="12"/>
    </row>
    <row r="411" spans="1:29" x14ac:dyDescent="0.3">
      <c r="A411" s="1">
        <f t="shared" si="60"/>
        <v>45204.239583332346</v>
      </c>
      <c r="B411" s="6">
        <v>5</v>
      </c>
      <c r="C411" s="6" t="s">
        <v>66</v>
      </c>
      <c r="D411">
        <f>IF(HOUR(A411)+MINUTE(A411)/60&lt;=18,1,IF(HOUR(A411)+MINUTE(A411)/60&gt;=23.25,1,LOOKUP(DAY(A411),calendario!$A$12:$A$41,calendario!$C$12:$C$41)))</f>
        <v>1</v>
      </c>
      <c r="E411" s="89">
        <f t="shared" si="61"/>
        <v>0</v>
      </c>
      <c r="F411" s="88">
        <v>0</v>
      </c>
      <c r="G411" s="89">
        <f t="shared" si="61"/>
        <v>0</v>
      </c>
      <c r="H411" s="86">
        <v>0</v>
      </c>
      <c r="O411" s="53">
        <f t="shared" si="62"/>
        <v>4.5260037464002503</v>
      </c>
      <c r="P411" s="54">
        <f t="shared" si="63"/>
        <v>58.927641853201457</v>
      </c>
      <c r="Q411" s="69">
        <v>33.240807131702233</v>
      </c>
      <c r="R411" s="53">
        <f t="shared" si="64"/>
        <v>11.370226314419575</v>
      </c>
      <c r="S411" s="53">
        <f t="shared" si="65"/>
        <v>51.461686896481709</v>
      </c>
      <c r="T411" s="53">
        <f t="shared" si="66"/>
        <v>4.5260037464002503</v>
      </c>
      <c r="U411" s="53">
        <f t="shared" si="67"/>
        <v>58.927641853201457</v>
      </c>
      <c r="V411" s="69">
        <v>33.240807131702233</v>
      </c>
      <c r="W411" s="53">
        <f t="shared" si="68"/>
        <v>11.370226314419575</v>
      </c>
      <c r="X411" s="53">
        <f t="shared" si="69"/>
        <v>51.461686896481709</v>
      </c>
      <c r="Y411" s="21"/>
      <c r="Z411" s="21"/>
      <c r="AA411" s="48"/>
      <c r="AB411" s="21"/>
      <c r="AC411" s="12"/>
    </row>
    <row r="412" spans="1:29" x14ac:dyDescent="0.3">
      <c r="A412" s="1">
        <f t="shared" si="60"/>
        <v>45204.24999999901</v>
      </c>
      <c r="B412" s="6">
        <v>5</v>
      </c>
      <c r="C412" s="6" t="s">
        <v>67</v>
      </c>
      <c r="D412">
        <f>IF(HOUR(A412)+MINUTE(A412)/60&lt;=18,1,IF(HOUR(A412)+MINUTE(A412)/60&gt;=23.25,1,LOOKUP(DAY(A412),calendario!$A$12:$A$41,calendario!$C$12:$C$41)))</f>
        <v>1</v>
      </c>
      <c r="E412" s="89">
        <f t="shared" si="61"/>
        <v>0</v>
      </c>
      <c r="F412" s="88">
        <v>0</v>
      </c>
      <c r="G412" s="89">
        <f t="shared" si="61"/>
        <v>0</v>
      </c>
      <c r="H412" s="86">
        <v>0</v>
      </c>
      <c r="O412" s="53">
        <f t="shared" si="62"/>
        <v>4.5260037464002503</v>
      </c>
      <c r="P412" s="54">
        <f t="shared" si="63"/>
        <v>58.927641853201457</v>
      </c>
      <c r="Q412" s="69">
        <v>33.240807131702233</v>
      </c>
      <c r="R412" s="53">
        <f t="shared" si="64"/>
        <v>11.370226314419575</v>
      </c>
      <c r="S412" s="53">
        <f t="shared" si="65"/>
        <v>51.461686896481709</v>
      </c>
      <c r="T412" s="53">
        <f t="shared" si="66"/>
        <v>4.5260037464002503</v>
      </c>
      <c r="U412" s="53">
        <f t="shared" si="67"/>
        <v>58.927641853201457</v>
      </c>
      <c r="V412" s="69">
        <v>33.240807131702233</v>
      </c>
      <c r="W412" s="53">
        <f t="shared" si="68"/>
        <v>11.370226314419575</v>
      </c>
      <c r="X412" s="53">
        <f t="shared" si="69"/>
        <v>51.461686896481709</v>
      </c>
      <c r="Y412" s="21"/>
      <c r="Z412" s="21"/>
      <c r="AA412" s="48"/>
      <c r="AB412" s="21"/>
      <c r="AC412" s="12"/>
    </row>
    <row r="413" spans="1:29" x14ac:dyDescent="0.3">
      <c r="A413" s="1">
        <f t="shared" si="60"/>
        <v>45204.260416665675</v>
      </c>
      <c r="B413" s="6">
        <v>5</v>
      </c>
      <c r="C413" s="6" t="s">
        <v>68</v>
      </c>
      <c r="D413">
        <f>IF(HOUR(A413)+MINUTE(A413)/60&lt;=18,1,IF(HOUR(A413)+MINUTE(A413)/60&gt;=23.25,1,LOOKUP(DAY(A413),calendario!$A$12:$A$41,calendario!$C$12:$C$41)))</f>
        <v>1</v>
      </c>
      <c r="E413" s="89">
        <f t="shared" si="61"/>
        <v>0</v>
      </c>
      <c r="F413" s="88">
        <v>0</v>
      </c>
      <c r="G413" s="89">
        <f t="shared" si="61"/>
        <v>0</v>
      </c>
      <c r="H413" s="86">
        <v>0</v>
      </c>
      <c r="O413" s="53">
        <f t="shared" si="62"/>
        <v>4.5260037464002503</v>
      </c>
      <c r="P413" s="54">
        <f t="shared" si="63"/>
        <v>58.927641853201457</v>
      </c>
      <c r="Q413" s="69">
        <v>42.404615304528889</v>
      </c>
      <c r="R413" s="53">
        <f t="shared" si="64"/>
        <v>6.7883222280062476</v>
      </c>
      <c r="S413" s="53">
        <f t="shared" si="65"/>
        <v>30.723971835728371</v>
      </c>
      <c r="T413" s="53">
        <f t="shared" si="66"/>
        <v>4.5260037464002503</v>
      </c>
      <c r="U413" s="53">
        <f t="shared" si="67"/>
        <v>58.927641853201457</v>
      </c>
      <c r="V413" s="69">
        <v>42.404615304528889</v>
      </c>
      <c r="W413" s="53">
        <f t="shared" si="68"/>
        <v>6.7883222280062476</v>
      </c>
      <c r="X413" s="53">
        <f t="shared" si="69"/>
        <v>30.723971835728371</v>
      </c>
      <c r="Y413" s="21"/>
      <c r="Z413" s="21"/>
      <c r="AA413" s="48"/>
      <c r="AB413" s="21"/>
      <c r="AC413" s="12"/>
    </row>
    <row r="414" spans="1:29" x14ac:dyDescent="0.3">
      <c r="A414" s="1">
        <f t="shared" si="60"/>
        <v>45204.270833332339</v>
      </c>
      <c r="B414" s="6">
        <v>5</v>
      </c>
      <c r="C414" s="6" t="s">
        <v>69</v>
      </c>
      <c r="D414">
        <f>IF(HOUR(A414)+MINUTE(A414)/60&lt;=18,1,IF(HOUR(A414)+MINUTE(A414)/60&gt;=23.25,1,LOOKUP(DAY(A414),calendario!$A$12:$A$41,calendario!$C$12:$C$41)))</f>
        <v>1</v>
      </c>
      <c r="E414" s="89">
        <f t="shared" si="61"/>
        <v>0</v>
      </c>
      <c r="F414" s="88">
        <v>0</v>
      </c>
      <c r="G414" s="89">
        <f t="shared" si="61"/>
        <v>2.8303173828124999</v>
      </c>
      <c r="H414" s="86">
        <v>11.32126953125</v>
      </c>
      <c r="O414" s="53">
        <f t="shared" si="62"/>
        <v>4.5260037464002503</v>
      </c>
      <c r="P414" s="54">
        <f t="shared" si="63"/>
        <v>58.927641853201457</v>
      </c>
      <c r="Q414" s="69">
        <v>42.404615304528889</v>
      </c>
      <c r="R414" s="53">
        <f t="shared" si="64"/>
        <v>6.7883222280062476</v>
      </c>
      <c r="S414" s="53">
        <f t="shared" si="65"/>
        <v>30.723971835728371</v>
      </c>
      <c r="T414" s="53">
        <f t="shared" si="66"/>
        <v>1.6388955075413141</v>
      </c>
      <c r="U414" s="53">
        <f t="shared" si="67"/>
        <v>58.927641853201457</v>
      </c>
      <c r="V414" s="69">
        <v>42.404615304528889</v>
      </c>
      <c r="W414" s="53">
        <f t="shared" si="68"/>
        <v>6.7883222280062476</v>
      </c>
      <c r="X414" s="53">
        <f t="shared" si="69"/>
        <v>11.125350803222283</v>
      </c>
      <c r="Y414" s="21"/>
      <c r="Z414" s="21"/>
      <c r="AA414" s="48"/>
      <c r="AB414" s="21"/>
      <c r="AC414" s="12"/>
    </row>
    <row r="415" spans="1:29" x14ac:dyDescent="0.3">
      <c r="A415" s="1">
        <f t="shared" si="60"/>
        <v>45204.281249999003</v>
      </c>
      <c r="B415" s="6">
        <v>5</v>
      </c>
      <c r="C415" s="6" t="s">
        <v>70</v>
      </c>
      <c r="D415">
        <f>IF(HOUR(A415)+MINUTE(A415)/60&lt;=18,1,IF(HOUR(A415)+MINUTE(A415)/60&gt;=23.25,1,LOOKUP(DAY(A415),calendario!$A$12:$A$41,calendario!$C$12:$C$41)))</f>
        <v>1</v>
      </c>
      <c r="E415" s="89">
        <f t="shared" si="61"/>
        <v>0</v>
      </c>
      <c r="F415" s="88">
        <v>0</v>
      </c>
      <c r="G415" s="89">
        <f t="shared" si="61"/>
        <v>4.4968066406249996</v>
      </c>
      <c r="H415" s="86">
        <v>17.987226562499998</v>
      </c>
      <c r="O415" s="53">
        <f t="shared" si="62"/>
        <v>4.5260037464002503</v>
      </c>
      <c r="P415" s="54">
        <f t="shared" si="63"/>
        <v>58.927641853201457</v>
      </c>
      <c r="Q415" s="69">
        <v>41.908819885476312</v>
      </c>
      <c r="R415" s="53">
        <f t="shared" si="64"/>
        <v>7.0362199375325361</v>
      </c>
      <c r="S415" s="53">
        <f t="shared" si="65"/>
        <v>31.845957797768392</v>
      </c>
      <c r="T415" s="53">
        <f t="shared" si="66"/>
        <v>0</v>
      </c>
      <c r="U415" s="53">
        <f t="shared" si="67"/>
        <v>58.927641853201457</v>
      </c>
      <c r="V415" s="69">
        <v>41.908819885476312</v>
      </c>
      <c r="W415" s="53">
        <f t="shared" si="68"/>
        <v>7.0362199375325361</v>
      </c>
      <c r="X415" s="53">
        <f t="shared" si="69"/>
        <v>0</v>
      </c>
      <c r="Y415" s="21"/>
      <c r="Z415" s="21"/>
      <c r="AA415" s="48"/>
      <c r="AB415" s="21"/>
      <c r="AC415" s="12"/>
    </row>
    <row r="416" spans="1:29" x14ac:dyDescent="0.3">
      <c r="A416" s="1">
        <f t="shared" si="60"/>
        <v>45204.291666665667</v>
      </c>
      <c r="B416" s="6">
        <v>5</v>
      </c>
      <c r="C416" s="6" t="s">
        <v>71</v>
      </c>
      <c r="D416">
        <f>IF(HOUR(A416)+MINUTE(A416)/60&lt;=18,1,IF(HOUR(A416)+MINUTE(A416)/60&gt;=23.25,1,LOOKUP(DAY(A416),calendario!$A$12:$A$41,calendario!$C$12:$C$41)))</f>
        <v>1</v>
      </c>
      <c r="E416" s="89">
        <f t="shared" si="61"/>
        <v>2.41839794921875</v>
      </c>
      <c r="F416" s="88">
        <v>9.6735917968749998</v>
      </c>
      <c r="G416" s="89">
        <f t="shared" si="61"/>
        <v>4.5012656250000003</v>
      </c>
      <c r="H416" s="86">
        <v>18.005062500000001</v>
      </c>
      <c r="O416" s="53">
        <f t="shared" si="62"/>
        <v>2.0590801828348151</v>
      </c>
      <c r="P416" s="54">
        <f t="shared" si="63"/>
        <v>58.927641853201457</v>
      </c>
      <c r="Q416" s="69">
        <v>41.908819885476312</v>
      </c>
      <c r="R416" s="53">
        <f t="shared" si="64"/>
        <v>7.0362199375325361</v>
      </c>
      <c r="S416" s="53">
        <f t="shared" si="65"/>
        <v>14.488141035440465</v>
      </c>
      <c r="T416" s="53">
        <f t="shared" si="66"/>
        <v>0</v>
      </c>
      <c r="U416" s="53">
        <f t="shared" si="67"/>
        <v>58.927641853201457</v>
      </c>
      <c r="V416" s="69">
        <v>41.908819885476312</v>
      </c>
      <c r="W416" s="53">
        <f t="shared" si="68"/>
        <v>7.0362199375325361</v>
      </c>
      <c r="X416" s="53">
        <f t="shared" si="69"/>
        <v>0</v>
      </c>
      <c r="Y416" s="21"/>
      <c r="Z416" s="21"/>
      <c r="AA416" s="48"/>
      <c r="AB416" s="21"/>
      <c r="AC416" s="12"/>
    </row>
    <row r="417" spans="1:29" x14ac:dyDescent="0.3">
      <c r="A417" s="1">
        <f t="shared" si="60"/>
        <v>45204.302083332332</v>
      </c>
      <c r="B417" s="6">
        <v>5</v>
      </c>
      <c r="C417" s="6" t="s">
        <v>72</v>
      </c>
      <c r="D417">
        <f>IF(HOUR(A417)+MINUTE(A417)/60&lt;=18,1,IF(HOUR(A417)+MINUTE(A417)/60&gt;=23.25,1,LOOKUP(DAY(A417),calendario!$A$12:$A$41,calendario!$C$12:$C$41)))</f>
        <v>1</v>
      </c>
      <c r="E417" s="89">
        <f t="shared" si="61"/>
        <v>4.50820947265625</v>
      </c>
      <c r="F417" s="88">
        <v>18.032837890625</v>
      </c>
      <c r="G417" s="89">
        <f t="shared" si="61"/>
        <v>4.5014794921875003</v>
      </c>
      <c r="H417" s="86">
        <v>18.005917968750001</v>
      </c>
      <c r="O417" s="53">
        <f t="shared" si="62"/>
        <v>0</v>
      </c>
      <c r="P417" s="54">
        <f t="shared" si="63"/>
        <v>58.927641853201457</v>
      </c>
      <c r="Q417" s="69">
        <v>42.686841228526809</v>
      </c>
      <c r="R417" s="53">
        <f t="shared" si="64"/>
        <v>6.6472092660072875</v>
      </c>
      <c r="S417" s="53">
        <f t="shared" si="65"/>
        <v>0</v>
      </c>
      <c r="T417" s="53">
        <f t="shared" si="66"/>
        <v>0</v>
      </c>
      <c r="U417" s="53">
        <f t="shared" si="67"/>
        <v>58.927641853201457</v>
      </c>
      <c r="V417" s="69">
        <v>42.686841228526809</v>
      </c>
      <c r="W417" s="53">
        <f t="shared" si="68"/>
        <v>6.6472092660072875</v>
      </c>
      <c r="X417" s="53">
        <f t="shared" si="69"/>
        <v>0</v>
      </c>
      <c r="Y417" s="21"/>
      <c r="Z417" s="21"/>
      <c r="AA417" s="48"/>
      <c r="AB417" s="21"/>
      <c r="AC417" s="12"/>
    </row>
    <row r="418" spans="1:29" x14ac:dyDescent="0.3">
      <c r="A418" s="1">
        <f t="shared" si="60"/>
        <v>45204.312499998996</v>
      </c>
      <c r="B418" s="6">
        <v>5</v>
      </c>
      <c r="C418" s="6" t="s">
        <v>73</v>
      </c>
      <c r="D418">
        <f>IF(HOUR(A418)+MINUTE(A418)/60&lt;=18,1,IF(HOUR(A418)+MINUTE(A418)/60&gt;=23.25,1,LOOKUP(DAY(A418),calendario!$A$12:$A$41,calendario!$C$12:$C$41)))</f>
        <v>1</v>
      </c>
      <c r="E418" s="89">
        <f t="shared" si="61"/>
        <v>4.50925537109375</v>
      </c>
      <c r="F418" s="88">
        <v>18.037021484375</v>
      </c>
      <c r="G418" s="89">
        <f t="shared" si="61"/>
        <v>4.50183984375</v>
      </c>
      <c r="H418" s="86">
        <v>18.007359375</v>
      </c>
      <c r="O418" s="53">
        <f t="shared" si="62"/>
        <v>0</v>
      </c>
      <c r="P418" s="54">
        <f t="shared" si="63"/>
        <v>58.927641853201457</v>
      </c>
      <c r="Q418" s="69">
        <v>42.686841228526809</v>
      </c>
      <c r="R418" s="53">
        <f t="shared" si="64"/>
        <v>6.6472092660072875</v>
      </c>
      <c r="S418" s="53">
        <f t="shared" si="65"/>
        <v>0</v>
      </c>
      <c r="T418" s="53">
        <f t="shared" si="66"/>
        <v>0</v>
      </c>
      <c r="U418" s="53">
        <f t="shared" si="67"/>
        <v>58.927641853201457</v>
      </c>
      <c r="V418" s="69">
        <v>42.686841228526809</v>
      </c>
      <c r="W418" s="53">
        <f t="shared" si="68"/>
        <v>6.6472092660072875</v>
      </c>
      <c r="X418" s="53">
        <f t="shared" si="69"/>
        <v>0</v>
      </c>
      <c r="Y418" s="21"/>
      <c r="Z418" s="21"/>
      <c r="AA418" s="48"/>
      <c r="AB418" s="21"/>
      <c r="AC418" s="12"/>
    </row>
    <row r="419" spans="1:29" x14ac:dyDescent="0.3">
      <c r="A419" s="1">
        <f t="shared" si="60"/>
        <v>45204.32291666566</v>
      </c>
      <c r="B419" s="6">
        <v>5</v>
      </c>
      <c r="C419" s="6" t="s">
        <v>74</v>
      </c>
      <c r="D419">
        <f>IF(HOUR(A419)+MINUTE(A419)/60&lt;=18,1,IF(HOUR(A419)+MINUTE(A419)/60&gt;=23.25,1,LOOKUP(DAY(A419),calendario!$A$12:$A$41,calendario!$C$12:$C$41)))</f>
        <v>1</v>
      </c>
      <c r="E419" s="89">
        <f t="shared" si="61"/>
        <v>4.5089614257812496</v>
      </c>
      <c r="F419" s="88">
        <v>18.035845703124998</v>
      </c>
      <c r="G419" s="89">
        <f t="shared" si="61"/>
        <v>4.5019306640624999</v>
      </c>
      <c r="H419" s="86">
        <v>18.007722656249999</v>
      </c>
      <c r="O419" s="53">
        <f t="shared" si="62"/>
        <v>0</v>
      </c>
      <c r="P419" s="54">
        <f t="shared" si="63"/>
        <v>58.927641853201457</v>
      </c>
      <c r="Q419" s="69">
        <v>42.382922175950021</v>
      </c>
      <c r="R419" s="53">
        <f t="shared" si="64"/>
        <v>6.7991687922956814</v>
      </c>
      <c r="S419" s="53">
        <f t="shared" si="65"/>
        <v>0</v>
      </c>
      <c r="T419" s="53">
        <f t="shared" si="66"/>
        <v>0</v>
      </c>
      <c r="U419" s="53">
        <f t="shared" si="67"/>
        <v>58.927641853201457</v>
      </c>
      <c r="V419" s="69">
        <v>42.382922175950021</v>
      </c>
      <c r="W419" s="53">
        <f t="shared" si="68"/>
        <v>6.7991687922956814</v>
      </c>
      <c r="X419" s="53">
        <f t="shared" si="69"/>
        <v>0</v>
      </c>
      <c r="Y419" s="21"/>
      <c r="Z419" s="21"/>
      <c r="AA419" s="48"/>
      <c r="AB419" s="21"/>
      <c r="AC419" s="12"/>
    </row>
    <row r="420" spans="1:29" x14ac:dyDescent="0.3">
      <c r="A420" s="1">
        <f t="shared" si="60"/>
        <v>45204.333333332324</v>
      </c>
      <c r="B420" s="6">
        <v>5</v>
      </c>
      <c r="C420" s="6" t="s">
        <v>75</v>
      </c>
      <c r="D420">
        <f>IF(HOUR(A420)+MINUTE(A420)/60&lt;=18,1,IF(HOUR(A420)+MINUTE(A420)/60&gt;=23.25,1,LOOKUP(DAY(A420),calendario!$A$12:$A$41,calendario!$C$12:$C$41)))</f>
        <v>1</v>
      </c>
      <c r="E420" s="89">
        <f t="shared" si="61"/>
        <v>4.5083056640625001</v>
      </c>
      <c r="F420" s="88">
        <v>18.03322265625</v>
      </c>
      <c r="G420" s="89">
        <f t="shared" si="61"/>
        <v>4.5015166015624999</v>
      </c>
      <c r="H420" s="86">
        <v>18.00606640625</v>
      </c>
      <c r="O420" s="53">
        <f t="shared" si="62"/>
        <v>0</v>
      </c>
      <c r="P420" s="54">
        <f t="shared" si="63"/>
        <v>58.927641853201457</v>
      </c>
      <c r="Q420" s="69">
        <v>42.382922175950021</v>
      </c>
      <c r="R420" s="53">
        <f t="shared" si="64"/>
        <v>6.7991687922956814</v>
      </c>
      <c r="S420" s="53">
        <f t="shared" si="65"/>
        <v>0</v>
      </c>
      <c r="T420" s="53">
        <f t="shared" si="66"/>
        <v>0</v>
      </c>
      <c r="U420" s="53">
        <f t="shared" si="67"/>
        <v>58.927641853201457</v>
      </c>
      <c r="V420" s="69">
        <v>42.382922175950021</v>
      </c>
      <c r="W420" s="53">
        <f t="shared" si="68"/>
        <v>6.7991687922956814</v>
      </c>
      <c r="X420" s="53">
        <f t="shared" si="69"/>
        <v>0</v>
      </c>
      <c r="Y420" s="21"/>
      <c r="Z420" s="21"/>
      <c r="AA420" s="48"/>
      <c r="AB420" s="21"/>
      <c r="AC420" s="12"/>
    </row>
    <row r="421" spans="1:29" x14ac:dyDescent="0.3">
      <c r="A421" s="1">
        <f t="shared" si="60"/>
        <v>45204.343749998989</v>
      </c>
      <c r="B421" s="6">
        <v>5</v>
      </c>
      <c r="C421" s="6" t="s">
        <v>76</v>
      </c>
      <c r="D421">
        <f>IF(HOUR(A421)+MINUTE(A421)/60&lt;=18,1,IF(HOUR(A421)+MINUTE(A421)/60&gt;=23.25,1,LOOKUP(DAY(A421),calendario!$A$12:$A$41,calendario!$C$12:$C$41)))</f>
        <v>1</v>
      </c>
      <c r="E421" s="89">
        <f t="shared" si="61"/>
        <v>4.50757275390625</v>
      </c>
      <c r="F421" s="88">
        <v>18.030291015625</v>
      </c>
      <c r="G421" s="89">
        <f t="shared" si="61"/>
        <v>4.5012583007812497</v>
      </c>
      <c r="H421" s="86">
        <v>18.005033203124999</v>
      </c>
      <c r="O421" s="53">
        <f t="shared" si="62"/>
        <v>0</v>
      </c>
      <c r="P421" s="54">
        <f t="shared" si="63"/>
        <v>58.927641853201457</v>
      </c>
      <c r="Q421" s="69">
        <v>43.594775117126495</v>
      </c>
      <c r="R421" s="53">
        <f t="shared" si="64"/>
        <v>6.1932423217074444</v>
      </c>
      <c r="S421" s="53">
        <f t="shared" si="65"/>
        <v>0</v>
      </c>
      <c r="T421" s="53">
        <f t="shared" si="66"/>
        <v>0</v>
      </c>
      <c r="U421" s="53">
        <f t="shared" si="67"/>
        <v>58.927641853201457</v>
      </c>
      <c r="V421" s="69">
        <v>43.594775117126495</v>
      </c>
      <c r="W421" s="53">
        <f t="shared" si="68"/>
        <v>6.1932423217074444</v>
      </c>
      <c r="X421" s="53">
        <f t="shared" si="69"/>
        <v>0</v>
      </c>
      <c r="Y421" s="21"/>
      <c r="Z421" s="21"/>
      <c r="AA421" s="48"/>
      <c r="AB421" s="21"/>
      <c r="AC421" s="12"/>
    </row>
    <row r="422" spans="1:29" x14ac:dyDescent="0.3">
      <c r="A422" s="1">
        <f t="shared" si="60"/>
        <v>45204.354166665653</v>
      </c>
      <c r="B422" s="6">
        <v>5</v>
      </c>
      <c r="C422" s="6" t="s">
        <v>77</v>
      </c>
      <c r="D422">
        <f>IF(HOUR(A422)+MINUTE(A422)/60&lt;=18,1,IF(HOUR(A422)+MINUTE(A422)/60&gt;=23.25,1,LOOKUP(DAY(A422),calendario!$A$12:$A$41,calendario!$C$12:$C$41)))</f>
        <v>1</v>
      </c>
      <c r="E422" s="89">
        <f t="shared" si="61"/>
        <v>4.5068378906250004</v>
      </c>
      <c r="F422" s="88">
        <v>18.027351562500002</v>
      </c>
      <c r="G422" s="89">
        <f t="shared" si="61"/>
        <v>4.5009277343749998</v>
      </c>
      <c r="H422" s="86">
        <v>18.003710937499999</v>
      </c>
      <c r="O422" s="53">
        <f t="shared" si="62"/>
        <v>0</v>
      </c>
      <c r="P422" s="54">
        <f t="shared" si="63"/>
        <v>58.927641853201457</v>
      </c>
      <c r="Q422" s="69">
        <v>43.594775117126495</v>
      </c>
      <c r="R422" s="53">
        <f t="shared" si="64"/>
        <v>6.1932423217074444</v>
      </c>
      <c r="S422" s="53">
        <f t="shared" si="65"/>
        <v>0</v>
      </c>
      <c r="T422" s="53">
        <f t="shared" si="66"/>
        <v>0</v>
      </c>
      <c r="U422" s="53">
        <f t="shared" si="67"/>
        <v>58.927641853201457</v>
      </c>
      <c r="V422" s="69">
        <v>43.594775117126495</v>
      </c>
      <c r="W422" s="53">
        <f t="shared" si="68"/>
        <v>6.1932423217074444</v>
      </c>
      <c r="X422" s="53">
        <f t="shared" si="69"/>
        <v>0</v>
      </c>
      <c r="Y422" s="21"/>
      <c r="Z422" s="21"/>
      <c r="AA422" s="48"/>
      <c r="AB422" s="21"/>
      <c r="AC422" s="12"/>
    </row>
    <row r="423" spans="1:29" x14ac:dyDescent="0.3">
      <c r="A423" s="1">
        <f t="shared" si="60"/>
        <v>45204.364583332317</v>
      </c>
      <c r="B423" s="6">
        <v>5</v>
      </c>
      <c r="C423" s="6" t="s">
        <v>78</v>
      </c>
      <c r="D423">
        <f>IF(HOUR(A423)+MINUTE(A423)/60&lt;=18,1,IF(HOUR(A423)+MINUTE(A423)/60&gt;=23.25,1,LOOKUP(DAY(A423),calendario!$A$12:$A$41,calendario!$C$12:$C$41)))</f>
        <v>1</v>
      </c>
      <c r="E423" s="89">
        <f t="shared" si="61"/>
        <v>4.5051962890624999</v>
      </c>
      <c r="F423" s="88">
        <v>18.02078515625</v>
      </c>
      <c r="G423" s="89">
        <f t="shared" si="61"/>
        <v>4.5011381835937501</v>
      </c>
      <c r="H423" s="86">
        <v>18.004552734375</v>
      </c>
      <c r="O423" s="53">
        <f t="shared" si="62"/>
        <v>0</v>
      </c>
      <c r="P423" s="54">
        <f t="shared" si="63"/>
        <v>58.927641853201457</v>
      </c>
      <c r="Q423" s="69">
        <v>43.124629359708479</v>
      </c>
      <c r="R423" s="53">
        <f t="shared" si="64"/>
        <v>6.4283152004164528</v>
      </c>
      <c r="S423" s="53">
        <f t="shared" si="65"/>
        <v>0</v>
      </c>
      <c r="T423" s="53">
        <f t="shared" si="66"/>
        <v>0</v>
      </c>
      <c r="U423" s="53">
        <f t="shared" si="67"/>
        <v>58.927641853201457</v>
      </c>
      <c r="V423" s="69">
        <v>43.124629359708479</v>
      </c>
      <c r="W423" s="53">
        <f t="shared" si="68"/>
        <v>6.4283152004164528</v>
      </c>
      <c r="X423" s="53">
        <f t="shared" si="69"/>
        <v>0</v>
      </c>
      <c r="Y423" s="21"/>
      <c r="Z423" s="21"/>
      <c r="AA423" s="48"/>
      <c r="AB423" s="21"/>
      <c r="AC423" s="12"/>
    </row>
    <row r="424" spans="1:29" x14ac:dyDescent="0.3">
      <c r="A424" s="1">
        <f t="shared" si="60"/>
        <v>45204.374999998981</v>
      </c>
      <c r="B424" s="6">
        <v>5</v>
      </c>
      <c r="C424" s="6" t="s">
        <v>79</v>
      </c>
      <c r="D424">
        <f>IF(HOUR(A424)+MINUTE(A424)/60&lt;=18,1,IF(HOUR(A424)+MINUTE(A424)/60&gt;=23.25,1,LOOKUP(DAY(A424),calendario!$A$12:$A$41,calendario!$C$12:$C$41)))</f>
        <v>1</v>
      </c>
      <c r="E424" s="89">
        <f t="shared" si="61"/>
        <v>4.5041328125</v>
      </c>
      <c r="F424" s="88">
        <v>18.01653125</v>
      </c>
      <c r="G424" s="89">
        <f t="shared" si="61"/>
        <v>4.5009086914062504</v>
      </c>
      <c r="H424" s="86">
        <v>18.003634765625002</v>
      </c>
      <c r="O424" s="53">
        <f t="shared" si="62"/>
        <v>0</v>
      </c>
      <c r="P424" s="54">
        <f t="shared" si="63"/>
        <v>58.927641853201457</v>
      </c>
      <c r="Q424" s="69">
        <v>43.124629359708479</v>
      </c>
      <c r="R424" s="53">
        <f t="shared" si="64"/>
        <v>6.4283152004164528</v>
      </c>
      <c r="S424" s="53">
        <f t="shared" si="65"/>
        <v>0</v>
      </c>
      <c r="T424" s="53">
        <f t="shared" si="66"/>
        <v>0</v>
      </c>
      <c r="U424" s="53">
        <f t="shared" si="67"/>
        <v>58.927641853201457</v>
      </c>
      <c r="V424" s="69">
        <v>43.124629359708479</v>
      </c>
      <c r="W424" s="53">
        <f t="shared" si="68"/>
        <v>6.4283152004164528</v>
      </c>
      <c r="X424" s="53">
        <f t="shared" si="69"/>
        <v>0</v>
      </c>
      <c r="Y424" s="21"/>
      <c r="Z424" s="21"/>
      <c r="AA424" s="48"/>
      <c r="AB424" s="21"/>
      <c r="AC424" s="12"/>
    </row>
    <row r="425" spans="1:29" x14ac:dyDescent="0.3">
      <c r="A425" s="1">
        <f t="shared" si="60"/>
        <v>45204.385416665646</v>
      </c>
      <c r="B425" s="6">
        <v>5</v>
      </c>
      <c r="C425" s="6" t="s">
        <v>80</v>
      </c>
      <c r="D425">
        <f>IF(HOUR(A425)+MINUTE(A425)/60&lt;=18,1,IF(HOUR(A425)+MINUTE(A425)/60&gt;=23.25,1,LOOKUP(DAY(A425),calendario!$A$12:$A$41,calendario!$C$12:$C$41)))</f>
        <v>1</v>
      </c>
      <c r="E425" s="89">
        <f t="shared" si="61"/>
        <v>4.5025312499999997</v>
      </c>
      <c r="F425" s="85">
        <v>18.010124999999999</v>
      </c>
      <c r="G425" s="89">
        <f t="shared" si="61"/>
        <v>4.5007006835937498</v>
      </c>
      <c r="H425" s="85">
        <v>18.002802734374999</v>
      </c>
      <c r="O425" s="53">
        <f t="shared" si="62"/>
        <v>0</v>
      </c>
      <c r="P425" s="54">
        <f t="shared" si="63"/>
        <v>58.927641853201457</v>
      </c>
      <c r="Q425" s="69">
        <v>42.467536699635609</v>
      </c>
      <c r="R425" s="53">
        <f t="shared" si="64"/>
        <v>6.7568615304528876</v>
      </c>
      <c r="S425" s="53">
        <f t="shared" si="65"/>
        <v>0</v>
      </c>
      <c r="T425" s="53">
        <f t="shared" si="66"/>
        <v>0</v>
      </c>
      <c r="U425" s="53">
        <f t="shared" si="67"/>
        <v>58.927641853201457</v>
      </c>
      <c r="V425" s="69">
        <v>42.467536699635609</v>
      </c>
      <c r="W425" s="53">
        <f t="shared" si="68"/>
        <v>6.7568615304528876</v>
      </c>
      <c r="X425" s="53">
        <f t="shared" si="69"/>
        <v>0</v>
      </c>
      <c r="Y425" s="21"/>
      <c r="Z425" s="21"/>
      <c r="AA425" s="48"/>
      <c r="AB425" s="21"/>
      <c r="AC425" s="12"/>
    </row>
    <row r="426" spans="1:29" x14ac:dyDescent="0.3">
      <c r="A426" s="1">
        <f t="shared" si="60"/>
        <v>45204.39583333231</v>
      </c>
      <c r="B426" s="6">
        <v>5</v>
      </c>
      <c r="C426" s="6" t="s">
        <v>81</v>
      </c>
      <c r="D426">
        <f>IF(HOUR(A426)+MINUTE(A426)/60&lt;=18,1,IF(HOUR(A426)+MINUTE(A426)/60&gt;=23.25,1,LOOKUP(DAY(A426),calendario!$A$12:$A$41,calendario!$C$12:$C$41)))</f>
        <v>1</v>
      </c>
      <c r="E426" s="89">
        <f t="shared" si="61"/>
        <v>4.5010791015624996</v>
      </c>
      <c r="F426" s="85">
        <v>18.004316406249998</v>
      </c>
      <c r="G426" s="89">
        <f t="shared" si="61"/>
        <v>4.5004790039062499</v>
      </c>
      <c r="H426" s="85">
        <v>18.001916015625</v>
      </c>
      <c r="O426" s="53">
        <f t="shared" si="62"/>
        <v>0</v>
      </c>
      <c r="P426" s="54">
        <f t="shared" si="63"/>
        <v>58.927641853201457</v>
      </c>
      <c r="Q426" s="69">
        <v>42.467536699635609</v>
      </c>
      <c r="R426" s="53">
        <f t="shared" si="64"/>
        <v>6.7568615304528876</v>
      </c>
      <c r="S426" s="53">
        <f t="shared" si="65"/>
        <v>0</v>
      </c>
      <c r="T426" s="53">
        <f t="shared" si="66"/>
        <v>0</v>
      </c>
      <c r="U426" s="53">
        <f t="shared" si="67"/>
        <v>58.927641853201457</v>
      </c>
      <c r="V426" s="69">
        <v>42.467536699635609</v>
      </c>
      <c r="W426" s="53">
        <f t="shared" si="68"/>
        <v>6.7568615304528876</v>
      </c>
      <c r="X426" s="53">
        <f t="shared" si="69"/>
        <v>0</v>
      </c>
      <c r="Y426" s="21"/>
      <c r="Z426" s="21"/>
      <c r="AA426" s="48"/>
      <c r="AB426" s="21"/>
      <c r="AC426" s="12"/>
    </row>
    <row r="427" spans="1:29" x14ac:dyDescent="0.3">
      <c r="A427" s="1">
        <f t="shared" si="60"/>
        <v>45204.406249998974</v>
      </c>
      <c r="B427" s="6">
        <v>5</v>
      </c>
      <c r="C427" s="6" t="s">
        <v>82</v>
      </c>
      <c r="D427">
        <f>IF(HOUR(A427)+MINUTE(A427)/60&lt;=18,1,IF(HOUR(A427)+MINUTE(A427)/60&gt;=23.25,1,LOOKUP(DAY(A427),calendario!$A$12:$A$41,calendario!$C$12:$C$41)))</f>
        <v>1</v>
      </c>
      <c r="E427" s="89">
        <f t="shared" si="61"/>
        <v>4.49904541015625</v>
      </c>
      <c r="F427" s="85">
        <v>17.996181640625</v>
      </c>
      <c r="G427" s="89">
        <f t="shared" si="61"/>
        <v>4.5004868164062497</v>
      </c>
      <c r="H427" s="85">
        <v>18.001947265624999</v>
      </c>
      <c r="O427" s="53">
        <f t="shared" si="62"/>
        <v>0</v>
      </c>
      <c r="P427" s="54">
        <f t="shared" si="63"/>
        <v>58.927641853201457</v>
      </c>
      <c r="Q427" s="69">
        <v>43.179133524206136</v>
      </c>
      <c r="R427" s="53">
        <f t="shared" si="64"/>
        <v>6.4010631181676239</v>
      </c>
      <c r="S427" s="53">
        <f t="shared" si="65"/>
        <v>0</v>
      </c>
      <c r="T427" s="53">
        <f t="shared" si="66"/>
        <v>0</v>
      </c>
      <c r="U427" s="53">
        <f t="shared" si="67"/>
        <v>58.927641853201457</v>
      </c>
      <c r="V427" s="69">
        <v>43.179133524206136</v>
      </c>
      <c r="W427" s="53">
        <f t="shared" si="68"/>
        <v>6.4010631181676239</v>
      </c>
      <c r="X427" s="53">
        <f t="shared" si="69"/>
        <v>0</v>
      </c>
      <c r="Y427" s="21"/>
      <c r="Z427" s="21"/>
      <c r="AA427" s="48"/>
      <c r="AB427" s="21"/>
      <c r="AC427" s="12"/>
    </row>
    <row r="428" spans="1:29" x14ac:dyDescent="0.3">
      <c r="A428" s="1">
        <f t="shared" si="60"/>
        <v>45204.416666665638</v>
      </c>
      <c r="B428" s="6">
        <v>5</v>
      </c>
      <c r="C428" s="6" t="s">
        <v>83</v>
      </c>
      <c r="D428">
        <f>IF(HOUR(A428)+MINUTE(A428)/60&lt;=18,1,IF(HOUR(A428)+MINUTE(A428)/60&gt;=23.25,1,LOOKUP(DAY(A428),calendario!$A$12:$A$41,calendario!$C$12:$C$41)))</f>
        <v>1</v>
      </c>
      <c r="E428" s="89">
        <f t="shared" si="61"/>
        <v>4.4971147460937502</v>
      </c>
      <c r="F428" s="85">
        <v>17.988458984375001</v>
      </c>
      <c r="G428" s="89">
        <f t="shared" si="61"/>
        <v>4.5003481445312499</v>
      </c>
      <c r="H428" s="85">
        <v>18.001392578124999</v>
      </c>
      <c r="O428" s="53">
        <f t="shared" si="62"/>
        <v>0</v>
      </c>
      <c r="P428" s="54">
        <f t="shared" si="63"/>
        <v>58.927641853201457</v>
      </c>
      <c r="Q428" s="69">
        <v>43.179133524206136</v>
      </c>
      <c r="R428" s="53">
        <f t="shared" si="64"/>
        <v>6.4010631181676239</v>
      </c>
      <c r="S428" s="53">
        <f t="shared" si="65"/>
        <v>0</v>
      </c>
      <c r="T428" s="53">
        <f t="shared" si="66"/>
        <v>0</v>
      </c>
      <c r="U428" s="53">
        <f t="shared" si="67"/>
        <v>58.927641853201457</v>
      </c>
      <c r="V428" s="69">
        <v>43.179133524206136</v>
      </c>
      <c r="W428" s="53">
        <f t="shared" si="68"/>
        <v>6.4010631181676239</v>
      </c>
      <c r="X428" s="53">
        <f t="shared" si="69"/>
        <v>0</v>
      </c>
      <c r="Y428" s="21"/>
      <c r="Z428" s="21"/>
      <c r="AA428" s="48"/>
      <c r="AB428" s="21"/>
      <c r="AC428" s="12"/>
    </row>
    <row r="429" spans="1:29" x14ac:dyDescent="0.3">
      <c r="A429" s="1">
        <f t="shared" si="60"/>
        <v>45204.427083332303</v>
      </c>
      <c r="B429" s="6">
        <v>5</v>
      </c>
      <c r="C429" s="6" t="s">
        <v>84</v>
      </c>
      <c r="D429">
        <f>IF(HOUR(A429)+MINUTE(A429)/60&lt;=18,1,IF(HOUR(A429)+MINUTE(A429)/60&gt;=23.25,1,LOOKUP(DAY(A429),calendario!$A$12:$A$41,calendario!$C$12:$C$41)))</f>
        <v>1</v>
      </c>
      <c r="E429" s="89">
        <f t="shared" si="61"/>
        <v>4.4963549804687499</v>
      </c>
      <c r="F429" s="85">
        <v>17.985419921875</v>
      </c>
      <c r="G429" s="89">
        <f t="shared" si="61"/>
        <v>4.5003081054687497</v>
      </c>
      <c r="H429" s="85">
        <v>18.001232421874999</v>
      </c>
      <c r="O429" s="53">
        <f t="shared" si="62"/>
        <v>0</v>
      </c>
      <c r="P429" s="54">
        <f t="shared" si="63"/>
        <v>58.927641853201457</v>
      </c>
      <c r="Q429" s="69">
        <v>43.205184799583549</v>
      </c>
      <c r="R429" s="53">
        <f t="shared" si="64"/>
        <v>6.3880374804789177</v>
      </c>
      <c r="S429" s="53">
        <f t="shared" si="65"/>
        <v>0</v>
      </c>
      <c r="T429" s="53">
        <f t="shared" si="66"/>
        <v>0</v>
      </c>
      <c r="U429" s="53">
        <f t="shared" si="67"/>
        <v>58.927641853201457</v>
      </c>
      <c r="V429" s="69">
        <v>43.205184799583549</v>
      </c>
      <c r="W429" s="53">
        <f t="shared" si="68"/>
        <v>6.3880374804789177</v>
      </c>
      <c r="X429" s="53">
        <f t="shared" si="69"/>
        <v>0</v>
      </c>
      <c r="Y429" s="21"/>
      <c r="Z429" s="21"/>
      <c r="AA429" s="48"/>
      <c r="AB429" s="21"/>
      <c r="AC429" s="12"/>
    </row>
    <row r="430" spans="1:29" x14ac:dyDescent="0.3">
      <c r="A430" s="1">
        <f t="shared" si="60"/>
        <v>45204.437499998967</v>
      </c>
      <c r="B430" s="6">
        <v>5</v>
      </c>
      <c r="C430" s="6" t="s">
        <v>85</v>
      </c>
      <c r="D430">
        <f>IF(HOUR(A430)+MINUTE(A430)/60&lt;=18,1,IF(HOUR(A430)+MINUTE(A430)/60&gt;=23.25,1,LOOKUP(DAY(A430),calendario!$A$12:$A$41,calendario!$C$12:$C$41)))</f>
        <v>1</v>
      </c>
      <c r="E430" s="89">
        <f t="shared" si="61"/>
        <v>4.4960107421875</v>
      </c>
      <c r="F430" s="85">
        <v>17.98404296875</v>
      </c>
      <c r="G430" s="89">
        <f t="shared" si="61"/>
        <v>4.4998759765624996</v>
      </c>
      <c r="H430" s="85">
        <v>17.999503906249998</v>
      </c>
      <c r="O430" s="53">
        <f t="shared" si="62"/>
        <v>0</v>
      </c>
      <c r="P430" s="54">
        <f t="shared" si="63"/>
        <v>58.927641853201457</v>
      </c>
      <c r="Q430" s="69">
        <v>43.205184799583549</v>
      </c>
      <c r="R430" s="53">
        <f t="shared" si="64"/>
        <v>6.3880374804789177</v>
      </c>
      <c r="S430" s="53">
        <f t="shared" si="65"/>
        <v>0</v>
      </c>
      <c r="T430" s="53">
        <f t="shared" si="66"/>
        <v>0</v>
      </c>
      <c r="U430" s="53">
        <f t="shared" si="67"/>
        <v>58.927641853201457</v>
      </c>
      <c r="V430" s="69">
        <v>43.205184799583549</v>
      </c>
      <c r="W430" s="53">
        <f t="shared" si="68"/>
        <v>6.3880374804789177</v>
      </c>
      <c r="X430" s="53">
        <f t="shared" si="69"/>
        <v>0</v>
      </c>
      <c r="Y430" s="21"/>
      <c r="Z430" s="21"/>
      <c r="AA430" s="48"/>
      <c r="AB430" s="21"/>
      <c r="AC430" s="12"/>
    </row>
    <row r="431" spans="1:29" x14ac:dyDescent="0.3">
      <c r="A431" s="1">
        <f t="shared" si="60"/>
        <v>45204.447916665631</v>
      </c>
      <c r="B431" s="6">
        <v>5</v>
      </c>
      <c r="C431" s="6" t="s">
        <v>86</v>
      </c>
      <c r="D431">
        <f>IF(HOUR(A431)+MINUTE(A431)/60&lt;=18,1,IF(HOUR(A431)+MINUTE(A431)/60&gt;=23.25,1,LOOKUP(DAY(A431),calendario!$A$12:$A$41,calendario!$C$12:$C$41)))</f>
        <v>1</v>
      </c>
      <c r="E431" s="89">
        <f t="shared" si="61"/>
        <v>4.4962221679687504</v>
      </c>
      <c r="F431" s="88">
        <v>17.984888671875002</v>
      </c>
      <c r="G431" s="89">
        <f t="shared" si="61"/>
        <v>4.4992827148437504</v>
      </c>
      <c r="H431" s="86">
        <v>17.997130859375002</v>
      </c>
      <c r="O431" s="53">
        <f t="shared" si="62"/>
        <v>0</v>
      </c>
      <c r="P431" s="54">
        <f t="shared" si="63"/>
        <v>58.927641853201457</v>
      </c>
      <c r="Q431" s="69">
        <v>43.043495314940131</v>
      </c>
      <c r="R431" s="53">
        <f t="shared" si="64"/>
        <v>6.4688822228006266</v>
      </c>
      <c r="S431" s="53">
        <f t="shared" si="65"/>
        <v>0</v>
      </c>
      <c r="T431" s="53">
        <f t="shared" si="66"/>
        <v>0</v>
      </c>
      <c r="U431" s="53">
        <f t="shared" si="67"/>
        <v>58.927641853201457</v>
      </c>
      <c r="V431" s="69">
        <v>43.043495314940131</v>
      </c>
      <c r="W431" s="53">
        <f t="shared" si="68"/>
        <v>6.4688822228006266</v>
      </c>
      <c r="X431" s="53">
        <f t="shared" si="69"/>
        <v>0</v>
      </c>
      <c r="Y431" s="21"/>
      <c r="Z431" s="21"/>
      <c r="AA431" s="48"/>
      <c r="AB431" s="21"/>
      <c r="AC431" s="12"/>
    </row>
    <row r="432" spans="1:29" x14ac:dyDescent="0.3">
      <c r="A432" s="1">
        <f t="shared" si="60"/>
        <v>45204.458333332295</v>
      </c>
      <c r="B432" s="6">
        <v>5</v>
      </c>
      <c r="C432" s="6" t="s">
        <v>87</v>
      </c>
      <c r="D432">
        <f>IF(HOUR(A432)+MINUTE(A432)/60&lt;=18,1,IF(HOUR(A432)+MINUTE(A432)/60&gt;=23.25,1,LOOKUP(DAY(A432),calendario!$A$12:$A$41,calendario!$C$12:$C$41)))</f>
        <v>1</v>
      </c>
      <c r="E432" s="89">
        <f t="shared" si="61"/>
        <v>4.4962387695312502</v>
      </c>
      <c r="F432" s="88">
        <v>17.984955078125001</v>
      </c>
      <c r="G432" s="89">
        <f t="shared" si="61"/>
        <v>4.4993261718750004</v>
      </c>
      <c r="H432" s="86">
        <v>17.997304687500002</v>
      </c>
      <c r="O432" s="53">
        <f t="shared" si="62"/>
        <v>0</v>
      </c>
      <c r="P432" s="54">
        <f t="shared" si="63"/>
        <v>58.927641853201457</v>
      </c>
      <c r="Q432" s="69">
        <v>43.043495314940131</v>
      </c>
      <c r="R432" s="53">
        <f t="shared" si="64"/>
        <v>6.4688822228006266</v>
      </c>
      <c r="S432" s="53">
        <f t="shared" si="65"/>
        <v>0</v>
      </c>
      <c r="T432" s="53">
        <f t="shared" si="66"/>
        <v>0</v>
      </c>
      <c r="U432" s="53">
        <f t="shared" si="67"/>
        <v>58.927641853201457</v>
      </c>
      <c r="V432" s="69">
        <v>43.043495314940131</v>
      </c>
      <c r="W432" s="53">
        <f t="shared" si="68"/>
        <v>6.4688822228006266</v>
      </c>
      <c r="X432" s="53">
        <f t="shared" si="69"/>
        <v>0</v>
      </c>
      <c r="Y432" s="21"/>
      <c r="Z432" s="21"/>
      <c r="AA432" s="48"/>
      <c r="AB432" s="21"/>
      <c r="AC432" s="12"/>
    </row>
    <row r="433" spans="1:29" x14ac:dyDescent="0.3">
      <c r="A433" s="1">
        <f t="shared" si="60"/>
        <v>45204.46874999896</v>
      </c>
      <c r="B433" s="6">
        <v>5</v>
      </c>
      <c r="C433" s="6" t="s">
        <v>88</v>
      </c>
      <c r="D433">
        <f>IF(HOUR(A433)+MINUTE(A433)/60&lt;=18,1,IF(HOUR(A433)+MINUTE(A433)/60&gt;=23.25,1,LOOKUP(DAY(A433),calendario!$A$12:$A$41,calendario!$C$12:$C$41)))</f>
        <v>1</v>
      </c>
      <c r="E433" s="89">
        <f t="shared" si="61"/>
        <v>4.4960263671874996</v>
      </c>
      <c r="F433" s="88">
        <v>17.984105468749998</v>
      </c>
      <c r="G433" s="89">
        <f t="shared" si="61"/>
        <v>4.4990385742187504</v>
      </c>
      <c r="H433" s="86">
        <v>17.996154296875002</v>
      </c>
      <c r="O433" s="53">
        <f t="shared" si="62"/>
        <v>0</v>
      </c>
      <c r="P433" s="54">
        <f t="shared" si="63"/>
        <v>58.927641853201457</v>
      </c>
      <c r="Q433" s="69">
        <v>43.109097865694949</v>
      </c>
      <c r="R433" s="53">
        <f t="shared" si="64"/>
        <v>6.4360809474232177</v>
      </c>
      <c r="S433" s="53">
        <f t="shared" si="65"/>
        <v>0</v>
      </c>
      <c r="T433" s="53">
        <f t="shared" si="66"/>
        <v>0</v>
      </c>
      <c r="U433" s="53">
        <f t="shared" si="67"/>
        <v>58.927641853201457</v>
      </c>
      <c r="V433" s="69">
        <v>43.109097865694949</v>
      </c>
      <c r="W433" s="53">
        <f t="shared" si="68"/>
        <v>6.4360809474232177</v>
      </c>
      <c r="X433" s="53">
        <f t="shared" si="69"/>
        <v>0</v>
      </c>
      <c r="Y433" s="21"/>
      <c r="Z433" s="21"/>
      <c r="AA433" s="48"/>
      <c r="AB433" s="21"/>
      <c r="AC433" s="12"/>
    </row>
    <row r="434" spans="1:29" x14ac:dyDescent="0.3">
      <c r="A434" s="1">
        <f t="shared" si="60"/>
        <v>45204.479166665624</v>
      </c>
      <c r="B434" s="6">
        <v>5</v>
      </c>
      <c r="C434" s="6" t="s">
        <v>89</v>
      </c>
      <c r="D434">
        <f>IF(HOUR(A434)+MINUTE(A434)/60&lt;=18,1,IF(HOUR(A434)+MINUTE(A434)/60&gt;=23.25,1,LOOKUP(DAY(A434),calendario!$A$12:$A$41,calendario!$C$12:$C$41)))</f>
        <v>1</v>
      </c>
      <c r="E434" s="89">
        <f t="shared" si="61"/>
        <v>4.49594140625</v>
      </c>
      <c r="F434" s="88">
        <v>17.983765625</v>
      </c>
      <c r="G434" s="89">
        <f t="shared" si="61"/>
        <v>4.4995126953125002</v>
      </c>
      <c r="H434" s="86">
        <v>17.998050781250001</v>
      </c>
      <c r="O434" s="53">
        <f t="shared" si="62"/>
        <v>0</v>
      </c>
      <c r="P434" s="54">
        <f t="shared" si="63"/>
        <v>58.927641853201457</v>
      </c>
      <c r="Q434" s="69">
        <v>43.109097865694949</v>
      </c>
      <c r="R434" s="53">
        <f t="shared" si="64"/>
        <v>6.4360809474232177</v>
      </c>
      <c r="S434" s="53">
        <f t="shared" si="65"/>
        <v>0</v>
      </c>
      <c r="T434" s="53">
        <f t="shared" si="66"/>
        <v>0</v>
      </c>
      <c r="U434" s="53">
        <f t="shared" si="67"/>
        <v>58.927641853201457</v>
      </c>
      <c r="V434" s="69">
        <v>43.109097865694949</v>
      </c>
      <c r="W434" s="53">
        <f t="shared" si="68"/>
        <v>6.4360809474232177</v>
      </c>
      <c r="X434" s="53">
        <f t="shared" si="69"/>
        <v>0</v>
      </c>
      <c r="Y434" s="21"/>
      <c r="Z434" s="21"/>
      <c r="AA434" s="48"/>
      <c r="AB434" s="21"/>
      <c r="AC434" s="12"/>
    </row>
    <row r="435" spans="1:29" x14ac:dyDescent="0.3">
      <c r="A435" s="1">
        <f t="shared" si="60"/>
        <v>45204.489583332288</v>
      </c>
      <c r="B435" s="6">
        <v>5</v>
      </c>
      <c r="C435" s="6" t="s">
        <v>90</v>
      </c>
      <c r="D435">
        <f>IF(HOUR(A435)+MINUTE(A435)/60&lt;=18,1,IF(HOUR(A435)+MINUTE(A435)/60&gt;=23.25,1,LOOKUP(DAY(A435),calendario!$A$12:$A$41,calendario!$C$12:$C$41)))</f>
        <v>1</v>
      </c>
      <c r="E435" s="89">
        <f t="shared" si="61"/>
        <v>4.4961005859374996</v>
      </c>
      <c r="F435" s="88">
        <v>17.984402343749998</v>
      </c>
      <c r="G435" s="89">
        <f t="shared" si="61"/>
        <v>4.4984418945312497</v>
      </c>
      <c r="H435" s="86">
        <v>17.993767578124999</v>
      </c>
      <c r="O435" s="53">
        <f t="shared" si="62"/>
        <v>0</v>
      </c>
      <c r="P435" s="54">
        <f t="shared" si="63"/>
        <v>58.927641853201457</v>
      </c>
      <c r="Q435" s="69">
        <v>42.511537220197816</v>
      </c>
      <c r="R435" s="53">
        <f t="shared" si="64"/>
        <v>6.734861270171784</v>
      </c>
      <c r="S435" s="53">
        <f t="shared" si="65"/>
        <v>0</v>
      </c>
      <c r="T435" s="53">
        <f t="shared" si="66"/>
        <v>0</v>
      </c>
      <c r="U435" s="53">
        <f t="shared" si="67"/>
        <v>58.927641853201457</v>
      </c>
      <c r="V435" s="69">
        <v>42.511537220197816</v>
      </c>
      <c r="W435" s="53">
        <f t="shared" si="68"/>
        <v>6.734861270171784</v>
      </c>
      <c r="X435" s="53">
        <f t="shared" si="69"/>
        <v>0</v>
      </c>
      <c r="Y435" s="21"/>
      <c r="Z435" s="21"/>
      <c r="AA435" s="48"/>
      <c r="AB435" s="21"/>
      <c r="AC435" s="12"/>
    </row>
    <row r="436" spans="1:29" x14ac:dyDescent="0.3">
      <c r="A436" s="1">
        <f t="shared" si="60"/>
        <v>45204.499999998952</v>
      </c>
      <c r="B436" s="6">
        <v>5</v>
      </c>
      <c r="C436" s="6" t="s">
        <v>91</v>
      </c>
      <c r="D436">
        <f>IF(HOUR(A436)+MINUTE(A436)/60&lt;=18,1,IF(HOUR(A436)+MINUTE(A436)/60&gt;=23.25,1,LOOKUP(DAY(A436),calendario!$A$12:$A$41,calendario!$C$12:$C$41)))</f>
        <v>1</v>
      </c>
      <c r="E436" s="89">
        <f t="shared" si="61"/>
        <v>4.4959375000000001</v>
      </c>
      <c r="F436" s="88">
        <v>17.983750000000001</v>
      </c>
      <c r="G436" s="89">
        <f t="shared" si="61"/>
        <v>4.4980810546874999</v>
      </c>
      <c r="H436" s="86">
        <v>17.992324218749999</v>
      </c>
      <c r="O436" s="53">
        <f t="shared" si="62"/>
        <v>0</v>
      </c>
      <c r="P436" s="54">
        <f t="shared" si="63"/>
        <v>58.927641853201457</v>
      </c>
      <c r="Q436" s="69">
        <v>42.511537220197816</v>
      </c>
      <c r="R436" s="53">
        <f t="shared" si="64"/>
        <v>6.734861270171784</v>
      </c>
      <c r="S436" s="53">
        <f t="shared" si="65"/>
        <v>0</v>
      </c>
      <c r="T436" s="53">
        <f t="shared" si="66"/>
        <v>0</v>
      </c>
      <c r="U436" s="53">
        <f t="shared" si="67"/>
        <v>58.927641853201457</v>
      </c>
      <c r="V436" s="69">
        <v>42.511537220197816</v>
      </c>
      <c r="W436" s="53">
        <f t="shared" si="68"/>
        <v>6.734861270171784</v>
      </c>
      <c r="X436" s="53">
        <f t="shared" si="69"/>
        <v>0</v>
      </c>
      <c r="Y436" s="21"/>
      <c r="Z436" s="21"/>
      <c r="AA436" s="48"/>
      <c r="AB436" s="21"/>
      <c r="AC436" s="12"/>
    </row>
    <row r="437" spans="1:29" x14ac:dyDescent="0.3">
      <c r="A437" s="1">
        <f t="shared" si="60"/>
        <v>45204.510416665617</v>
      </c>
      <c r="B437" s="6">
        <v>5</v>
      </c>
      <c r="C437" s="6" t="s">
        <v>93</v>
      </c>
      <c r="D437">
        <f>IF(HOUR(A437)+MINUTE(A437)/60&lt;=18,1,IF(HOUR(A437)+MINUTE(A437)/60&gt;=23.25,1,LOOKUP(DAY(A437),calendario!$A$12:$A$41,calendario!$C$12:$C$41)))</f>
        <v>1</v>
      </c>
      <c r="E437" s="89">
        <f t="shared" si="61"/>
        <v>4.4960776367187503</v>
      </c>
      <c r="F437" s="88">
        <v>17.984310546875001</v>
      </c>
      <c r="G437" s="89">
        <f t="shared" si="61"/>
        <v>4.4981152343749997</v>
      </c>
      <c r="H437" s="86">
        <v>17.992460937499999</v>
      </c>
      <c r="O437" s="53">
        <f t="shared" si="62"/>
        <v>0</v>
      </c>
      <c r="P437" s="54">
        <f t="shared" si="63"/>
        <v>58.927641853201457</v>
      </c>
      <c r="Q437" s="69">
        <v>43.012846954711087</v>
      </c>
      <c r="R437" s="53">
        <f t="shared" si="64"/>
        <v>6.4842064029151487</v>
      </c>
      <c r="S437" s="53">
        <f t="shared" si="65"/>
        <v>0</v>
      </c>
      <c r="T437" s="53">
        <f t="shared" si="66"/>
        <v>0</v>
      </c>
      <c r="U437" s="53">
        <f t="shared" si="67"/>
        <v>58.927641853201457</v>
      </c>
      <c r="V437" s="69">
        <v>43.012846954711087</v>
      </c>
      <c r="W437" s="53">
        <f t="shared" si="68"/>
        <v>6.4842064029151487</v>
      </c>
      <c r="X437" s="53">
        <f t="shared" si="69"/>
        <v>0</v>
      </c>
      <c r="Y437" s="21"/>
      <c r="Z437" s="21"/>
      <c r="AA437" s="48"/>
      <c r="AB437" s="21"/>
      <c r="AC437" s="12"/>
    </row>
    <row r="438" spans="1:29" x14ac:dyDescent="0.3">
      <c r="A438" s="1">
        <f t="shared" si="60"/>
        <v>45204.520833332281</v>
      </c>
      <c r="B438" s="6">
        <v>5</v>
      </c>
      <c r="C438" s="6" t="s">
        <v>94</v>
      </c>
      <c r="D438">
        <f>IF(HOUR(A438)+MINUTE(A438)/60&lt;=18,1,IF(HOUR(A438)+MINUTE(A438)/60&gt;=23.25,1,LOOKUP(DAY(A438),calendario!$A$12:$A$41,calendario!$C$12:$C$41)))</f>
        <v>1</v>
      </c>
      <c r="E438" s="89">
        <f t="shared" si="61"/>
        <v>4.4899575195312504</v>
      </c>
      <c r="F438" s="88">
        <v>17.959830078125002</v>
      </c>
      <c r="G438" s="89">
        <f t="shared" si="61"/>
        <v>4.4978237304687498</v>
      </c>
      <c r="H438" s="86">
        <v>17.991294921874999</v>
      </c>
      <c r="O438" s="53">
        <f t="shared" si="62"/>
        <v>0</v>
      </c>
      <c r="P438" s="54">
        <f t="shared" si="63"/>
        <v>58.927641853201457</v>
      </c>
      <c r="Q438" s="69">
        <v>43.012846954711087</v>
      </c>
      <c r="R438" s="53">
        <f t="shared" si="64"/>
        <v>6.4842064029151487</v>
      </c>
      <c r="S438" s="53">
        <f t="shared" si="65"/>
        <v>0</v>
      </c>
      <c r="T438" s="53">
        <f t="shared" si="66"/>
        <v>0</v>
      </c>
      <c r="U438" s="53">
        <f t="shared" si="67"/>
        <v>58.927641853201457</v>
      </c>
      <c r="V438" s="69">
        <v>43.012846954711087</v>
      </c>
      <c r="W438" s="53">
        <f t="shared" si="68"/>
        <v>6.4842064029151487</v>
      </c>
      <c r="X438" s="53">
        <f t="shared" si="69"/>
        <v>0</v>
      </c>
      <c r="Y438" s="21"/>
      <c r="Z438" s="21"/>
      <c r="AA438" s="48"/>
      <c r="AB438" s="21"/>
      <c r="AC438" s="12"/>
    </row>
    <row r="439" spans="1:29" x14ac:dyDescent="0.3">
      <c r="A439" s="1">
        <f t="shared" si="60"/>
        <v>45204.531249998945</v>
      </c>
      <c r="B439" s="6">
        <v>5</v>
      </c>
      <c r="C439" s="6" t="s">
        <v>96</v>
      </c>
      <c r="D439">
        <f>IF(HOUR(A439)+MINUTE(A439)/60&lt;=18,1,IF(HOUR(A439)+MINUTE(A439)/60&gt;=23.25,1,LOOKUP(DAY(A439),calendario!$A$12:$A$41,calendario!$C$12:$C$41)))</f>
        <v>1</v>
      </c>
      <c r="E439" s="89">
        <f t="shared" si="61"/>
        <v>4.4962885742187497</v>
      </c>
      <c r="F439" s="88">
        <v>17.985154296874999</v>
      </c>
      <c r="G439" s="89">
        <f t="shared" si="61"/>
        <v>4.4980375976562499</v>
      </c>
      <c r="H439" s="86">
        <v>17.992150390625</v>
      </c>
      <c r="O439" s="53">
        <f t="shared" si="62"/>
        <v>0</v>
      </c>
      <c r="P439" s="54">
        <f t="shared" si="63"/>
        <v>58.927641853201457</v>
      </c>
      <c r="Q439" s="69">
        <v>42.416343050494532</v>
      </c>
      <c r="R439" s="53">
        <f t="shared" si="64"/>
        <v>6.7824583550234259</v>
      </c>
      <c r="S439" s="53">
        <f t="shared" si="65"/>
        <v>0</v>
      </c>
      <c r="T439" s="53">
        <f t="shared" si="66"/>
        <v>0</v>
      </c>
      <c r="U439" s="53">
        <f t="shared" si="67"/>
        <v>58.927641853201457</v>
      </c>
      <c r="V439" s="69">
        <v>42.416343050494532</v>
      </c>
      <c r="W439" s="53">
        <f t="shared" si="68"/>
        <v>6.7824583550234259</v>
      </c>
      <c r="X439" s="53">
        <f t="shared" si="69"/>
        <v>0</v>
      </c>
      <c r="Y439" s="21"/>
      <c r="Z439" s="21"/>
      <c r="AA439" s="48"/>
      <c r="AB439" s="21"/>
      <c r="AC439" s="12"/>
    </row>
    <row r="440" spans="1:29" x14ac:dyDescent="0.3">
      <c r="A440" s="1">
        <f t="shared" si="60"/>
        <v>45204.541666665609</v>
      </c>
      <c r="B440" s="6">
        <v>5</v>
      </c>
      <c r="C440" s="6" t="s">
        <v>97</v>
      </c>
      <c r="D440">
        <f>IF(HOUR(A440)+MINUTE(A440)/60&lt;=18,1,IF(HOUR(A440)+MINUTE(A440)/60&gt;=23.25,1,LOOKUP(DAY(A440),calendario!$A$12:$A$41,calendario!$C$12:$C$41)))</f>
        <v>1</v>
      </c>
      <c r="E440" s="89">
        <f t="shared" si="61"/>
        <v>4.4962998046875002</v>
      </c>
      <c r="F440" s="88">
        <v>17.985199218750001</v>
      </c>
      <c r="G440" s="89">
        <f t="shared" si="61"/>
        <v>4.4979628906249998</v>
      </c>
      <c r="H440" s="86">
        <v>17.991851562499999</v>
      </c>
      <c r="O440" s="53">
        <f t="shared" si="62"/>
        <v>0</v>
      </c>
      <c r="P440" s="54">
        <f t="shared" si="63"/>
        <v>58.927641853201457</v>
      </c>
      <c r="Q440" s="69">
        <v>42.416343050494532</v>
      </c>
      <c r="R440" s="53">
        <f t="shared" si="64"/>
        <v>6.7824583550234259</v>
      </c>
      <c r="S440" s="53">
        <f t="shared" si="65"/>
        <v>0</v>
      </c>
      <c r="T440" s="53">
        <f t="shared" si="66"/>
        <v>0</v>
      </c>
      <c r="U440" s="53">
        <f t="shared" si="67"/>
        <v>58.927641853201457</v>
      </c>
      <c r="V440" s="69">
        <v>42.416343050494532</v>
      </c>
      <c r="W440" s="53">
        <f t="shared" si="68"/>
        <v>6.7824583550234259</v>
      </c>
      <c r="X440" s="53">
        <f t="shared" si="69"/>
        <v>0</v>
      </c>
      <c r="Y440" s="21"/>
      <c r="Z440" s="21"/>
      <c r="AA440" s="48"/>
      <c r="AB440" s="21"/>
      <c r="AC440" s="12"/>
    </row>
    <row r="441" spans="1:29" x14ac:dyDescent="0.3">
      <c r="A441" s="1">
        <f t="shared" si="60"/>
        <v>45204.552083332273</v>
      </c>
      <c r="B441" s="6">
        <v>5</v>
      </c>
      <c r="C441" s="6" t="s">
        <v>98</v>
      </c>
      <c r="D441">
        <f>IF(HOUR(A441)+MINUTE(A441)/60&lt;=18,1,IF(HOUR(A441)+MINUTE(A441)/60&gt;=23.25,1,LOOKUP(DAY(A441),calendario!$A$12:$A$41,calendario!$C$12:$C$41)))</f>
        <v>1</v>
      </c>
      <c r="E441" s="89">
        <f t="shared" si="61"/>
        <v>4.4964599609375</v>
      </c>
      <c r="F441" s="88">
        <v>17.98583984375</v>
      </c>
      <c r="G441" s="89">
        <f t="shared" si="61"/>
        <v>4.4981518554687501</v>
      </c>
      <c r="H441" s="86">
        <v>17.992607421875</v>
      </c>
      <c r="O441" s="53">
        <f t="shared" si="62"/>
        <v>0</v>
      </c>
      <c r="P441" s="54">
        <f t="shared" si="63"/>
        <v>58.927641853201457</v>
      </c>
      <c r="Q441" s="69">
        <v>42.750943258719417</v>
      </c>
      <c r="R441" s="53">
        <f t="shared" si="64"/>
        <v>6.6151582509109836</v>
      </c>
      <c r="S441" s="53">
        <f t="shared" si="65"/>
        <v>0</v>
      </c>
      <c r="T441" s="53">
        <f t="shared" si="66"/>
        <v>0</v>
      </c>
      <c r="U441" s="53">
        <f t="shared" si="67"/>
        <v>58.927641853201457</v>
      </c>
      <c r="V441" s="69">
        <v>42.750943258719417</v>
      </c>
      <c r="W441" s="53">
        <f t="shared" si="68"/>
        <v>6.6151582509109836</v>
      </c>
      <c r="X441" s="53">
        <f t="shared" si="69"/>
        <v>0</v>
      </c>
      <c r="Y441" s="21"/>
      <c r="Z441" s="21"/>
      <c r="AA441" s="48"/>
      <c r="AB441" s="21"/>
      <c r="AC441" s="12"/>
    </row>
    <row r="442" spans="1:29" x14ac:dyDescent="0.3">
      <c r="A442" s="1">
        <f t="shared" si="60"/>
        <v>45204.562499998938</v>
      </c>
      <c r="B442" s="6">
        <v>5</v>
      </c>
      <c r="C442" s="6" t="s">
        <v>99</v>
      </c>
      <c r="D442">
        <f>IF(HOUR(A442)+MINUTE(A442)/60&lt;=18,1,IF(HOUR(A442)+MINUTE(A442)/60&gt;=23.25,1,LOOKUP(DAY(A442),calendario!$A$12:$A$41,calendario!$C$12:$C$41)))</f>
        <v>1</v>
      </c>
      <c r="E442" s="89">
        <f t="shared" si="61"/>
        <v>4.4967783203125</v>
      </c>
      <c r="F442" s="88">
        <v>17.98711328125</v>
      </c>
      <c r="G442" s="89">
        <f t="shared" si="61"/>
        <v>4.4977441406249996</v>
      </c>
      <c r="H442" s="86">
        <v>17.990976562499998</v>
      </c>
      <c r="O442" s="53">
        <f t="shared" si="62"/>
        <v>0</v>
      </c>
      <c r="P442" s="54">
        <f t="shared" si="63"/>
        <v>58.927641853201457</v>
      </c>
      <c r="Q442" s="69">
        <v>42.750943258719417</v>
      </c>
      <c r="R442" s="53">
        <f t="shared" si="64"/>
        <v>6.6151582509109836</v>
      </c>
      <c r="S442" s="53">
        <f t="shared" si="65"/>
        <v>0</v>
      </c>
      <c r="T442" s="53">
        <f t="shared" si="66"/>
        <v>0</v>
      </c>
      <c r="U442" s="53">
        <f t="shared" si="67"/>
        <v>58.927641853201457</v>
      </c>
      <c r="V442" s="69">
        <v>42.750943258719417</v>
      </c>
      <c r="W442" s="53">
        <f t="shared" si="68"/>
        <v>6.6151582509109836</v>
      </c>
      <c r="X442" s="53">
        <f t="shared" si="69"/>
        <v>0</v>
      </c>
      <c r="Y442" s="21"/>
      <c r="Z442" s="21"/>
      <c r="AA442" s="48"/>
      <c r="AB442" s="21"/>
      <c r="AC442" s="12"/>
    </row>
    <row r="443" spans="1:29" x14ac:dyDescent="0.3">
      <c r="A443" s="1">
        <f t="shared" si="60"/>
        <v>45204.572916665602</v>
      </c>
      <c r="B443" s="6">
        <v>5</v>
      </c>
      <c r="C443" s="6" t="s">
        <v>100</v>
      </c>
      <c r="D443">
        <f>IF(HOUR(A443)+MINUTE(A443)/60&lt;=18,1,IF(HOUR(A443)+MINUTE(A443)/60&gt;=23.25,1,LOOKUP(DAY(A443),calendario!$A$12:$A$41,calendario!$C$12:$C$41)))</f>
        <v>1</v>
      </c>
      <c r="E443" s="89">
        <f t="shared" si="61"/>
        <v>4.4968496093750003</v>
      </c>
      <c r="F443" s="88">
        <v>17.987398437500001</v>
      </c>
      <c r="G443" s="89">
        <f t="shared" si="61"/>
        <v>4.4975258789062504</v>
      </c>
      <c r="H443" s="86">
        <v>17.990103515625002</v>
      </c>
      <c r="O443" s="53">
        <f t="shared" si="62"/>
        <v>0</v>
      </c>
      <c r="P443" s="54">
        <f t="shared" si="63"/>
        <v>58.927641853201457</v>
      </c>
      <c r="Q443" s="69">
        <v>42.300038781884439</v>
      </c>
      <c r="R443" s="53">
        <f t="shared" si="64"/>
        <v>6.8406104893284727</v>
      </c>
      <c r="S443" s="53">
        <f t="shared" si="65"/>
        <v>0</v>
      </c>
      <c r="T443" s="53">
        <f t="shared" si="66"/>
        <v>0</v>
      </c>
      <c r="U443" s="53">
        <f t="shared" si="67"/>
        <v>58.927641853201457</v>
      </c>
      <c r="V443" s="69">
        <v>42.300038781884439</v>
      </c>
      <c r="W443" s="53">
        <f t="shared" si="68"/>
        <v>6.8406104893284727</v>
      </c>
      <c r="X443" s="53">
        <f t="shared" si="69"/>
        <v>0</v>
      </c>
      <c r="Y443" s="21"/>
      <c r="Z443" s="21"/>
      <c r="AA443" s="48"/>
      <c r="AB443" s="21"/>
      <c r="AC443" s="12"/>
    </row>
    <row r="444" spans="1:29" x14ac:dyDescent="0.3">
      <c r="A444" s="1">
        <f t="shared" si="60"/>
        <v>45204.583333332266</v>
      </c>
      <c r="B444" s="6">
        <v>5</v>
      </c>
      <c r="C444" s="6" t="s">
        <v>101</v>
      </c>
      <c r="D444">
        <f>IF(HOUR(A444)+MINUTE(A444)/60&lt;=18,1,IF(HOUR(A444)+MINUTE(A444)/60&gt;=23.25,1,LOOKUP(DAY(A444),calendario!$A$12:$A$41,calendario!$C$12:$C$41)))</f>
        <v>1</v>
      </c>
      <c r="E444" s="89">
        <f t="shared" si="61"/>
        <v>4.4899067382812499</v>
      </c>
      <c r="F444" s="88">
        <v>17.959626953124999</v>
      </c>
      <c r="G444" s="89">
        <f t="shared" si="61"/>
        <v>4.4973344726562496</v>
      </c>
      <c r="H444" s="86">
        <v>17.989337890624999</v>
      </c>
      <c r="O444" s="53">
        <f t="shared" si="62"/>
        <v>0</v>
      </c>
      <c r="P444" s="54">
        <f t="shared" si="63"/>
        <v>58.927641853201457</v>
      </c>
      <c r="Q444" s="69">
        <v>42.300038781884439</v>
      </c>
      <c r="R444" s="53">
        <f t="shared" si="64"/>
        <v>6.8406104893284727</v>
      </c>
      <c r="S444" s="53">
        <f t="shared" si="65"/>
        <v>0</v>
      </c>
      <c r="T444" s="53">
        <f t="shared" si="66"/>
        <v>0</v>
      </c>
      <c r="U444" s="53">
        <f t="shared" si="67"/>
        <v>58.927641853201457</v>
      </c>
      <c r="V444" s="69">
        <v>42.300038781884439</v>
      </c>
      <c r="W444" s="53">
        <f t="shared" si="68"/>
        <v>6.8406104893284727</v>
      </c>
      <c r="X444" s="53">
        <f t="shared" si="69"/>
        <v>0</v>
      </c>
      <c r="Y444" s="21"/>
      <c r="Z444" s="21"/>
      <c r="AA444" s="48"/>
      <c r="AB444" s="21"/>
      <c r="AC444" s="12"/>
    </row>
    <row r="445" spans="1:29" x14ac:dyDescent="0.3">
      <c r="A445" s="1">
        <f t="shared" si="60"/>
        <v>45204.59374999893</v>
      </c>
      <c r="B445" s="6">
        <v>5</v>
      </c>
      <c r="C445" s="6" t="s">
        <v>102</v>
      </c>
      <c r="D445">
        <f>IF(HOUR(A445)+MINUTE(A445)/60&lt;=18,1,IF(HOUR(A445)+MINUTE(A445)/60&gt;=23.25,1,LOOKUP(DAY(A445),calendario!$A$12:$A$41,calendario!$C$12:$C$41)))</f>
        <v>1</v>
      </c>
      <c r="E445" s="89">
        <f t="shared" si="61"/>
        <v>4.4968007812500002</v>
      </c>
      <c r="F445" s="88">
        <v>17.987203125000001</v>
      </c>
      <c r="G445" s="89">
        <f t="shared" si="61"/>
        <v>4.4974536132812499</v>
      </c>
      <c r="H445" s="86">
        <v>17.989814453125</v>
      </c>
      <c r="O445" s="53">
        <f t="shared" si="62"/>
        <v>0</v>
      </c>
      <c r="P445" s="54">
        <f t="shared" si="63"/>
        <v>58.927641853201457</v>
      </c>
      <c r="Q445" s="69">
        <v>41.636616345653309</v>
      </c>
      <c r="R445" s="53">
        <f t="shared" si="64"/>
        <v>7.1723217074440377</v>
      </c>
      <c r="S445" s="53">
        <f t="shared" si="65"/>
        <v>0</v>
      </c>
      <c r="T445" s="53">
        <f t="shared" si="66"/>
        <v>0</v>
      </c>
      <c r="U445" s="53">
        <f t="shared" si="67"/>
        <v>58.927641853201457</v>
      </c>
      <c r="V445" s="69">
        <v>41.636616345653309</v>
      </c>
      <c r="W445" s="53">
        <f t="shared" si="68"/>
        <v>7.1723217074440377</v>
      </c>
      <c r="X445" s="53">
        <f t="shared" si="69"/>
        <v>0</v>
      </c>
      <c r="Y445" s="21"/>
      <c r="Z445" s="21"/>
      <c r="AA445" s="48"/>
      <c r="AB445" s="21"/>
      <c r="AC445" s="12"/>
    </row>
    <row r="446" spans="1:29" x14ac:dyDescent="0.3">
      <c r="A446" s="1">
        <f t="shared" si="60"/>
        <v>45204.604166665595</v>
      </c>
      <c r="B446" s="6">
        <v>5</v>
      </c>
      <c r="C446" s="6" t="s">
        <v>103</v>
      </c>
      <c r="D446">
        <f>IF(HOUR(A446)+MINUTE(A446)/60&lt;=18,1,IF(HOUR(A446)+MINUTE(A446)/60&gt;=23.25,1,LOOKUP(DAY(A446),calendario!$A$12:$A$41,calendario!$C$12:$C$41)))</f>
        <v>1</v>
      </c>
      <c r="E446" s="89">
        <f t="shared" si="61"/>
        <v>4.4967319335937503</v>
      </c>
      <c r="F446" s="88">
        <v>17.986927734375001</v>
      </c>
      <c r="G446" s="89">
        <f t="shared" si="61"/>
        <v>4.4974516601562504</v>
      </c>
      <c r="H446" s="86">
        <v>17.989806640625002</v>
      </c>
      <c r="O446" s="53">
        <f t="shared" si="62"/>
        <v>0</v>
      </c>
      <c r="P446" s="54">
        <f t="shared" si="63"/>
        <v>58.927641853201457</v>
      </c>
      <c r="Q446" s="69">
        <v>41.636616345653309</v>
      </c>
      <c r="R446" s="53">
        <f t="shared" si="64"/>
        <v>7.1723217074440377</v>
      </c>
      <c r="S446" s="53">
        <f t="shared" si="65"/>
        <v>0</v>
      </c>
      <c r="T446" s="53">
        <f t="shared" si="66"/>
        <v>0</v>
      </c>
      <c r="U446" s="53">
        <f t="shared" si="67"/>
        <v>58.927641853201457</v>
      </c>
      <c r="V446" s="69">
        <v>41.636616345653309</v>
      </c>
      <c r="W446" s="53">
        <f t="shared" si="68"/>
        <v>7.1723217074440377</v>
      </c>
      <c r="X446" s="53">
        <f t="shared" si="69"/>
        <v>0</v>
      </c>
      <c r="Y446" s="21"/>
      <c r="Z446" s="21"/>
      <c r="AA446" s="48"/>
      <c r="AB446" s="21"/>
      <c r="AC446" s="12"/>
    </row>
    <row r="447" spans="1:29" x14ac:dyDescent="0.3">
      <c r="A447" s="1">
        <f t="shared" si="60"/>
        <v>45204.614583332259</v>
      </c>
      <c r="B447" s="6">
        <v>5</v>
      </c>
      <c r="C447" s="6" t="s">
        <v>104</v>
      </c>
      <c r="D447">
        <f>IF(HOUR(A447)+MINUTE(A447)/60&lt;=18,1,IF(HOUR(A447)+MINUTE(A447)/60&gt;=23.25,1,LOOKUP(DAY(A447),calendario!$A$12:$A$41,calendario!$C$12:$C$41)))</f>
        <v>1</v>
      </c>
      <c r="E447" s="89">
        <f t="shared" si="61"/>
        <v>4.4970996093749998</v>
      </c>
      <c r="F447" s="88">
        <v>17.988398437499999</v>
      </c>
      <c r="G447" s="89">
        <f t="shared" si="61"/>
        <v>4.4974350585937497</v>
      </c>
      <c r="H447" s="86">
        <v>17.989740234374999</v>
      </c>
      <c r="O447" s="53">
        <f t="shared" si="62"/>
        <v>0</v>
      </c>
      <c r="P447" s="54">
        <f t="shared" si="63"/>
        <v>58.927641853201457</v>
      </c>
      <c r="Q447" s="69">
        <v>41.591956272774596</v>
      </c>
      <c r="R447" s="53">
        <f t="shared" si="64"/>
        <v>7.1946517438833943</v>
      </c>
      <c r="S447" s="53">
        <f t="shared" si="65"/>
        <v>0</v>
      </c>
      <c r="T447" s="53">
        <f t="shared" si="66"/>
        <v>0</v>
      </c>
      <c r="U447" s="53">
        <f t="shared" si="67"/>
        <v>58.927641853201457</v>
      </c>
      <c r="V447" s="69">
        <v>41.591956272774596</v>
      </c>
      <c r="W447" s="53">
        <f t="shared" si="68"/>
        <v>7.1946517438833943</v>
      </c>
      <c r="X447" s="53">
        <f t="shared" si="69"/>
        <v>0</v>
      </c>
      <c r="Y447" s="21"/>
      <c r="Z447" s="21"/>
      <c r="AA447" s="48"/>
      <c r="AB447" s="21"/>
      <c r="AC447" s="12"/>
    </row>
    <row r="448" spans="1:29" x14ac:dyDescent="0.3">
      <c r="A448" s="1">
        <f t="shared" si="60"/>
        <v>45204.624999998923</v>
      </c>
      <c r="B448" s="6">
        <v>5</v>
      </c>
      <c r="C448" s="6" t="s">
        <v>105</v>
      </c>
      <c r="D448">
        <f>IF(HOUR(A448)+MINUTE(A448)/60&lt;=18,1,IF(HOUR(A448)+MINUTE(A448)/60&gt;=23.25,1,LOOKUP(DAY(A448),calendario!$A$12:$A$41,calendario!$C$12:$C$41)))</f>
        <v>1</v>
      </c>
      <c r="E448" s="89">
        <f t="shared" si="61"/>
        <v>4.4956152343750002</v>
      </c>
      <c r="F448" s="88">
        <v>17.982460937500001</v>
      </c>
      <c r="G448" s="89">
        <f t="shared" si="61"/>
        <v>4.4973046874999998</v>
      </c>
      <c r="H448" s="86">
        <v>17.989218749999999</v>
      </c>
      <c r="O448" s="53">
        <f t="shared" si="62"/>
        <v>0</v>
      </c>
      <c r="P448" s="54">
        <f t="shared" si="63"/>
        <v>58.927641853201457</v>
      </c>
      <c r="Q448" s="69">
        <v>41.591956272774596</v>
      </c>
      <c r="R448" s="53">
        <f t="shared" si="64"/>
        <v>7.1946517438833943</v>
      </c>
      <c r="S448" s="53">
        <f t="shared" si="65"/>
        <v>0</v>
      </c>
      <c r="T448" s="53">
        <f t="shared" si="66"/>
        <v>0</v>
      </c>
      <c r="U448" s="53">
        <f t="shared" si="67"/>
        <v>58.927641853201457</v>
      </c>
      <c r="V448" s="69">
        <v>41.591956272774596</v>
      </c>
      <c r="W448" s="53">
        <f t="shared" si="68"/>
        <v>7.1946517438833943</v>
      </c>
      <c r="X448" s="53">
        <f t="shared" si="69"/>
        <v>0</v>
      </c>
      <c r="Y448" s="21"/>
      <c r="Z448" s="21"/>
      <c r="AA448" s="48"/>
      <c r="AB448" s="21"/>
      <c r="AC448" s="12"/>
    </row>
    <row r="449" spans="1:29" x14ac:dyDescent="0.3">
      <c r="A449" s="1">
        <f t="shared" si="60"/>
        <v>45204.635416665587</v>
      </c>
      <c r="B449" s="6">
        <v>5</v>
      </c>
      <c r="C449" s="6" t="s">
        <v>106</v>
      </c>
      <c r="D449">
        <f>IF(HOUR(A449)+MINUTE(A449)/60&lt;=18,1,IF(HOUR(A449)+MINUTE(A449)/60&gt;=23.25,1,LOOKUP(DAY(A449),calendario!$A$12:$A$41,calendario!$C$12:$C$41)))</f>
        <v>1</v>
      </c>
      <c r="E449" s="89">
        <f t="shared" si="61"/>
        <v>4.4927856445312502</v>
      </c>
      <c r="F449" s="88">
        <v>17.971142578125001</v>
      </c>
      <c r="G449" s="89">
        <f t="shared" si="61"/>
        <v>4.4970795898437501</v>
      </c>
      <c r="H449" s="86">
        <v>17.988318359375</v>
      </c>
      <c r="O449" s="53">
        <f t="shared" si="62"/>
        <v>0</v>
      </c>
      <c r="P449" s="54">
        <f t="shared" si="63"/>
        <v>58.927641853201457</v>
      </c>
      <c r="Q449" s="69">
        <v>36.945412805830294</v>
      </c>
      <c r="R449" s="53">
        <f t="shared" si="64"/>
        <v>9.517923477355545</v>
      </c>
      <c r="S449" s="53">
        <f t="shared" si="65"/>
        <v>0</v>
      </c>
      <c r="T449" s="53">
        <f t="shared" si="66"/>
        <v>0</v>
      </c>
      <c r="U449" s="53">
        <f t="shared" si="67"/>
        <v>58.927641853201457</v>
      </c>
      <c r="V449" s="69">
        <v>36.945412805830294</v>
      </c>
      <c r="W449" s="53">
        <f t="shared" si="68"/>
        <v>9.517923477355545</v>
      </c>
      <c r="X449" s="53">
        <f t="shared" si="69"/>
        <v>0</v>
      </c>
      <c r="Y449" s="21"/>
      <c r="Z449" s="21"/>
      <c r="AA449" s="48"/>
      <c r="AB449" s="21"/>
      <c r="AC449" s="12"/>
    </row>
    <row r="450" spans="1:29" x14ac:dyDescent="0.3">
      <c r="A450" s="1">
        <f t="shared" si="60"/>
        <v>45204.645833332252</v>
      </c>
      <c r="B450" s="6">
        <v>5</v>
      </c>
      <c r="C450" s="6" t="s">
        <v>107</v>
      </c>
      <c r="D450">
        <f>IF(HOUR(A450)+MINUTE(A450)/60&lt;=18,1,IF(HOUR(A450)+MINUTE(A450)/60&gt;=23.25,1,LOOKUP(DAY(A450),calendario!$A$12:$A$41,calendario!$C$12:$C$41)))</f>
        <v>1</v>
      </c>
      <c r="E450" s="89">
        <f t="shared" si="61"/>
        <v>4.4973198242187502</v>
      </c>
      <c r="F450" s="88">
        <v>17.989279296875001</v>
      </c>
      <c r="G450" s="89">
        <f t="shared" si="61"/>
        <v>4.4972583007812501</v>
      </c>
      <c r="H450" s="86">
        <v>17.989033203125</v>
      </c>
      <c r="O450" s="53">
        <f t="shared" si="62"/>
        <v>0</v>
      </c>
      <c r="P450" s="54">
        <f t="shared" si="63"/>
        <v>58.927641853201457</v>
      </c>
      <c r="Q450" s="69">
        <v>36.945412805830294</v>
      </c>
      <c r="R450" s="53">
        <f t="shared" si="64"/>
        <v>9.517923477355545</v>
      </c>
      <c r="S450" s="53">
        <f t="shared" si="65"/>
        <v>0</v>
      </c>
      <c r="T450" s="53">
        <f t="shared" si="66"/>
        <v>0</v>
      </c>
      <c r="U450" s="53">
        <f t="shared" si="67"/>
        <v>58.927641853201457</v>
      </c>
      <c r="V450" s="69">
        <v>36.945412805830294</v>
      </c>
      <c r="W450" s="53">
        <f t="shared" si="68"/>
        <v>9.517923477355545</v>
      </c>
      <c r="X450" s="53">
        <f t="shared" si="69"/>
        <v>0</v>
      </c>
      <c r="Y450" s="21"/>
      <c r="Z450" s="21"/>
      <c r="AA450" s="48"/>
      <c r="AB450" s="21"/>
      <c r="AC450" s="12"/>
    </row>
    <row r="451" spans="1:29" x14ac:dyDescent="0.3">
      <c r="A451" s="1">
        <f t="shared" si="60"/>
        <v>45204.656249998916</v>
      </c>
      <c r="B451" s="6">
        <v>5</v>
      </c>
      <c r="C451" s="6" t="s">
        <v>108</v>
      </c>
      <c r="D451">
        <f>IF(HOUR(A451)+MINUTE(A451)/60&lt;=18,1,IF(HOUR(A451)+MINUTE(A451)/60&gt;=23.25,1,LOOKUP(DAY(A451),calendario!$A$12:$A$41,calendario!$C$12:$C$41)))</f>
        <v>1</v>
      </c>
      <c r="E451" s="89">
        <f t="shared" si="61"/>
        <v>4.4914731445312501</v>
      </c>
      <c r="F451" s="88">
        <v>17.965892578125001</v>
      </c>
      <c r="G451" s="89">
        <f t="shared" si="61"/>
        <v>4.4971147460937502</v>
      </c>
      <c r="H451" s="86">
        <v>17.988458984375001</v>
      </c>
      <c r="O451" s="53">
        <f t="shared" si="62"/>
        <v>0</v>
      </c>
      <c r="P451" s="54">
        <f t="shared" si="63"/>
        <v>58.927641853201457</v>
      </c>
      <c r="Q451" s="69">
        <v>41.632910983862573</v>
      </c>
      <c r="R451" s="53">
        <f t="shared" si="64"/>
        <v>7.1741743883394058</v>
      </c>
      <c r="S451" s="53">
        <f t="shared" si="65"/>
        <v>0</v>
      </c>
      <c r="T451" s="53">
        <f t="shared" si="66"/>
        <v>0</v>
      </c>
      <c r="U451" s="53">
        <f t="shared" si="67"/>
        <v>58.927641853201457</v>
      </c>
      <c r="V451" s="69">
        <v>41.632910983862573</v>
      </c>
      <c r="W451" s="53">
        <f t="shared" si="68"/>
        <v>7.1741743883394058</v>
      </c>
      <c r="X451" s="53">
        <f t="shared" si="69"/>
        <v>0</v>
      </c>
      <c r="Y451" s="21"/>
      <c r="Z451" s="21"/>
      <c r="AA451" s="48"/>
      <c r="AB451" s="21"/>
      <c r="AC451" s="12"/>
    </row>
    <row r="452" spans="1:29" x14ac:dyDescent="0.3">
      <c r="A452" s="1">
        <f t="shared" si="60"/>
        <v>45204.66666666558</v>
      </c>
      <c r="B452" s="6">
        <v>5</v>
      </c>
      <c r="C452" s="6" t="s">
        <v>109</v>
      </c>
      <c r="D452">
        <f>IF(HOUR(A452)+MINUTE(A452)/60&lt;=18,1,IF(HOUR(A452)+MINUTE(A452)/60&gt;=23.25,1,LOOKUP(DAY(A452),calendario!$A$12:$A$41,calendario!$C$12:$C$41)))</f>
        <v>1</v>
      </c>
      <c r="E452" s="89">
        <f t="shared" si="61"/>
        <v>4.497728515625</v>
      </c>
      <c r="F452" s="88">
        <v>17.9909140625</v>
      </c>
      <c r="G452" s="89">
        <f t="shared" si="61"/>
        <v>4.4970839843750001</v>
      </c>
      <c r="H452" s="86">
        <v>17.9883359375</v>
      </c>
      <c r="O452" s="53">
        <f t="shared" si="62"/>
        <v>0</v>
      </c>
      <c r="P452" s="54">
        <f t="shared" si="63"/>
        <v>58.927641853201457</v>
      </c>
      <c r="Q452" s="69">
        <v>41.632910983862573</v>
      </c>
      <c r="R452" s="53">
        <f t="shared" si="64"/>
        <v>7.1741743883394058</v>
      </c>
      <c r="S452" s="53">
        <f t="shared" si="65"/>
        <v>0</v>
      </c>
      <c r="T452" s="53">
        <f t="shared" si="66"/>
        <v>0</v>
      </c>
      <c r="U452" s="53">
        <f t="shared" si="67"/>
        <v>58.927641853201457</v>
      </c>
      <c r="V452" s="69">
        <v>41.632910983862573</v>
      </c>
      <c r="W452" s="53">
        <f t="shared" si="68"/>
        <v>7.1741743883394058</v>
      </c>
      <c r="X452" s="53">
        <f t="shared" si="69"/>
        <v>0</v>
      </c>
      <c r="Y452" s="21"/>
      <c r="Z452" s="21"/>
      <c r="AA452" s="48"/>
      <c r="AB452" s="21"/>
      <c r="AC452" s="12"/>
    </row>
    <row r="453" spans="1:29" x14ac:dyDescent="0.3">
      <c r="A453" s="1">
        <f t="shared" si="60"/>
        <v>45204.677083332244</v>
      </c>
      <c r="B453" s="6">
        <v>5</v>
      </c>
      <c r="C453" s="6" t="s">
        <v>110</v>
      </c>
      <c r="D453">
        <f>IF(HOUR(A453)+MINUTE(A453)/60&lt;=18,1,IF(HOUR(A453)+MINUTE(A453)/60&gt;=23.25,1,LOOKUP(DAY(A453),calendario!$A$12:$A$41,calendario!$C$12:$C$41)))</f>
        <v>1</v>
      </c>
      <c r="E453" s="89">
        <f t="shared" si="61"/>
        <v>4.4975444335937498</v>
      </c>
      <c r="F453" s="88">
        <v>17.990177734374999</v>
      </c>
      <c r="G453" s="89">
        <f t="shared" si="61"/>
        <v>4.4971684570312496</v>
      </c>
      <c r="H453" s="86">
        <v>17.988673828124998</v>
      </c>
      <c r="O453" s="53">
        <f t="shared" si="62"/>
        <v>0</v>
      </c>
      <c r="P453" s="54">
        <f t="shared" si="63"/>
        <v>58.927641853201457</v>
      </c>
      <c r="Q453" s="69">
        <v>41.687689484643414</v>
      </c>
      <c r="R453" s="53">
        <f t="shared" si="64"/>
        <v>7.1467851379489851</v>
      </c>
      <c r="S453" s="53">
        <f t="shared" si="65"/>
        <v>0</v>
      </c>
      <c r="T453" s="53">
        <f t="shared" si="66"/>
        <v>0</v>
      </c>
      <c r="U453" s="53">
        <f t="shared" si="67"/>
        <v>58.927641853201457</v>
      </c>
      <c r="V453" s="69">
        <v>41.687689484643414</v>
      </c>
      <c r="W453" s="53">
        <f t="shared" si="68"/>
        <v>7.1467851379489851</v>
      </c>
      <c r="X453" s="53">
        <f t="shared" si="69"/>
        <v>0</v>
      </c>
      <c r="Y453" s="21"/>
      <c r="Z453" s="21"/>
      <c r="AA453" s="48"/>
      <c r="AB453" s="21"/>
      <c r="AC453" s="12"/>
    </row>
    <row r="454" spans="1:29" x14ac:dyDescent="0.3">
      <c r="A454" s="1">
        <f t="shared" ref="A454:A517" si="70">A453+0.0104166666666667</f>
        <v>45204.687499998909</v>
      </c>
      <c r="B454" s="6">
        <v>5</v>
      </c>
      <c r="C454" s="6" t="s">
        <v>111</v>
      </c>
      <c r="D454">
        <f>IF(HOUR(A454)+MINUTE(A454)/60&lt;=18,1,IF(HOUR(A454)+MINUTE(A454)/60&gt;=23.25,1,LOOKUP(DAY(A454),calendario!$A$12:$A$41,calendario!$C$12:$C$41)))</f>
        <v>1</v>
      </c>
      <c r="E454" s="89">
        <f t="shared" ref="E454:G517" si="71">F454/4</f>
        <v>4.4918857421874998</v>
      </c>
      <c r="F454" s="88">
        <v>17.967542968749999</v>
      </c>
      <c r="G454" s="89">
        <f t="shared" si="71"/>
        <v>4.4968090820312501</v>
      </c>
      <c r="H454" s="86">
        <v>17.987236328125</v>
      </c>
      <c r="O454" s="53">
        <f t="shared" ref="O454:O517" si="72">IF(($K$2*95%/4-E454)*$M$8*$M$9&lt;0,0,($K$2*95%/4-E454)*$M$8*$M$9)</f>
        <v>0</v>
      </c>
      <c r="P454" s="54">
        <f t="shared" ref="P454:P517" si="73">IF(B454&lt;=3,IF(D454=1,$L$14*10/$K$11,$K$14*10/$K$11),IF(D454=1,$L$15*10/$K$11,$K$15*10/$K$11))</f>
        <v>58.927641853201457</v>
      </c>
      <c r="Q454" s="69">
        <v>41.687689484643414</v>
      </c>
      <c r="R454" s="53">
        <f t="shared" ref="R454:R517" si="74">IF((P454*95%-Q454)/2&lt;0,0,(P454*95%-Q454)/2)</f>
        <v>7.1467851379489851</v>
      </c>
      <c r="S454" s="53">
        <f t="shared" ref="S454:S517" si="75">R454*O454</f>
        <v>0</v>
      </c>
      <c r="T454" s="53">
        <f t="shared" ref="T454:T517" si="76">IF(($K$3*95%/4-G454)*$M$8*$M$9&lt;0,0,($K$3*95%/4-G454)*$M$8*$M$9)</f>
        <v>0</v>
      </c>
      <c r="U454" s="53">
        <f t="shared" ref="U454:U517" si="77">IF(B454&lt;=3,IF(D454=1,$L$14*10/$K$11,$K$14*10/$K$11),IF(D454=1,$L$15*10/$K$11,$K$15*10/$K$11))</f>
        <v>58.927641853201457</v>
      </c>
      <c r="V454" s="69">
        <v>41.687689484643414</v>
      </c>
      <c r="W454" s="53">
        <f t="shared" ref="W454:W517" si="78">IF((U454*95%-V454)/2&lt;0,0,(U454*95%-V454)/2)</f>
        <v>7.1467851379489851</v>
      </c>
      <c r="X454" s="53">
        <f t="shared" ref="X454:X517" si="79">W454*T454</f>
        <v>0</v>
      </c>
      <c r="Y454" s="21"/>
      <c r="Z454" s="21"/>
      <c r="AA454" s="48"/>
      <c r="AB454" s="21"/>
      <c r="AC454" s="12"/>
    </row>
    <row r="455" spans="1:29" x14ac:dyDescent="0.3">
      <c r="A455" s="1">
        <f t="shared" si="70"/>
        <v>45204.697916665573</v>
      </c>
      <c r="B455" s="6">
        <v>5</v>
      </c>
      <c r="C455" s="6" t="s">
        <v>112</v>
      </c>
      <c r="D455">
        <f>IF(HOUR(A455)+MINUTE(A455)/60&lt;=18,1,IF(HOUR(A455)+MINUTE(A455)/60&gt;=23.25,1,LOOKUP(DAY(A455),calendario!$A$12:$A$41,calendario!$C$12:$C$41)))</f>
        <v>1</v>
      </c>
      <c r="E455" s="89">
        <f t="shared" si="71"/>
        <v>4.4973686523437504</v>
      </c>
      <c r="F455" s="88">
        <v>17.989474609375002</v>
      </c>
      <c r="G455" s="89">
        <f t="shared" si="71"/>
        <v>4.4970249023437496</v>
      </c>
      <c r="H455" s="86">
        <v>17.988099609374999</v>
      </c>
      <c r="O455" s="53">
        <f t="shared" si="72"/>
        <v>0</v>
      </c>
      <c r="P455" s="54">
        <f t="shared" si="73"/>
        <v>58.927641853201457</v>
      </c>
      <c r="Q455" s="69">
        <v>41.589833680374802</v>
      </c>
      <c r="R455" s="53">
        <f t="shared" si="74"/>
        <v>7.1957130400832909</v>
      </c>
      <c r="S455" s="53">
        <f t="shared" si="75"/>
        <v>0</v>
      </c>
      <c r="T455" s="53">
        <f t="shared" si="76"/>
        <v>0</v>
      </c>
      <c r="U455" s="53">
        <f t="shared" si="77"/>
        <v>58.927641853201457</v>
      </c>
      <c r="V455" s="69">
        <v>41.589833680374802</v>
      </c>
      <c r="W455" s="53">
        <f t="shared" si="78"/>
        <v>7.1957130400832909</v>
      </c>
      <c r="X455" s="53">
        <f t="shared" si="79"/>
        <v>0</v>
      </c>
      <c r="Y455" s="21"/>
      <c r="Z455" s="21"/>
      <c r="AA455" s="48"/>
      <c r="AB455" s="21"/>
      <c r="AC455" s="12"/>
    </row>
    <row r="456" spans="1:29" x14ac:dyDescent="0.3">
      <c r="A456" s="1">
        <f t="shared" si="70"/>
        <v>45204.708333332237</v>
      </c>
      <c r="B456" s="6">
        <v>5</v>
      </c>
      <c r="C456" s="6" t="s">
        <v>113</v>
      </c>
      <c r="D456">
        <f>IF(HOUR(A456)+MINUTE(A456)/60&lt;=18,1,IF(HOUR(A456)+MINUTE(A456)/60&gt;=23.25,1,LOOKUP(DAY(A456),calendario!$A$12:$A$41,calendario!$C$12:$C$41)))</f>
        <v>1</v>
      </c>
      <c r="E456" s="89">
        <f t="shared" si="71"/>
        <v>4.6390649414062501</v>
      </c>
      <c r="F456" s="88">
        <v>18.556259765625001</v>
      </c>
      <c r="G456" s="89">
        <f t="shared" si="71"/>
        <v>4.5428051757812504</v>
      </c>
      <c r="H456" s="86">
        <v>18.171220703125002</v>
      </c>
      <c r="O456" s="53">
        <f t="shared" si="72"/>
        <v>0</v>
      </c>
      <c r="P456" s="54">
        <f t="shared" si="73"/>
        <v>58.927641853201457</v>
      </c>
      <c r="Q456" s="69">
        <v>41.589833680374802</v>
      </c>
      <c r="R456" s="53">
        <f t="shared" si="74"/>
        <v>7.1957130400832909</v>
      </c>
      <c r="S456" s="53">
        <f t="shared" si="75"/>
        <v>0</v>
      </c>
      <c r="T456" s="53">
        <f t="shared" si="76"/>
        <v>0</v>
      </c>
      <c r="U456" s="53">
        <f t="shared" si="77"/>
        <v>58.927641853201457</v>
      </c>
      <c r="V456" s="69">
        <v>41.589833680374802</v>
      </c>
      <c r="W456" s="53">
        <f t="shared" si="78"/>
        <v>7.1957130400832909</v>
      </c>
      <c r="X456" s="53">
        <f t="shared" si="79"/>
        <v>0</v>
      </c>
      <c r="Y456" s="21"/>
      <c r="Z456" s="21"/>
      <c r="AA456" s="48"/>
      <c r="AB456" s="21"/>
      <c r="AC456" s="12"/>
    </row>
    <row r="457" spans="1:29" x14ac:dyDescent="0.3">
      <c r="A457" s="1">
        <f t="shared" si="70"/>
        <v>45204.718749998901</v>
      </c>
      <c r="B457" s="6">
        <v>5</v>
      </c>
      <c r="C457" s="6" t="s">
        <v>114</v>
      </c>
      <c r="D457">
        <f>IF(HOUR(A457)+MINUTE(A457)/60&lt;=18,1,IF(HOUR(A457)+MINUTE(A457)/60&gt;=23.25,1,LOOKUP(DAY(A457),calendario!$A$12:$A$41,calendario!$C$12:$C$41)))</f>
        <v>1</v>
      </c>
      <c r="E457" s="89">
        <f t="shared" si="71"/>
        <v>4.0000158691406247</v>
      </c>
      <c r="F457" s="88">
        <v>16.000063476562499</v>
      </c>
      <c r="G457" s="89">
        <f t="shared" si="71"/>
        <v>4.6504106445312496</v>
      </c>
      <c r="H457" s="86">
        <v>18.601642578124999</v>
      </c>
      <c r="O457" s="53">
        <f t="shared" si="72"/>
        <v>0.44572679884230298</v>
      </c>
      <c r="P457" s="54">
        <f t="shared" si="73"/>
        <v>58.927641853201457</v>
      </c>
      <c r="Q457" s="69">
        <v>41.502285268089537</v>
      </c>
      <c r="R457" s="53">
        <f t="shared" si="74"/>
        <v>7.2394872462259237</v>
      </c>
      <c r="S457" s="53">
        <f t="shared" si="75"/>
        <v>3.2268334755199604</v>
      </c>
      <c r="T457" s="53">
        <f t="shared" si="76"/>
        <v>0</v>
      </c>
      <c r="U457" s="53">
        <f t="shared" si="77"/>
        <v>58.927641853201457</v>
      </c>
      <c r="V457" s="69">
        <v>41.502285268089537</v>
      </c>
      <c r="W457" s="53">
        <f t="shared" si="78"/>
        <v>7.2394872462259237</v>
      </c>
      <c r="X457" s="53">
        <f t="shared" si="79"/>
        <v>0</v>
      </c>
      <c r="Y457" s="21"/>
      <c r="Z457" s="21"/>
      <c r="AA457" s="48"/>
      <c r="AB457" s="21"/>
      <c r="AC457" s="12"/>
    </row>
    <row r="458" spans="1:29" x14ac:dyDescent="0.3">
      <c r="A458" s="1">
        <f t="shared" si="70"/>
        <v>45204.729166665566</v>
      </c>
      <c r="B458" s="6">
        <v>5</v>
      </c>
      <c r="C458" s="6" t="s">
        <v>115</v>
      </c>
      <c r="D458">
        <f>IF(HOUR(A458)+MINUTE(A458)/60&lt;=18,1,IF(HOUR(A458)+MINUTE(A458)/60&gt;=23.25,1,LOOKUP(DAY(A458),calendario!$A$12:$A$41,calendario!$C$12:$C$41)))</f>
        <v>1</v>
      </c>
      <c r="E458" s="89">
        <f t="shared" si="71"/>
        <v>4.5664746093749997</v>
      </c>
      <c r="F458" s="88">
        <v>18.265898437499999</v>
      </c>
      <c r="G458" s="89">
        <f t="shared" si="71"/>
        <v>4.65070458984375</v>
      </c>
      <c r="H458" s="86">
        <v>18.602818359375</v>
      </c>
      <c r="O458" s="53">
        <f t="shared" si="72"/>
        <v>0</v>
      </c>
      <c r="P458" s="54">
        <f t="shared" si="73"/>
        <v>58.927641853201457</v>
      </c>
      <c r="Q458" s="69">
        <v>41.502285268089537</v>
      </c>
      <c r="R458" s="53">
        <f t="shared" si="74"/>
        <v>7.2394872462259237</v>
      </c>
      <c r="S458" s="53">
        <f t="shared" si="75"/>
        <v>0</v>
      </c>
      <c r="T458" s="53">
        <f t="shared" si="76"/>
        <v>0</v>
      </c>
      <c r="U458" s="53">
        <f t="shared" si="77"/>
        <v>58.927641853201457</v>
      </c>
      <c r="V458" s="69">
        <v>41.502285268089537</v>
      </c>
      <c r="W458" s="53">
        <f t="shared" si="78"/>
        <v>7.2394872462259237</v>
      </c>
      <c r="X458" s="53">
        <f t="shared" si="79"/>
        <v>0</v>
      </c>
      <c r="Y458" s="21"/>
      <c r="Z458" s="21"/>
      <c r="AA458" s="48"/>
      <c r="AB458" s="21"/>
      <c r="AC458" s="12"/>
    </row>
    <row r="459" spans="1:29" x14ac:dyDescent="0.3">
      <c r="A459" s="1">
        <f t="shared" si="70"/>
        <v>45204.73958333223</v>
      </c>
      <c r="B459" s="6">
        <v>5</v>
      </c>
      <c r="C459" s="6" t="s">
        <v>116</v>
      </c>
      <c r="D459">
        <f>IF(HOUR(A459)+MINUTE(A459)/60&lt;=18,1,IF(HOUR(A459)+MINUTE(A459)/60&gt;=23.25,1,LOOKUP(DAY(A459),calendario!$A$12:$A$41,calendario!$C$12:$C$41)))</f>
        <v>1</v>
      </c>
      <c r="E459" s="89">
        <f t="shared" si="71"/>
        <v>4.6070239257812498</v>
      </c>
      <c r="F459" s="88">
        <v>18.428095703124999</v>
      </c>
      <c r="G459" s="89">
        <f t="shared" si="71"/>
        <v>4.6505810546874997</v>
      </c>
      <c r="H459" s="86">
        <v>18.602324218749999</v>
      </c>
      <c r="O459" s="53">
        <f t="shared" si="72"/>
        <v>0</v>
      </c>
      <c r="P459" s="54">
        <f t="shared" si="73"/>
        <v>58.927641853201457</v>
      </c>
      <c r="Q459" s="69">
        <v>34.795153305570011</v>
      </c>
      <c r="R459" s="53">
        <f t="shared" si="74"/>
        <v>10.593053227485687</v>
      </c>
      <c r="S459" s="53">
        <f t="shared" si="75"/>
        <v>0</v>
      </c>
      <c r="T459" s="53">
        <f t="shared" si="76"/>
        <v>0</v>
      </c>
      <c r="U459" s="53">
        <f t="shared" si="77"/>
        <v>58.927641853201457</v>
      </c>
      <c r="V459" s="69">
        <v>34.795153305570011</v>
      </c>
      <c r="W459" s="53">
        <f t="shared" si="78"/>
        <v>10.593053227485687</v>
      </c>
      <c r="X459" s="53">
        <f t="shared" si="79"/>
        <v>0</v>
      </c>
      <c r="Y459" s="21"/>
      <c r="Z459" s="21"/>
      <c r="AA459" s="48"/>
      <c r="AB459" s="21"/>
      <c r="AC459" s="12"/>
    </row>
    <row r="460" spans="1:29" x14ac:dyDescent="0.3">
      <c r="A460" s="1">
        <f t="shared" si="70"/>
        <v>45204.749999998894</v>
      </c>
      <c r="B460" s="6">
        <v>5</v>
      </c>
      <c r="C460" s="6" t="s">
        <v>117</v>
      </c>
      <c r="D460">
        <f>IF(HOUR(A460)+MINUTE(A460)/60&lt;=18,1,IF(HOUR(A460)+MINUTE(A460)/60&gt;=23.25,1,LOOKUP(DAY(A460),calendario!$A$12:$A$41,calendario!$C$12:$C$41)))</f>
        <v>1</v>
      </c>
      <c r="E460" s="89">
        <f t="shared" si="71"/>
        <v>4.6059194335937503</v>
      </c>
      <c r="F460" s="88">
        <v>18.423677734375001</v>
      </c>
      <c r="G460" s="89">
        <f t="shared" si="71"/>
        <v>4.6502265625000003</v>
      </c>
      <c r="H460" s="86">
        <v>18.600906250000001</v>
      </c>
      <c r="O460" s="53">
        <f t="shared" si="72"/>
        <v>0</v>
      </c>
      <c r="P460" s="54">
        <f t="shared" si="73"/>
        <v>58.927641853201457</v>
      </c>
      <c r="Q460" s="69">
        <v>34.795153305570011</v>
      </c>
      <c r="R460" s="53">
        <f t="shared" si="74"/>
        <v>10.593053227485687</v>
      </c>
      <c r="S460" s="53">
        <f t="shared" si="75"/>
        <v>0</v>
      </c>
      <c r="T460" s="53">
        <f t="shared" si="76"/>
        <v>0</v>
      </c>
      <c r="U460" s="53">
        <f t="shared" si="77"/>
        <v>58.927641853201457</v>
      </c>
      <c r="V460" s="69">
        <v>34.795153305570011</v>
      </c>
      <c r="W460" s="53">
        <f t="shared" si="78"/>
        <v>10.593053227485687</v>
      </c>
      <c r="X460" s="53">
        <f t="shared" si="79"/>
        <v>0</v>
      </c>
      <c r="Y460" s="21"/>
      <c r="Z460" s="21"/>
      <c r="AA460" s="48"/>
      <c r="AB460" s="21"/>
      <c r="AC460" s="12"/>
    </row>
    <row r="461" spans="1:29" x14ac:dyDescent="0.3">
      <c r="A461" s="1">
        <f t="shared" si="70"/>
        <v>45204.760416665558</v>
      </c>
      <c r="B461" s="6">
        <v>5</v>
      </c>
      <c r="C461" s="6" t="s">
        <v>118</v>
      </c>
      <c r="D461">
        <f>IF(HOUR(A461)+MINUTE(A461)/60&lt;=18,1,IF(HOUR(A461)+MINUTE(A461)/60&gt;=23.25,1,LOOKUP(DAY(A461),calendario!$A$12:$A$41,calendario!$C$12:$C$41)))</f>
        <v>0</v>
      </c>
      <c r="E461" s="89">
        <f t="shared" si="71"/>
        <v>4.6057504882812497</v>
      </c>
      <c r="F461" s="88">
        <v>18.423001953124999</v>
      </c>
      <c r="G461" s="89">
        <f t="shared" si="71"/>
        <v>4.6494023437500003</v>
      </c>
      <c r="H461" s="86">
        <v>18.597609375000001</v>
      </c>
      <c r="O461" s="53">
        <f t="shared" si="72"/>
        <v>0</v>
      </c>
      <c r="P461" s="54">
        <f t="shared" si="73"/>
        <v>60.072878709005721</v>
      </c>
      <c r="Q461" s="69">
        <v>34.705894325871938</v>
      </c>
      <c r="R461" s="53">
        <f t="shared" si="74"/>
        <v>11.181670223841746</v>
      </c>
      <c r="S461" s="53">
        <f t="shared" si="75"/>
        <v>0</v>
      </c>
      <c r="T461" s="53">
        <f t="shared" si="76"/>
        <v>0</v>
      </c>
      <c r="U461" s="53">
        <f t="shared" si="77"/>
        <v>60.072878709005721</v>
      </c>
      <c r="V461" s="69">
        <v>34.705894325871938</v>
      </c>
      <c r="W461" s="53">
        <f t="shared" si="78"/>
        <v>11.181670223841746</v>
      </c>
      <c r="X461" s="53">
        <f t="shared" si="79"/>
        <v>0</v>
      </c>
      <c r="Y461" s="21"/>
      <c r="Z461" s="21"/>
      <c r="AA461" s="48"/>
      <c r="AB461" s="21"/>
      <c r="AC461" s="12"/>
    </row>
    <row r="462" spans="1:29" x14ac:dyDescent="0.3">
      <c r="A462" s="1">
        <f t="shared" si="70"/>
        <v>45204.770833332223</v>
      </c>
      <c r="B462" s="6">
        <v>5</v>
      </c>
      <c r="C462" s="6" t="s">
        <v>119</v>
      </c>
      <c r="D462">
        <f>IF(HOUR(A462)+MINUTE(A462)/60&lt;=18,1,IF(HOUR(A462)+MINUTE(A462)/60&gt;=23.25,1,LOOKUP(DAY(A462),calendario!$A$12:$A$41,calendario!$C$12:$C$41)))</f>
        <v>0</v>
      </c>
      <c r="E462" s="89">
        <f t="shared" si="71"/>
        <v>4.6072470703124999</v>
      </c>
      <c r="F462" s="88">
        <v>18.42898828125</v>
      </c>
      <c r="G462" s="89">
        <f t="shared" si="71"/>
        <v>4.6491782226562499</v>
      </c>
      <c r="H462" s="86">
        <v>18.596712890625</v>
      </c>
      <c r="O462" s="53">
        <f t="shared" si="72"/>
        <v>0</v>
      </c>
      <c r="P462" s="54">
        <f t="shared" si="73"/>
        <v>60.072878709005721</v>
      </c>
      <c r="Q462" s="69">
        <v>34.705894325871938</v>
      </c>
      <c r="R462" s="53">
        <f t="shared" si="74"/>
        <v>11.181670223841746</v>
      </c>
      <c r="S462" s="53">
        <f t="shared" si="75"/>
        <v>0</v>
      </c>
      <c r="T462" s="53">
        <f t="shared" si="76"/>
        <v>0</v>
      </c>
      <c r="U462" s="53">
        <f t="shared" si="77"/>
        <v>60.072878709005721</v>
      </c>
      <c r="V462" s="69">
        <v>34.705894325871938</v>
      </c>
      <c r="W462" s="53">
        <f t="shared" si="78"/>
        <v>11.181670223841746</v>
      </c>
      <c r="X462" s="53">
        <f t="shared" si="79"/>
        <v>0</v>
      </c>
      <c r="Y462" s="21"/>
      <c r="Z462" s="21"/>
      <c r="AA462" s="48"/>
      <c r="AB462" s="21"/>
      <c r="AC462" s="12"/>
    </row>
    <row r="463" spans="1:29" x14ac:dyDescent="0.3">
      <c r="A463" s="1">
        <f t="shared" si="70"/>
        <v>45204.781249998887</v>
      </c>
      <c r="B463" s="7">
        <v>5</v>
      </c>
      <c r="C463" s="7" t="s">
        <v>120</v>
      </c>
      <c r="D463">
        <f>IF(HOUR(A463)+MINUTE(A463)/60&lt;=18,1,IF(HOUR(A463)+MINUTE(A463)/60&gt;=23.25,1,LOOKUP(DAY(A463),calendario!$A$12:$A$41,calendario!$C$12:$C$41)))</f>
        <v>0</v>
      </c>
      <c r="E463" s="89">
        <f t="shared" si="71"/>
        <v>4.6110678710937503</v>
      </c>
      <c r="F463" s="88">
        <v>18.444271484375001</v>
      </c>
      <c r="G463" s="89">
        <f t="shared" si="71"/>
        <v>4.6493085937499998</v>
      </c>
      <c r="H463" s="86">
        <v>18.597234374999999</v>
      </c>
      <c r="O463" s="53">
        <f t="shared" si="72"/>
        <v>0</v>
      </c>
      <c r="P463" s="54">
        <f t="shared" si="73"/>
        <v>60.072878709005721</v>
      </c>
      <c r="Q463" s="69">
        <v>41.260629359708481</v>
      </c>
      <c r="R463" s="53">
        <f t="shared" si="74"/>
        <v>7.9043027069234739</v>
      </c>
      <c r="S463" s="53">
        <f t="shared" si="75"/>
        <v>0</v>
      </c>
      <c r="T463" s="53">
        <f t="shared" si="76"/>
        <v>0</v>
      </c>
      <c r="U463" s="53">
        <f t="shared" si="77"/>
        <v>60.072878709005721</v>
      </c>
      <c r="V463" s="69">
        <v>41.260629359708481</v>
      </c>
      <c r="W463" s="53">
        <f t="shared" si="78"/>
        <v>7.9043027069234739</v>
      </c>
      <c r="X463" s="53">
        <f t="shared" si="79"/>
        <v>0</v>
      </c>
      <c r="Y463" s="21"/>
      <c r="Z463" s="21"/>
      <c r="AA463" s="48"/>
      <c r="AB463" s="21"/>
      <c r="AC463" s="12"/>
    </row>
    <row r="464" spans="1:29" x14ac:dyDescent="0.3">
      <c r="A464" s="1">
        <f t="shared" si="70"/>
        <v>45204.791666665551</v>
      </c>
      <c r="B464" s="6">
        <v>5</v>
      </c>
      <c r="C464" s="6" t="s">
        <v>121</v>
      </c>
      <c r="D464">
        <f>IF(HOUR(A464)+MINUTE(A464)/60&lt;=18,1,IF(HOUR(A464)+MINUTE(A464)/60&gt;=23.25,1,LOOKUP(DAY(A464),calendario!$A$12:$A$41,calendario!$C$12:$C$41)))</f>
        <v>0</v>
      </c>
      <c r="E464" s="89">
        <f t="shared" si="71"/>
        <v>4.6098842773437498</v>
      </c>
      <c r="F464" s="88">
        <v>18.439537109374999</v>
      </c>
      <c r="G464" s="89">
        <f t="shared" si="71"/>
        <v>4.6497158203125002</v>
      </c>
      <c r="H464" s="86">
        <v>18.598863281250001</v>
      </c>
      <c r="O464" s="53">
        <f t="shared" si="72"/>
        <v>0</v>
      </c>
      <c r="P464" s="54">
        <f t="shared" si="73"/>
        <v>60.072878709005721</v>
      </c>
      <c r="Q464" s="69">
        <v>41.260629359708481</v>
      </c>
      <c r="R464" s="53">
        <f t="shared" si="74"/>
        <v>7.9043027069234739</v>
      </c>
      <c r="S464" s="53">
        <f t="shared" si="75"/>
        <v>0</v>
      </c>
      <c r="T464" s="53">
        <f t="shared" si="76"/>
        <v>0</v>
      </c>
      <c r="U464" s="53">
        <f t="shared" si="77"/>
        <v>60.072878709005721</v>
      </c>
      <c r="V464" s="69">
        <v>41.260629359708481</v>
      </c>
      <c r="W464" s="53">
        <f t="shared" si="78"/>
        <v>7.9043027069234739</v>
      </c>
      <c r="X464" s="53">
        <f t="shared" si="79"/>
        <v>0</v>
      </c>
      <c r="Y464" s="21"/>
      <c r="Z464" s="21"/>
      <c r="AA464" s="48"/>
      <c r="AB464" s="21"/>
      <c r="AC464" s="12"/>
    </row>
    <row r="465" spans="1:29" x14ac:dyDescent="0.3">
      <c r="A465" s="1">
        <f t="shared" si="70"/>
        <v>45204.802083332215</v>
      </c>
      <c r="B465" s="6">
        <v>5</v>
      </c>
      <c r="C465" s="6" t="s">
        <v>122</v>
      </c>
      <c r="D465">
        <f>IF(HOUR(A465)+MINUTE(A465)/60&lt;=18,1,IF(HOUR(A465)+MINUTE(A465)/60&gt;=23.25,1,LOOKUP(DAY(A465),calendario!$A$12:$A$41,calendario!$C$12:$C$41)))</f>
        <v>0</v>
      </c>
      <c r="E465" s="89">
        <f t="shared" si="71"/>
        <v>4.6093818359374996</v>
      </c>
      <c r="F465" s="88">
        <v>18.437527343749998</v>
      </c>
      <c r="G465" s="89">
        <f t="shared" si="71"/>
        <v>4.6493374023437504</v>
      </c>
      <c r="H465" s="86">
        <v>18.597349609375001</v>
      </c>
      <c r="O465" s="53">
        <f t="shared" si="72"/>
        <v>0</v>
      </c>
      <c r="P465" s="54">
        <f t="shared" si="73"/>
        <v>60.072878709005721</v>
      </c>
      <c r="Q465" s="69">
        <v>41.269220718375841</v>
      </c>
      <c r="R465" s="53">
        <f t="shared" si="74"/>
        <v>7.900007027589794</v>
      </c>
      <c r="S465" s="53">
        <f t="shared" si="75"/>
        <v>0</v>
      </c>
      <c r="T465" s="53">
        <f t="shared" si="76"/>
        <v>0</v>
      </c>
      <c r="U465" s="53">
        <f t="shared" si="77"/>
        <v>60.072878709005721</v>
      </c>
      <c r="V465" s="69">
        <v>41.269220718375841</v>
      </c>
      <c r="W465" s="53">
        <f t="shared" si="78"/>
        <v>7.900007027589794</v>
      </c>
      <c r="X465" s="53">
        <f t="shared" si="79"/>
        <v>0</v>
      </c>
      <c r="Y465" s="21"/>
      <c r="Z465" s="21"/>
      <c r="AA465" s="48"/>
      <c r="AB465" s="21"/>
      <c r="AC465" s="12"/>
    </row>
    <row r="466" spans="1:29" x14ac:dyDescent="0.3">
      <c r="A466" s="1">
        <f t="shared" si="70"/>
        <v>45204.81249999888</v>
      </c>
      <c r="B466" s="6">
        <v>5</v>
      </c>
      <c r="C466" s="6" t="s">
        <v>123</v>
      </c>
      <c r="D466">
        <f>IF(HOUR(A466)+MINUTE(A466)/60&lt;=18,1,IF(HOUR(A466)+MINUTE(A466)/60&gt;=23.25,1,LOOKUP(DAY(A466),calendario!$A$12:$A$41,calendario!$C$12:$C$41)))</f>
        <v>0</v>
      </c>
      <c r="E466" s="89">
        <f t="shared" si="71"/>
        <v>4.61141943359375</v>
      </c>
      <c r="F466" s="88">
        <v>18.445677734375</v>
      </c>
      <c r="G466" s="89">
        <f t="shared" si="71"/>
        <v>4.6492714843750003</v>
      </c>
      <c r="H466" s="86">
        <v>18.597085937500001</v>
      </c>
      <c r="O466" s="53">
        <f t="shared" si="72"/>
        <v>0</v>
      </c>
      <c r="P466" s="54">
        <f t="shared" si="73"/>
        <v>60.072878709005721</v>
      </c>
      <c r="Q466" s="69">
        <v>41.269220718375841</v>
      </c>
      <c r="R466" s="53">
        <f t="shared" si="74"/>
        <v>7.900007027589794</v>
      </c>
      <c r="S466" s="53">
        <f t="shared" si="75"/>
        <v>0</v>
      </c>
      <c r="T466" s="53">
        <f t="shared" si="76"/>
        <v>0</v>
      </c>
      <c r="U466" s="53">
        <f t="shared" si="77"/>
        <v>60.072878709005721</v>
      </c>
      <c r="V466" s="69">
        <v>41.269220718375841</v>
      </c>
      <c r="W466" s="53">
        <f t="shared" si="78"/>
        <v>7.900007027589794</v>
      </c>
      <c r="X466" s="53">
        <f t="shared" si="79"/>
        <v>0</v>
      </c>
      <c r="Y466" s="21"/>
      <c r="Z466" s="21"/>
      <c r="AA466" s="48"/>
      <c r="AB466" s="21"/>
      <c r="AC466" s="12"/>
    </row>
    <row r="467" spans="1:29" x14ac:dyDescent="0.3">
      <c r="A467" s="1">
        <f t="shared" si="70"/>
        <v>45204.822916665544</v>
      </c>
      <c r="B467" s="6">
        <v>5</v>
      </c>
      <c r="C467" s="6" t="s">
        <v>124</v>
      </c>
      <c r="D467">
        <f>IF(HOUR(A467)+MINUTE(A467)/60&lt;=18,1,IF(HOUR(A467)+MINUTE(A467)/60&gt;=23.25,1,LOOKUP(DAY(A467),calendario!$A$12:$A$41,calendario!$C$12:$C$41)))</f>
        <v>0</v>
      </c>
      <c r="E467" s="89">
        <f t="shared" si="71"/>
        <v>4.6144038085937504</v>
      </c>
      <c r="F467" s="88">
        <v>18.457615234375002</v>
      </c>
      <c r="G467" s="89">
        <f t="shared" si="71"/>
        <v>4.6491142578125002</v>
      </c>
      <c r="H467" s="86">
        <v>18.596457031250001</v>
      </c>
      <c r="O467" s="53">
        <f t="shared" si="72"/>
        <v>0</v>
      </c>
      <c r="P467" s="54">
        <f t="shared" si="73"/>
        <v>60.072878709005721</v>
      </c>
      <c r="Q467" s="69">
        <v>41.242244143675165</v>
      </c>
      <c r="R467" s="53">
        <f t="shared" si="74"/>
        <v>7.9134953149401319</v>
      </c>
      <c r="S467" s="53">
        <f t="shared" si="75"/>
        <v>0</v>
      </c>
      <c r="T467" s="53">
        <f t="shared" si="76"/>
        <v>0</v>
      </c>
      <c r="U467" s="53">
        <f t="shared" si="77"/>
        <v>60.072878709005721</v>
      </c>
      <c r="V467" s="69">
        <v>41.242244143675165</v>
      </c>
      <c r="W467" s="53">
        <f t="shared" si="78"/>
        <v>7.9134953149401319</v>
      </c>
      <c r="X467" s="53">
        <f t="shared" si="79"/>
        <v>0</v>
      </c>
      <c r="Y467" s="21"/>
      <c r="Z467" s="21"/>
      <c r="AA467" s="48"/>
      <c r="AB467" s="21"/>
      <c r="AC467" s="12"/>
    </row>
    <row r="468" spans="1:29" x14ac:dyDescent="0.3">
      <c r="A468" s="1">
        <f t="shared" si="70"/>
        <v>45204.833333332208</v>
      </c>
      <c r="B468" s="6">
        <v>5</v>
      </c>
      <c r="C468" s="6" t="s">
        <v>125</v>
      </c>
      <c r="D468">
        <f>IF(HOUR(A468)+MINUTE(A468)/60&lt;=18,1,IF(HOUR(A468)+MINUTE(A468)/60&gt;=23.25,1,LOOKUP(DAY(A468),calendario!$A$12:$A$41,calendario!$C$12:$C$41)))</f>
        <v>0</v>
      </c>
      <c r="E468" s="89">
        <f t="shared" si="71"/>
        <v>4.6149965820312504</v>
      </c>
      <c r="F468" s="88">
        <v>18.459986328125002</v>
      </c>
      <c r="G468" s="89">
        <f t="shared" si="71"/>
        <v>4.6491816406249997</v>
      </c>
      <c r="H468" s="86">
        <v>18.596726562499999</v>
      </c>
      <c r="O468" s="53">
        <f t="shared" si="72"/>
        <v>0</v>
      </c>
      <c r="P468" s="54">
        <f t="shared" si="73"/>
        <v>60.072878709005721</v>
      </c>
      <c r="Q468" s="69">
        <v>41.242244143675165</v>
      </c>
      <c r="R468" s="53">
        <f t="shared" si="74"/>
        <v>7.9134953149401319</v>
      </c>
      <c r="S468" s="53">
        <f t="shared" si="75"/>
        <v>0</v>
      </c>
      <c r="T468" s="53">
        <f t="shared" si="76"/>
        <v>0</v>
      </c>
      <c r="U468" s="53">
        <f t="shared" si="77"/>
        <v>60.072878709005721</v>
      </c>
      <c r="V468" s="69">
        <v>41.242244143675165</v>
      </c>
      <c r="W468" s="53">
        <f t="shared" si="78"/>
        <v>7.9134953149401319</v>
      </c>
      <c r="X468" s="53">
        <f t="shared" si="79"/>
        <v>0</v>
      </c>
      <c r="Y468" s="21"/>
      <c r="Z468" s="21"/>
      <c r="AA468" s="48"/>
      <c r="AB468" s="21"/>
      <c r="AC468" s="12"/>
    </row>
    <row r="469" spans="1:29" x14ac:dyDescent="0.3">
      <c r="A469" s="1">
        <f t="shared" si="70"/>
        <v>45204.843749998872</v>
      </c>
      <c r="B469" s="6">
        <v>5</v>
      </c>
      <c r="C469" s="6" t="s">
        <v>126</v>
      </c>
      <c r="D469">
        <f>IF(HOUR(A469)+MINUTE(A469)/60&lt;=18,1,IF(HOUR(A469)+MINUTE(A469)/60&gt;=23.25,1,LOOKUP(DAY(A469),calendario!$A$12:$A$41,calendario!$C$12:$C$41)))</f>
        <v>0</v>
      </c>
      <c r="E469" s="89">
        <f t="shared" si="71"/>
        <v>4.6121552734374998</v>
      </c>
      <c r="F469" s="88">
        <v>18.448621093749999</v>
      </c>
      <c r="G469" s="89">
        <f t="shared" si="71"/>
        <v>4.6490771484374998</v>
      </c>
      <c r="H469" s="86">
        <v>18.596308593749999</v>
      </c>
      <c r="O469" s="53">
        <f t="shared" si="72"/>
        <v>0</v>
      </c>
      <c r="P469" s="54">
        <f t="shared" si="73"/>
        <v>60.072878709005721</v>
      </c>
      <c r="Q469" s="69">
        <v>41.889134044768348</v>
      </c>
      <c r="R469" s="53">
        <f t="shared" si="74"/>
        <v>7.5900503643935409</v>
      </c>
      <c r="S469" s="53">
        <f t="shared" si="75"/>
        <v>0</v>
      </c>
      <c r="T469" s="53">
        <f t="shared" si="76"/>
        <v>0</v>
      </c>
      <c r="U469" s="53">
        <f t="shared" si="77"/>
        <v>60.072878709005721</v>
      </c>
      <c r="V469" s="69">
        <v>41.889134044768348</v>
      </c>
      <c r="W469" s="53">
        <f t="shared" si="78"/>
        <v>7.5900503643935409</v>
      </c>
      <c r="X469" s="53">
        <f t="shared" si="79"/>
        <v>0</v>
      </c>
      <c r="Y469" s="21"/>
      <c r="Z469" s="21"/>
      <c r="AA469" s="48"/>
      <c r="AB469" s="21"/>
      <c r="AC469" s="12"/>
    </row>
    <row r="470" spans="1:29" x14ac:dyDescent="0.3">
      <c r="A470" s="1">
        <f t="shared" si="70"/>
        <v>45204.854166665536</v>
      </c>
      <c r="B470" s="6">
        <v>5</v>
      </c>
      <c r="C470" s="6" t="s">
        <v>127</v>
      </c>
      <c r="D470">
        <f>IF(HOUR(A470)+MINUTE(A470)/60&lt;=18,1,IF(HOUR(A470)+MINUTE(A470)/60&gt;=23.25,1,LOOKUP(DAY(A470),calendario!$A$12:$A$41,calendario!$C$12:$C$41)))</f>
        <v>0</v>
      </c>
      <c r="E470" s="89">
        <f t="shared" si="71"/>
        <v>4.6127490234374999</v>
      </c>
      <c r="F470" s="88">
        <v>18.45099609375</v>
      </c>
      <c r="G470" s="89">
        <f t="shared" si="71"/>
        <v>4.6492534179687501</v>
      </c>
      <c r="H470" s="86">
        <v>18.597013671875001</v>
      </c>
      <c r="O470" s="53">
        <f t="shared" si="72"/>
        <v>0</v>
      </c>
      <c r="P470" s="54">
        <f t="shared" si="73"/>
        <v>60.072878709005721</v>
      </c>
      <c r="Q470" s="69">
        <v>41.889134044768348</v>
      </c>
      <c r="R470" s="53">
        <f t="shared" si="74"/>
        <v>7.5900503643935409</v>
      </c>
      <c r="S470" s="53">
        <f t="shared" si="75"/>
        <v>0</v>
      </c>
      <c r="T470" s="53">
        <f t="shared" si="76"/>
        <v>0</v>
      </c>
      <c r="U470" s="53">
        <f t="shared" si="77"/>
        <v>60.072878709005721</v>
      </c>
      <c r="V470" s="69">
        <v>41.889134044768348</v>
      </c>
      <c r="W470" s="53">
        <f t="shared" si="78"/>
        <v>7.5900503643935409</v>
      </c>
      <c r="X470" s="53">
        <f t="shared" si="79"/>
        <v>0</v>
      </c>
      <c r="Y470" s="21"/>
      <c r="Z470" s="21"/>
      <c r="AA470" s="48"/>
      <c r="AB470" s="21"/>
      <c r="AC470" s="12"/>
    </row>
    <row r="471" spans="1:29" x14ac:dyDescent="0.3">
      <c r="A471" s="1">
        <f t="shared" si="70"/>
        <v>45204.864583332201</v>
      </c>
      <c r="B471" s="6">
        <v>5</v>
      </c>
      <c r="C471" s="6" t="s">
        <v>128</v>
      </c>
      <c r="D471">
        <f>IF(HOUR(A471)+MINUTE(A471)/60&lt;=18,1,IF(HOUR(A471)+MINUTE(A471)/60&gt;=23.25,1,LOOKUP(DAY(A471),calendario!$A$12:$A$41,calendario!$C$12:$C$41)))</f>
        <v>0</v>
      </c>
      <c r="E471" s="89">
        <f t="shared" si="71"/>
        <v>4.6159023437500002</v>
      </c>
      <c r="F471" s="88">
        <v>18.463609375000001</v>
      </c>
      <c r="G471" s="89">
        <f t="shared" si="71"/>
        <v>4.6495673828125001</v>
      </c>
      <c r="H471" s="86">
        <v>18.598269531250001</v>
      </c>
      <c r="O471" s="53">
        <f t="shared" si="72"/>
        <v>0</v>
      </c>
      <c r="P471" s="54">
        <f t="shared" si="73"/>
        <v>60.072878709005721</v>
      </c>
      <c r="Q471" s="69">
        <v>41.790557782404996</v>
      </c>
      <c r="R471" s="53">
        <f t="shared" si="74"/>
        <v>7.6393384955752168</v>
      </c>
      <c r="S471" s="53">
        <f t="shared" si="75"/>
        <v>0</v>
      </c>
      <c r="T471" s="53">
        <f t="shared" si="76"/>
        <v>0</v>
      </c>
      <c r="U471" s="53">
        <f t="shared" si="77"/>
        <v>60.072878709005721</v>
      </c>
      <c r="V471" s="69">
        <v>41.790557782404996</v>
      </c>
      <c r="W471" s="53">
        <f t="shared" si="78"/>
        <v>7.6393384955752168</v>
      </c>
      <c r="X471" s="53">
        <f t="shared" si="79"/>
        <v>0</v>
      </c>
      <c r="Y471" s="21"/>
      <c r="Z471" s="21"/>
      <c r="AA471" s="48"/>
      <c r="AB471" s="21"/>
      <c r="AC471" s="12"/>
    </row>
    <row r="472" spans="1:29" x14ac:dyDescent="0.3">
      <c r="A472" s="1">
        <f t="shared" si="70"/>
        <v>45204.874999998865</v>
      </c>
      <c r="B472" s="6">
        <v>5</v>
      </c>
      <c r="C472" s="6" t="s">
        <v>129</v>
      </c>
      <c r="D472">
        <f>IF(HOUR(A472)+MINUTE(A472)/60&lt;=18,1,IF(HOUR(A472)+MINUTE(A472)/60&gt;=23.25,1,LOOKUP(DAY(A472),calendario!$A$12:$A$41,calendario!$C$12:$C$41)))</f>
        <v>0</v>
      </c>
      <c r="E472" s="89">
        <f t="shared" si="71"/>
        <v>4.6160346679687496</v>
      </c>
      <c r="F472" s="88">
        <v>18.464138671874998</v>
      </c>
      <c r="G472" s="89">
        <f t="shared" si="71"/>
        <v>4.6496254882812504</v>
      </c>
      <c r="H472" s="86">
        <v>18.598501953125002</v>
      </c>
      <c r="O472" s="53">
        <f t="shared" si="72"/>
        <v>0</v>
      </c>
      <c r="P472" s="54">
        <f t="shared" si="73"/>
        <v>60.072878709005721</v>
      </c>
      <c r="Q472" s="69">
        <v>41.790557782404996</v>
      </c>
      <c r="R472" s="53">
        <f t="shared" si="74"/>
        <v>7.6393384955752168</v>
      </c>
      <c r="S472" s="53">
        <f t="shared" si="75"/>
        <v>0</v>
      </c>
      <c r="T472" s="53">
        <f t="shared" si="76"/>
        <v>0</v>
      </c>
      <c r="U472" s="53">
        <f t="shared" si="77"/>
        <v>60.072878709005721</v>
      </c>
      <c r="V472" s="69">
        <v>41.790557782404996</v>
      </c>
      <c r="W472" s="53">
        <f t="shared" si="78"/>
        <v>7.6393384955752168</v>
      </c>
      <c r="X472" s="53">
        <f t="shared" si="79"/>
        <v>0</v>
      </c>
      <c r="Y472" s="21"/>
      <c r="Z472" s="21"/>
      <c r="AA472" s="48"/>
      <c r="AB472" s="21"/>
      <c r="AC472" s="12"/>
    </row>
    <row r="473" spans="1:29" x14ac:dyDescent="0.3">
      <c r="A473" s="1">
        <f t="shared" si="70"/>
        <v>45204.885416665529</v>
      </c>
      <c r="B473" s="6">
        <v>5</v>
      </c>
      <c r="C473" s="6" t="s">
        <v>130</v>
      </c>
      <c r="D473">
        <f>IF(HOUR(A473)+MINUTE(A473)/60&lt;=18,1,IF(HOUR(A473)+MINUTE(A473)/60&gt;=23.25,1,LOOKUP(DAY(A473),calendario!$A$12:$A$41,calendario!$C$12:$C$41)))</f>
        <v>0</v>
      </c>
      <c r="E473" s="89">
        <f t="shared" si="71"/>
        <v>4.6165302734375002</v>
      </c>
      <c r="F473" s="88">
        <v>18.466121093750001</v>
      </c>
      <c r="G473" s="89">
        <f t="shared" si="71"/>
        <v>4.649470703125</v>
      </c>
      <c r="H473" s="86">
        <v>18.5978828125</v>
      </c>
      <c r="O473" s="53">
        <f t="shared" si="72"/>
        <v>0</v>
      </c>
      <c r="P473" s="54">
        <f t="shared" si="73"/>
        <v>60.072878709005721</v>
      </c>
      <c r="Q473" s="69">
        <v>41.671019781363867</v>
      </c>
      <c r="R473" s="53">
        <f t="shared" si="74"/>
        <v>7.699107496095781</v>
      </c>
      <c r="S473" s="53">
        <f t="shared" si="75"/>
        <v>0</v>
      </c>
      <c r="T473" s="53">
        <f t="shared" si="76"/>
        <v>0</v>
      </c>
      <c r="U473" s="53">
        <f t="shared" si="77"/>
        <v>60.072878709005721</v>
      </c>
      <c r="V473" s="69">
        <v>41.671019781363867</v>
      </c>
      <c r="W473" s="53">
        <f t="shared" si="78"/>
        <v>7.699107496095781</v>
      </c>
      <c r="X473" s="53">
        <f t="shared" si="79"/>
        <v>0</v>
      </c>
      <c r="Y473" s="21"/>
      <c r="Z473" s="21"/>
      <c r="AA473" s="48"/>
      <c r="AB473" s="21"/>
      <c r="AC473" s="12"/>
    </row>
    <row r="474" spans="1:29" x14ac:dyDescent="0.3">
      <c r="A474" s="1">
        <f t="shared" si="70"/>
        <v>45204.895833332193</v>
      </c>
      <c r="B474" s="6">
        <v>5</v>
      </c>
      <c r="C474" s="6" t="s">
        <v>131</v>
      </c>
      <c r="D474">
        <f>IF(HOUR(A474)+MINUTE(A474)/60&lt;=18,1,IF(HOUR(A474)+MINUTE(A474)/60&gt;=23.25,1,LOOKUP(DAY(A474),calendario!$A$12:$A$41,calendario!$C$12:$C$41)))</f>
        <v>0</v>
      </c>
      <c r="E474" s="89">
        <f t="shared" si="71"/>
        <v>4.6168652343750001</v>
      </c>
      <c r="F474" s="88">
        <v>18.4674609375</v>
      </c>
      <c r="G474" s="89">
        <f t="shared" si="71"/>
        <v>4.6497089843749997</v>
      </c>
      <c r="H474" s="86">
        <v>18.598835937499999</v>
      </c>
      <c r="O474" s="53">
        <f t="shared" si="72"/>
        <v>0</v>
      </c>
      <c r="P474" s="54">
        <f t="shared" si="73"/>
        <v>60.072878709005721</v>
      </c>
      <c r="Q474" s="69">
        <v>41.671019781363867</v>
      </c>
      <c r="R474" s="53">
        <f t="shared" si="74"/>
        <v>7.699107496095781</v>
      </c>
      <c r="S474" s="53">
        <f t="shared" si="75"/>
        <v>0</v>
      </c>
      <c r="T474" s="53">
        <f t="shared" si="76"/>
        <v>0</v>
      </c>
      <c r="U474" s="53">
        <f t="shared" si="77"/>
        <v>60.072878709005721</v>
      </c>
      <c r="V474" s="69">
        <v>41.671019781363867</v>
      </c>
      <c r="W474" s="53">
        <f t="shared" si="78"/>
        <v>7.699107496095781</v>
      </c>
      <c r="X474" s="53">
        <f t="shared" si="79"/>
        <v>0</v>
      </c>
      <c r="Y474" s="21"/>
      <c r="Z474" s="21"/>
      <c r="AA474" s="48"/>
      <c r="AB474" s="21"/>
      <c r="AC474" s="12"/>
    </row>
    <row r="475" spans="1:29" x14ac:dyDescent="0.3">
      <c r="A475" s="1">
        <f t="shared" si="70"/>
        <v>45204.906249998858</v>
      </c>
      <c r="B475" s="6">
        <v>5</v>
      </c>
      <c r="C475" s="6" t="s">
        <v>132</v>
      </c>
      <c r="D475">
        <f>IF(HOUR(A475)+MINUTE(A475)/60&lt;=18,1,IF(HOUR(A475)+MINUTE(A475)/60&gt;=23.25,1,LOOKUP(DAY(A475),calendario!$A$12:$A$41,calendario!$C$12:$C$41)))</f>
        <v>0</v>
      </c>
      <c r="E475" s="89">
        <f t="shared" si="71"/>
        <v>4.6170336914062498</v>
      </c>
      <c r="F475" s="88">
        <v>18.468134765624999</v>
      </c>
      <c r="G475" s="89">
        <f t="shared" si="71"/>
        <v>4.6497900390625002</v>
      </c>
      <c r="H475" s="86">
        <v>18.599160156250001</v>
      </c>
      <c r="O475" s="53">
        <f t="shared" si="72"/>
        <v>0</v>
      </c>
      <c r="P475" s="54">
        <f t="shared" si="73"/>
        <v>60.072878709005721</v>
      </c>
      <c r="Q475" s="69">
        <v>41.543114523685581</v>
      </c>
      <c r="R475" s="53">
        <f t="shared" si="74"/>
        <v>7.763060124934924</v>
      </c>
      <c r="S475" s="53">
        <f t="shared" si="75"/>
        <v>0</v>
      </c>
      <c r="T475" s="53">
        <f t="shared" si="76"/>
        <v>0</v>
      </c>
      <c r="U475" s="53">
        <f t="shared" si="77"/>
        <v>60.072878709005721</v>
      </c>
      <c r="V475" s="69">
        <v>41.543114523685581</v>
      </c>
      <c r="W475" s="53">
        <f t="shared" si="78"/>
        <v>7.763060124934924</v>
      </c>
      <c r="X475" s="53">
        <f t="shared" si="79"/>
        <v>0</v>
      </c>
      <c r="Y475" s="21"/>
      <c r="Z475" s="21"/>
      <c r="AA475" s="48"/>
      <c r="AB475" s="21"/>
      <c r="AC475" s="12"/>
    </row>
    <row r="476" spans="1:29" x14ac:dyDescent="0.3">
      <c r="A476" s="1">
        <f t="shared" si="70"/>
        <v>45204.916666665522</v>
      </c>
      <c r="B476" s="6">
        <v>5</v>
      </c>
      <c r="C476" s="6" t="s">
        <v>133</v>
      </c>
      <c r="D476">
        <f>IF(HOUR(A476)+MINUTE(A476)/60&lt;=18,1,IF(HOUR(A476)+MINUTE(A476)/60&gt;=23.25,1,LOOKUP(DAY(A476),calendario!$A$12:$A$41,calendario!$C$12:$C$41)))</f>
        <v>0</v>
      </c>
      <c r="E476" s="89">
        <f t="shared" si="71"/>
        <v>4.61667724609375</v>
      </c>
      <c r="F476" s="88">
        <v>18.466708984375</v>
      </c>
      <c r="G476" s="89">
        <f t="shared" si="71"/>
        <v>4.6494384765624996</v>
      </c>
      <c r="H476" s="86">
        <v>18.597753906249999</v>
      </c>
      <c r="O476" s="53">
        <f t="shared" si="72"/>
        <v>0</v>
      </c>
      <c r="P476" s="54">
        <f t="shared" si="73"/>
        <v>60.072878709005721</v>
      </c>
      <c r="Q476" s="69">
        <v>41.543114523685581</v>
      </c>
      <c r="R476" s="53">
        <f t="shared" si="74"/>
        <v>7.763060124934924</v>
      </c>
      <c r="S476" s="53">
        <f t="shared" si="75"/>
        <v>0</v>
      </c>
      <c r="T476" s="53">
        <f t="shared" si="76"/>
        <v>0</v>
      </c>
      <c r="U476" s="53">
        <f t="shared" si="77"/>
        <v>60.072878709005721</v>
      </c>
      <c r="V476" s="69">
        <v>41.543114523685581</v>
      </c>
      <c r="W476" s="53">
        <f t="shared" si="78"/>
        <v>7.763060124934924</v>
      </c>
      <c r="X476" s="53">
        <f t="shared" si="79"/>
        <v>0</v>
      </c>
      <c r="Y476" s="21"/>
      <c r="Z476" s="21"/>
      <c r="AA476" s="48"/>
      <c r="AB476" s="21"/>
      <c r="AC476" s="12"/>
    </row>
    <row r="477" spans="1:29" x14ac:dyDescent="0.3">
      <c r="A477" s="1">
        <f t="shared" si="70"/>
        <v>45204.927083332186</v>
      </c>
      <c r="B477" s="6">
        <v>5</v>
      </c>
      <c r="C477" s="6" t="s">
        <v>134</v>
      </c>
      <c r="D477">
        <f>IF(HOUR(A477)+MINUTE(A477)/60&lt;=18,1,IF(HOUR(A477)+MINUTE(A477)/60&gt;=23.25,1,LOOKUP(DAY(A477),calendario!$A$12:$A$41,calendario!$C$12:$C$41)))</f>
        <v>0</v>
      </c>
      <c r="E477" s="89">
        <f t="shared" si="71"/>
        <v>4.6171464843749996</v>
      </c>
      <c r="F477" s="88">
        <v>18.468585937499999</v>
      </c>
      <c r="G477" s="89">
        <f t="shared" si="71"/>
        <v>4.6501474609375002</v>
      </c>
      <c r="H477" s="86">
        <v>18.600589843750001</v>
      </c>
      <c r="O477" s="53">
        <f t="shared" si="72"/>
        <v>0</v>
      </c>
      <c r="P477" s="54">
        <f t="shared" si="73"/>
        <v>60.072878709005721</v>
      </c>
      <c r="Q477" s="69">
        <v>42.193798282144719</v>
      </c>
      <c r="R477" s="53">
        <f t="shared" si="74"/>
        <v>7.437718245705355</v>
      </c>
      <c r="S477" s="53">
        <f t="shared" si="75"/>
        <v>0</v>
      </c>
      <c r="T477" s="53">
        <f t="shared" si="76"/>
        <v>0</v>
      </c>
      <c r="U477" s="53">
        <f t="shared" si="77"/>
        <v>60.072878709005721</v>
      </c>
      <c r="V477" s="69">
        <v>42.193798282144719</v>
      </c>
      <c r="W477" s="53">
        <f t="shared" si="78"/>
        <v>7.437718245705355</v>
      </c>
      <c r="X477" s="53">
        <f t="shared" si="79"/>
        <v>0</v>
      </c>
      <c r="Y477" s="21"/>
      <c r="Z477" s="21"/>
      <c r="AA477" s="48"/>
      <c r="AB477" s="21"/>
      <c r="AC477" s="12"/>
    </row>
    <row r="478" spans="1:29" x14ac:dyDescent="0.3">
      <c r="A478" s="1">
        <f t="shared" si="70"/>
        <v>45204.93749999885</v>
      </c>
      <c r="B478" s="6">
        <v>5</v>
      </c>
      <c r="C478" s="6" t="s">
        <v>135</v>
      </c>
      <c r="D478">
        <f>IF(HOUR(A478)+MINUTE(A478)/60&lt;=18,1,IF(HOUR(A478)+MINUTE(A478)/60&gt;=23.25,1,LOOKUP(DAY(A478),calendario!$A$12:$A$41,calendario!$C$12:$C$41)))</f>
        <v>0</v>
      </c>
      <c r="E478" s="89">
        <f t="shared" si="71"/>
        <v>4.6171054687500002</v>
      </c>
      <c r="F478" s="88">
        <v>18.468421875000001</v>
      </c>
      <c r="G478" s="89">
        <f t="shared" si="71"/>
        <v>4.6501142578124997</v>
      </c>
      <c r="H478" s="86">
        <v>18.600457031249999</v>
      </c>
      <c r="O478" s="53">
        <f t="shared" si="72"/>
        <v>0</v>
      </c>
      <c r="P478" s="54">
        <f t="shared" si="73"/>
        <v>60.072878709005721</v>
      </c>
      <c r="Q478" s="69">
        <v>42.193798282144719</v>
      </c>
      <c r="R478" s="53">
        <f t="shared" si="74"/>
        <v>7.437718245705355</v>
      </c>
      <c r="S478" s="53">
        <f t="shared" si="75"/>
        <v>0</v>
      </c>
      <c r="T478" s="53">
        <f t="shared" si="76"/>
        <v>0</v>
      </c>
      <c r="U478" s="53">
        <f t="shared" si="77"/>
        <v>60.072878709005721</v>
      </c>
      <c r="V478" s="69">
        <v>42.193798282144719</v>
      </c>
      <c r="W478" s="53">
        <f t="shared" si="78"/>
        <v>7.437718245705355</v>
      </c>
      <c r="X478" s="53">
        <f t="shared" si="79"/>
        <v>0</v>
      </c>
      <c r="Y478" s="21"/>
      <c r="Z478" s="21"/>
      <c r="AA478" s="48"/>
      <c r="AB478" s="21"/>
      <c r="AC478" s="12"/>
    </row>
    <row r="479" spans="1:29" x14ac:dyDescent="0.3">
      <c r="A479" s="1">
        <f t="shared" si="70"/>
        <v>45204.947916665515</v>
      </c>
      <c r="B479" s="6">
        <v>5</v>
      </c>
      <c r="C479" s="6" t="s">
        <v>136</v>
      </c>
      <c r="D479">
        <f>IF(HOUR(A479)+MINUTE(A479)/60&lt;=18,1,IF(HOUR(A479)+MINUTE(A479)/60&gt;=23.25,1,LOOKUP(DAY(A479),calendario!$A$12:$A$41,calendario!$C$12:$C$41)))</f>
        <v>0</v>
      </c>
      <c r="E479" s="89">
        <f t="shared" si="71"/>
        <v>4.6174726562500004</v>
      </c>
      <c r="F479" s="88">
        <v>18.469890625000001</v>
      </c>
      <c r="G479" s="89">
        <f t="shared" si="71"/>
        <v>4.6496035156250004</v>
      </c>
      <c r="H479" s="86">
        <v>18.598414062500002</v>
      </c>
      <c r="O479" s="53">
        <f t="shared" si="72"/>
        <v>0</v>
      </c>
      <c r="P479" s="54">
        <f t="shared" si="73"/>
        <v>60.072878709005721</v>
      </c>
      <c r="Q479" s="69">
        <v>41.434674388339403</v>
      </c>
      <c r="R479" s="53">
        <f t="shared" si="74"/>
        <v>7.8172801926080133</v>
      </c>
      <c r="S479" s="53">
        <f t="shared" si="75"/>
        <v>0</v>
      </c>
      <c r="T479" s="53">
        <f t="shared" si="76"/>
        <v>0</v>
      </c>
      <c r="U479" s="53">
        <f t="shared" si="77"/>
        <v>60.072878709005721</v>
      </c>
      <c r="V479" s="69">
        <v>41.434674388339403</v>
      </c>
      <c r="W479" s="53">
        <f t="shared" si="78"/>
        <v>7.8172801926080133</v>
      </c>
      <c r="X479" s="53">
        <f t="shared" si="79"/>
        <v>0</v>
      </c>
      <c r="Y479" s="21"/>
      <c r="Z479" s="21"/>
      <c r="AA479" s="48"/>
      <c r="AB479" s="21"/>
      <c r="AC479" s="12"/>
    </row>
    <row r="480" spans="1:29" x14ac:dyDescent="0.3">
      <c r="A480" s="1">
        <f t="shared" si="70"/>
        <v>45204.958333332179</v>
      </c>
      <c r="B480" s="6">
        <v>5</v>
      </c>
      <c r="C480" s="6" t="s">
        <v>137</v>
      </c>
      <c r="D480">
        <f>IF(HOUR(A480)+MINUTE(A480)/60&lt;=18,1,IF(HOUR(A480)+MINUTE(A480)/60&gt;=23.25,1,LOOKUP(DAY(A480),calendario!$A$12:$A$41,calendario!$C$12:$C$41)))</f>
        <v>0</v>
      </c>
      <c r="E480" s="89">
        <f t="shared" si="71"/>
        <v>4.6174770507812504</v>
      </c>
      <c r="F480" s="88">
        <v>18.469908203125001</v>
      </c>
      <c r="G480" s="89">
        <f t="shared" si="71"/>
        <v>4.6498041992187504</v>
      </c>
      <c r="H480" s="86">
        <v>18.599216796875002</v>
      </c>
      <c r="O480" s="53">
        <f t="shared" si="72"/>
        <v>0</v>
      </c>
      <c r="P480" s="54">
        <f t="shared" si="73"/>
        <v>60.072878709005721</v>
      </c>
      <c r="Q480" s="69">
        <v>41.434674388339403</v>
      </c>
      <c r="R480" s="53">
        <f t="shared" si="74"/>
        <v>7.8172801926080133</v>
      </c>
      <c r="S480" s="53">
        <f t="shared" si="75"/>
        <v>0</v>
      </c>
      <c r="T480" s="53">
        <f t="shared" si="76"/>
        <v>0</v>
      </c>
      <c r="U480" s="53">
        <f t="shared" si="77"/>
        <v>60.072878709005721</v>
      </c>
      <c r="V480" s="69">
        <v>41.434674388339403</v>
      </c>
      <c r="W480" s="53">
        <f t="shared" si="78"/>
        <v>7.8172801926080133</v>
      </c>
      <c r="X480" s="53">
        <f t="shared" si="79"/>
        <v>0</v>
      </c>
      <c r="Y480" s="21"/>
      <c r="Z480" s="21"/>
      <c r="AA480" s="48"/>
      <c r="AB480" s="21"/>
      <c r="AC480" s="12"/>
    </row>
    <row r="481" spans="1:29" x14ac:dyDescent="0.3">
      <c r="A481" s="1">
        <f t="shared" si="70"/>
        <v>45204.968749998843</v>
      </c>
      <c r="B481" s="6">
        <v>5</v>
      </c>
      <c r="C481" s="6" t="s">
        <v>138</v>
      </c>
      <c r="D481">
        <f>IF(HOUR(A481)+MINUTE(A481)/60&lt;=18,1,IF(HOUR(A481)+MINUTE(A481)/60&gt;=23.25,1,LOOKUP(DAY(A481),calendario!$A$12:$A$41,calendario!$C$12:$C$41)))</f>
        <v>1</v>
      </c>
      <c r="E481" s="89">
        <f t="shared" si="71"/>
        <v>4.6178666992187498</v>
      </c>
      <c r="F481" s="88">
        <v>18.471466796874999</v>
      </c>
      <c r="G481" s="89">
        <f t="shared" si="71"/>
        <v>4.5541738281250002</v>
      </c>
      <c r="H481" s="86">
        <v>18.216695312500001</v>
      </c>
      <c r="O481" s="53">
        <f t="shared" si="72"/>
        <v>0</v>
      </c>
      <c r="P481" s="54">
        <f t="shared" si="73"/>
        <v>58.927641853201457</v>
      </c>
      <c r="Q481" s="69">
        <v>41.448416189484639</v>
      </c>
      <c r="R481" s="53">
        <f t="shared" si="74"/>
        <v>7.2664217855283724</v>
      </c>
      <c r="S481" s="53">
        <f t="shared" si="75"/>
        <v>0</v>
      </c>
      <c r="T481" s="53">
        <f t="shared" si="76"/>
        <v>0</v>
      </c>
      <c r="U481" s="53">
        <f t="shared" si="77"/>
        <v>58.927641853201457</v>
      </c>
      <c r="V481" s="69">
        <v>41.448416189484639</v>
      </c>
      <c r="W481" s="53">
        <f t="shared" si="78"/>
        <v>7.2664217855283724</v>
      </c>
      <c r="X481" s="53">
        <f t="shared" si="79"/>
        <v>0</v>
      </c>
      <c r="Y481" s="21"/>
      <c r="Z481" s="21"/>
      <c r="AA481" s="48"/>
      <c r="AB481" s="21"/>
      <c r="AC481" s="12"/>
    </row>
    <row r="482" spans="1:29" x14ac:dyDescent="0.3">
      <c r="A482" s="1">
        <f t="shared" si="70"/>
        <v>45204.979166665507</v>
      </c>
      <c r="B482" s="6">
        <v>5</v>
      </c>
      <c r="C482" s="6" t="s">
        <v>139</v>
      </c>
      <c r="D482">
        <f>IF(HOUR(A482)+MINUTE(A482)/60&lt;=18,1,IF(HOUR(A482)+MINUTE(A482)/60&gt;=23.25,1,LOOKUP(DAY(A482),calendario!$A$12:$A$41,calendario!$C$12:$C$41)))</f>
        <v>1</v>
      </c>
      <c r="E482" s="89">
        <f t="shared" si="71"/>
        <v>4.6071713867187496</v>
      </c>
      <c r="F482" s="88">
        <v>18.428685546874998</v>
      </c>
      <c r="G482" s="89">
        <f t="shared" si="71"/>
        <v>4.4980961914062503</v>
      </c>
      <c r="H482" s="86">
        <v>17.992384765625001</v>
      </c>
      <c r="O482" s="53">
        <f t="shared" si="72"/>
        <v>0</v>
      </c>
      <c r="P482" s="54">
        <f t="shared" si="73"/>
        <v>58.927641853201457</v>
      </c>
      <c r="Q482" s="69">
        <v>41.448416189484639</v>
      </c>
      <c r="R482" s="53">
        <f t="shared" si="74"/>
        <v>7.2664217855283724</v>
      </c>
      <c r="S482" s="53">
        <f t="shared" si="75"/>
        <v>0</v>
      </c>
      <c r="T482" s="53">
        <f t="shared" si="76"/>
        <v>0</v>
      </c>
      <c r="U482" s="53">
        <f t="shared" si="77"/>
        <v>58.927641853201457</v>
      </c>
      <c r="V482" s="69">
        <v>41.448416189484639</v>
      </c>
      <c r="W482" s="53">
        <f t="shared" si="78"/>
        <v>7.2664217855283724</v>
      </c>
      <c r="X482" s="53">
        <f t="shared" si="79"/>
        <v>0</v>
      </c>
      <c r="Y482" s="21"/>
      <c r="Z482" s="21"/>
      <c r="AA482" s="48"/>
      <c r="AB482" s="21"/>
      <c r="AC482" s="12"/>
    </row>
    <row r="483" spans="1:29" x14ac:dyDescent="0.3">
      <c r="A483" s="1">
        <f t="shared" si="70"/>
        <v>45204.989583332172</v>
      </c>
      <c r="B483" s="6">
        <v>5</v>
      </c>
      <c r="C483" s="6" t="s">
        <v>140</v>
      </c>
      <c r="D483">
        <f>IF(HOUR(A483)+MINUTE(A483)/60&lt;=18,1,IF(HOUR(A483)+MINUTE(A483)/60&gt;=23.25,1,LOOKUP(DAY(A483),calendario!$A$12:$A$41,calendario!$C$12:$C$41)))</f>
        <v>1</v>
      </c>
      <c r="E483" s="89">
        <f t="shared" si="71"/>
        <v>4.5088793945312498</v>
      </c>
      <c r="F483" s="88">
        <v>18.035517578124999</v>
      </c>
      <c r="G483" s="89">
        <f t="shared" si="71"/>
        <v>4.4983759765625004</v>
      </c>
      <c r="H483" s="86">
        <v>17.993503906250002</v>
      </c>
      <c r="O483" s="53">
        <f t="shared" si="72"/>
        <v>0</v>
      </c>
      <c r="P483" s="54">
        <f t="shared" si="73"/>
        <v>58.927641853201457</v>
      </c>
      <c r="Q483" s="69">
        <v>41.744094482040602</v>
      </c>
      <c r="R483" s="53">
        <f t="shared" si="74"/>
        <v>7.1185826392503913</v>
      </c>
      <c r="S483" s="53">
        <f t="shared" si="75"/>
        <v>0</v>
      </c>
      <c r="T483" s="53">
        <f t="shared" si="76"/>
        <v>0</v>
      </c>
      <c r="U483" s="53">
        <f t="shared" si="77"/>
        <v>58.927641853201457</v>
      </c>
      <c r="V483" s="69">
        <v>41.744094482040602</v>
      </c>
      <c r="W483" s="53">
        <f t="shared" si="78"/>
        <v>7.1185826392503913</v>
      </c>
      <c r="X483" s="53">
        <f t="shared" si="79"/>
        <v>0</v>
      </c>
      <c r="Y483" s="21"/>
      <c r="Z483" s="21"/>
      <c r="AA483" s="48"/>
      <c r="AB483" s="21"/>
      <c r="AC483" s="12"/>
    </row>
    <row r="484" spans="1:29" x14ac:dyDescent="0.3">
      <c r="A484" s="1">
        <f t="shared" si="70"/>
        <v>45204.999999998836</v>
      </c>
      <c r="B484" s="6">
        <v>5</v>
      </c>
      <c r="C484" s="6" t="s">
        <v>141</v>
      </c>
      <c r="D484">
        <f>IF(HOUR(A484)+MINUTE(A484)/60&lt;=18,1,IF(HOUR(A484)+MINUTE(A484)/60&gt;=23.25,1,LOOKUP(DAY(A484),calendario!$A$12:$A$41,calendario!$C$12:$C$41)))</f>
        <v>1</v>
      </c>
      <c r="E484" s="89">
        <f t="shared" si="71"/>
        <v>4.5093115234374999</v>
      </c>
      <c r="F484" s="88">
        <v>18.037246093749999</v>
      </c>
      <c r="G484" s="89">
        <f t="shared" si="71"/>
        <v>4.4985668945312502</v>
      </c>
      <c r="H484" s="86">
        <v>17.994267578125001</v>
      </c>
      <c r="O484" s="53">
        <f t="shared" si="72"/>
        <v>0</v>
      </c>
      <c r="P484" s="54">
        <f t="shared" si="73"/>
        <v>58.927641853201457</v>
      </c>
      <c r="Q484" s="69">
        <v>41.744094482040602</v>
      </c>
      <c r="R484" s="53">
        <f t="shared" si="74"/>
        <v>7.1185826392503913</v>
      </c>
      <c r="S484" s="53">
        <f t="shared" si="75"/>
        <v>0</v>
      </c>
      <c r="T484" s="53">
        <f t="shared" si="76"/>
        <v>0</v>
      </c>
      <c r="U484" s="53">
        <f t="shared" si="77"/>
        <v>58.927641853201457</v>
      </c>
      <c r="V484" s="69">
        <v>41.744094482040602</v>
      </c>
      <c r="W484" s="53">
        <f t="shared" si="78"/>
        <v>7.1185826392503913</v>
      </c>
      <c r="X484" s="53">
        <f t="shared" si="79"/>
        <v>0</v>
      </c>
      <c r="Y484" s="21"/>
      <c r="Z484" s="21"/>
      <c r="AA484" s="48"/>
      <c r="AB484" s="21"/>
      <c r="AC484" s="12"/>
    </row>
    <row r="485" spans="1:29" x14ac:dyDescent="0.3">
      <c r="A485" s="1">
        <f t="shared" si="70"/>
        <v>45205.0104166655</v>
      </c>
      <c r="B485" s="6">
        <v>6</v>
      </c>
      <c r="C485" s="6" t="s">
        <v>142</v>
      </c>
      <c r="D485">
        <f>IF(HOUR(A485)+MINUTE(A485)/60&lt;=18,1,IF(HOUR(A485)+MINUTE(A485)/60&gt;=23.25,1,LOOKUP(DAY(A485),calendario!$A$12:$A$41,calendario!$C$12:$C$41)))</f>
        <v>1</v>
      </c>
      <c r="E485" s="89">
        <f t="shared" si="71"/>
        <v>3.3293598632812502</v>
      </c>
      <c r="F485" s="88">
        <v>13.317439453125001</v>
      </c>
      <c r="G485" s="89">
        <f t="shared" si="71"/>
        <v>2.87618603515625</v>
      </c>
      <c r="H485" s="86">
        <v>11.504744140625</v>
      </c>
      <c r="O485" s="53">
        <f t="shared" si="72"/>
        <v>1.129839644883887</v>
      </c>
      <c r="P485" s="54">
        <f t="shared" si="73"/>
        <v>58.927641853201457</v>
      </c>
      <c r="Q485" s="69">
        <v>42.168247787610625</v>
      </c>
      <c r="R485" s="53">
        <f t="shared" si="74"/>
        <v>6.9065059864653797</v>
      </c>
      <c r="S485" s="53">
        <f t="shared" si="75"/>
        <v>7.8032442711364842</v>
      </c>
      <c r="T485" s="53">
        <f t="shared" si="76"/>
        <v>1.5921064919732424</v>
      </c>
      <c r="U485" s="53">
        <f t="shared" si="77"/>
        <v>58.927641853201457</v>
      </c>
      <c r="V485" s="69">
        <v>42.168247787610625</v>
      </c>
      <c r="W485" s="53">
        <f t="shared" si="78"/>
        <v>6.9065059864653797</v>
      </c>
      <c r="X485" s="53">
        <f t="shared" si="79"/>
        <v>10.995893017903594</v>
      </c>
      <c r="Y485" s="21"/>
      <c r="Z485" s="21"/>
      <c r="AA485" s="48"/>
      <c r="AB485" s="21"/>
      <c r="AC485" s="12"/>
    </row>
    <row r="486" spans="1:29" x14ac:dyDescent="0.3">
      <c r="A486" s="1">
        <f t="shared" si="70"/>
        <v>45205.020833332164</v>
      </c>
      <c r="B486" s="6">
        <v>6</v>
      </c>
      <c r="C486" s="6" t="s">
        <v>34</v>
      </c>
      <c r="D486">
        <f>IF(HOUR(A486)+MINUTE(A486)/60&lt;=18,1,IF(HOUR(A486)+MINUTE(A486)/60&gt;=23.25,1,LOOKUP(DAY(A486),calendario!$A$12:$A$41,calendario!$C$12:$C$41)))</f>
        <v>1</v>
      </c>
      <c r="E486" s="89">
        <f t="shared" si="71"/>
        <v>0.11087255096435547</v>
      </c>
      <c r="F486" s="88">
        <v>0.44349020385742188</v>
      </c>
      <c r="G486" s="89">
        <f t="shared" si="71"/>
        <v>0</v>
      </c>
      <c r="H486" s="86">
        <v>0</v>
      </c>
      <c r="O486" s="53">
        <f t="shared" si="72"/>
        <v>4.412906516635009</v>
      </c>
      <c r="P486" s="54">
        <f t="shared" si="73"/>
        <v>58.927641853201457</v>
      </c>
      <c r="Q486" s="69">
        <v>42.168247787610625</v>
      </c>
      <c r="R486" s="53">
        <f t="shared" si="74"/>
        <v>6.9065059864653797</v>
      </c>
      <c r="S486" s="53">
        <f t="shared" si="75"/>
        <v>30.477765274851777</v>
      </c>
      <c r="T486" s="53">
        <f t="shared" si="76"/>
        <v>4.5260037464002503</v>
      </c>
      <c r="U486" s="53">
        <f t="shared" si="77"/>
        <v>58.927641853201457</v>
      </c>
      <c r="V486" s="69">
        <v>42.168247787610625</v>
      </c>
      <c r="W486" s="53">
        <f t="shared" si="78"/>
        <v>6.9065059864653797</v>
      </c>
      <c r="X486" s="53">
        <f t="shared" si="79"/>
        <v>31.258871969278065</v>
      </c>
      <c r="Y486" s="21"/>
      <c r="Z486" s="21"/>
      <c r="AA486" s="48"/>
      <c r="AB486" s="21"/>
      <c r="AC486" s="12"/>
    </row>
    <row r="487" spans="1:29" x14ac:dyDescent="0.3">
      <c r="A487" s="1">
        <f t="shared" si="70"/>
        <v>45205.031249998829</v>
      </c>
      <c r="B487" s="6">
        <v>6</v>
      </c>
      <c r="C487" s="6" t="s">
        <v>36</v>
      </c>
      <c r="D487">
        <f>IF(HOUR(A487)+MINUTE(A487)/60&lt;=18,1,IF(HOUR(A487)+MINUTE(A487)/60&gt;=23.25,1,LOOKUP(DAY(A487),calendario!$A$12:$A$41,calendario!$C$12:$C$41)))</f>
        <v>1</v>
      </c>
      <c r="E487" s="89">
        <f t="shared" si="71"/>
        <v>0</v>
      </c>
      <c r="F487" s="88">
        <v>0</v>
      </c>
      <c r="G487" s="89">
        <f t="shared" si="71"/>
        <v>0</v>
      </c>
      <c r="H487" s="86">
        <v>0</v>
      </c>
      <c r="O487" s="53">
        <f t="shared" si="72"/>
        <v>4.5260037464002503</v>
      </c>
      <c r="P487" s="54">
        <f t="shared" si="73"/>
        <v>58.927641853201457</v>
      </c>
      <c r="Q487" s="69">
        <v>41.853607756376881</v>
      </c>
      <c r="R487" s="53">
        <f t="shared" si="74"/>
        <v>7.0638260020822514</v>
      </c>
      <c r="S487" s="53">
        <f t="shared" si="75"/>
        <v>31.97090294934377</v>
      </c>
      <c r="T487" s="53">
        <f t="shared" si="76"/>
        <v>4.5260037464002503</v>
      </c>
      <c r="U487" s="53">
        <f t="shared" si="77"/>
        <v>58.927641853201457</v>
      </c>
      <c r="V487" s="69">
        <v>41.853607756376881</v>
      </c>
      <c r="W487" s="53">
        <f t="shared" si="78"/>
        <v>7.0638260020822514</v>
      </c>
      <c r="X487" s="53">
        <f t="shared" si="79"/>
        <v>31.97090294934377</v>
      </c>
      <c r="Y487" s="21"/>
      <c r="Z487" s="21"/>
      <c r="AA487" s="48"/>
      <c r="AB487" s="21"/>
      <c r="AC487" s="12"/>
    </row>
    <row r="488" spans="1:29" x14ac:dyDescent="0.3">
      <c r="A488" s="1">
        <f t="shared" si="70"/>
        <v>45205.041666665493</v>
      </c>
      <c r="B488" s="6">
        <v>6</v>
      </c>
      <c r="C488" s="6" t="s">
        <v>38</v>
      </c>
      <c r="D488">
        <f>IF(HOUR(A488)+MINUTE(A488)/60&lt;=18,1,IF(HOUR(A488)+MINUTE(A488)/60&gt;=23.25,1,LOOKUP(DAY(A488),calendario!$A$12:$A$41,calendario!$C$12:$C$41)))</f>
        <v>1</v>
      </c>
      <c r="E488" s="89">
        <f t="shared" si="71"/>
        <v>0</v>
      </c>
      <c r="F488" s="88">
        <v>0</v>
      </c>
      <c r="G488" s="89">
        <f t="shared" si="71"/>
        <v>0</v>
      </c>
      <c r="H488" s="86">
        <v>0</v>
      </c>
      <c r="O488" s="53">
        <f t="shared" si="72"/>
        <v>4.5260037464002503</v>
      </c>
      <c r="P488" s="54">
        <f t="shared" si="73"/>
        <v>58.927641853201457</v>
      </c>
      <c r="Q488" s="69">
        <v>41.853607756376881</v>
      </c>
      <c r="R488" s="53">
        <f t="shared" si="74"/>
        <v>7.0638260020822514</v>
      </c>
      <c r="S488" s="53">
        <f t="shared" si="75"/>
        <v>31.97090294934377</v>
      </c>
      <c r="T488" s="53">
        <f t="shared" si="76"/>
        <v>4.5260037464002503</v>
      </c>
      <c r="U488" s="53">
        <f t="shared" si="77"/>
        <v>58.927641853201457</v>
      </c>
      <c r="V488" s="69">
        <v>41.853607756376881</v>
      </c>
      <c r="W488" s="53">
        <f t="shared" si="78"/>
        <v>7.0638260020822514</v>
      </c>
      <c r="X488" s="53">
        <f t="shared" si="79"/>
        <v>31.97090294934377</v>
      </c>
      <c r="Y488" s="21"/>
      <c r="Z488" s="21"/>
      <c r="AA488" s="48"/>
      <c r="AB488" s="21"/>
      <c r="AC488" s="12"/>
    </row>
    <row r="489" spans="1:29" x14ac:dyDescent="0.3">
      <c r="A489" s="1">
        <f t="shared" si="70"/>
        <v>45205.052083332157</v>
      </c>
      <c r="B489" s="6">
        <v>6</v>
      </c>
      <c r="C489" s="6" t="s">
        <v>40</v>
      </c>
      <c r="D489">
        <f>IF(HOUR(A489)+MINUTE(A489)/60&lt;=18,1,IF(HOUR(A489)+MINUTE(A489)/60&gt;=23.25,1,LOOKUP(DAY(A489),calendario!$A$12:$A$41,calendario!$C$12:$C$41)))</f>
        <v>1</v>
      </c>
      <c r="E489" s="89">
        <f t="shared" si="71"/>
        <v>0</v>
      </c>
      <c r="F489" s="88">
        <v>0</v>
      </c>
      <c r="G489" s="89">
        <f t="shared" si="71"/>
        <v>0</v>
      </c>
      <c r="H489" s="86">
        <v>0</v>
      </c>
      <c r="O489" s="53">
        <f t="shared" si="72"/>
        <v>4.5260037464002503</v>
      </c>
      <c r="P489" s="54">
        <f t="shared" si="73"/>
        <v>58.927641853201457</v>
      </c>
      <c r="Q489" s="69">
        <v>41.785199635606453</v>
      </c>
      <c r="R489" s="53">
        <f t="shared" si="74"/>
        <v>7.0980300624674655</v>
      </c>
      <c r="S489" s="53">
        <f t="shared" si="75"/>
        <v>32.125710654789351</v>
      </c>
      <c r="T489" s="53">
        <f t="shared" si="76"/>
        <v>4.5260037464002503</v>
      </c>
      <c r="U489" s="53">
        <f t="shared" si="77"/>
        <v>58.927641853201457</v>
      </c>
      <c r="V489" s="69">
        <v>41.785199635606453</v>
      </c>
      <c r="W489" s="53">
        <f t="shared" si="78"/>
        <v>7.0980300624674655</v>
      </c>
      <c r="X489" s="53">
        <f t="shared" si="79"/>
        <v>32.125710654789351</v>
      </c>
      <c r="Y489" s="21"/>
      <c r="Z489" s="21"/>
      <c r="AA489" s="48"/>
      <c r="AB489" s="21"/>
      <c r="AC489" s="12"/>
    </row>
    <row r="490" spans="1:29" x14ac:dyDescent="0.3">
      <c r="A490" s="1">
        <f t="shared" si="70"/>
        <v>45205.062499998821</v>
      </c>
      <c r="B490" s="6">
        <v>6</v>
      </c>
      <c r="C490" s="6" t="s">
        <v>42</v>
      </c>
      <c r="D490">
        <f>IF(HOUR(A490)+MINUTE(A490)/60&lt;=18,1,IF(HOUR(A490)+MINUTE(A490)/60&gt;=23.25,1,LOOKUP(DAY(A490),calendario!$A$12:$A$41,calendario!$C$12:$C$41)))</f>
        <v>1</v>
      </c>
      <c r="E490" s="89">
        <f t="shared" si="71"/>
        <v>0</v>
      </c>
      <c r="F490" s="88">
        <v>0</v>
      </c>
      <c r="G490" s="89">
        <f t="shared" si="71"/>
        <v>0</v>
      </c>
      <c r="H490" s="86">
        <v>0</v>
      </c>
      <c r="O490" s="53">
        <f t="shared" si="72"/>
        <v>4.5260037464002503</v>
      </c>
      <c r="P490" s="54">
        <f t="shared" si="73"/>
        <v>58.927641853201457</v>
      </c>
      <c r="Q490" s="69">
        <v>41.785199635606453</v>
      </c>
      <c r="R490" s="53">
        <f t="shared" si="74"/>
        <v>7.0980300624674655</v>
      </c>
      <c r="S490" s="53">
        <f t="shared" si="75"/>
        <v>32.125710654789351</v>
      </c>
      <c r="T490" s="53">
        <f t="shared" si="76"/>
        <v>4.5260037464002503</v>
      </c>
      <c r="U490" s="53">
        <f t="shared" si="77"/>
        <v>58.927641853201457</v>
      </c>
      <c r="V490" s="69">
        <v>41.785199635606453</v>
      </c>
      <c r="W490" s="53">
        <f t="shared" si="78"/>
        <v>7.0980300624674655</v>
      </c>
      <c r="X490" s="53">
        <f t="shared" si="79"/>
        <v>32.125710654789351</v>
      </c>
      <c r="Y490" s="21"/>
      <c r="Z490" s="21"/>
      <c r="AA490" s="48"/>
      <c r="AB490" s="21"/>
      <c r="AC490" s="12"/>
    </row>
    <row r="491" spans="1:29" x14ac:dyDescent="0.3">
      <c r="A491" s="1">
        <f t="shared" si="70"/>
        <v>45205.072916665486</v>
      </c>
      <c r="B491" s="6">
        <v>6</v>
      </c>
      <c r="C491" s="6" t="s">
        <v>43</v>
      </c>
      <c r="D491">
        <f>IF(HOUR(A491)+MINUTE(A491)/60&lt;=18,1,IF(HOUR(A491)+MINUTE(A491)/60&gt;=23.25,1,LOOKUP(DAY(A491),calendario!$A$12:$A$41,calendario!$C$12:$C$41)))</f>
        <v>1</v>
      </c>
      <c r="E491" s="89">
        <f t="shared" si="71"/>
        <v>0</v>
      </c>
      <c r="F491" s="88">
        <v>0</v>
      </c>
      <c r="G491" s="89">
        <f t="shared" si="71"/>
        <v>0</v>
      </c>
      <c r="H491" s="86">
        <v>0</v>
      </c>
      <c r="O491" s="53">
        <f t="shared" si="72"/>
        <v>4.5260037464002503</v>
      </c>
      <c r="P491" s="54">
        <f t="shared" si="73"/>
        <v>58.927641853201457</v>
      </c>
      <c r="Q491" s="69">
        <v>41.159477876106195</v>
      </c>
      <c r="R491" s="53">
        <f t="shared" si="74"/>
        <v>7.4108909422175948</v>
      </c>
      <c r="S491" s="53">
        <f t="shared" si="75"/>
        <v>33.541720168640516</v>
      </c>
      <c r="T491" s="53">
        <f t="shared" si="76"/>
        <v>4.5260037464002503</v>
      </c>
      <c r="U491" s="53">
        <f t="shared" si="77"/>
        <v>58.927641853201457</v>
      </c>
      <c r="V491" s="69">
        <v>41.159477876106195</v>
      </c>
      <c r="W491" s="53">
        <f t="shared" si="78"/>
        <v>7.4108909422175948</v>
      </c>
      <c r="X491" s="53">
        <f t="shared" si="79"/>
        <v>33.541720168640516</v>
      </c>
      <c r="Y491" s="21"/>
      <c r="Z491" s="21"/>
      <c r="AA491" s="48"/>
      <c r="AB491" s="21"/>
      <c r="AC491" s="12"/>
    </row>
    <row r="492" spans="1:29" x14ac:dyDescent="0.3">
      <c r="A492" s="1">
        <f t="shared" si="70"/>
        <v>45205.08333333215</v>
      </c>
      <c r="B492" s="6">
        <v>6</v>
      </c>
      <c r="C492" s="6" t="s">
        <v>45</v>
      </c>
      <c r="D492">
        <f>IF(HOUR(A492)+MINUTE(A492)/60&lt;=18,1,IF(HOUR(A492)+MINUTE(A492)/60&gt;=23.25,1,LOOKUP(DAY(A492),calendario!$A$12:$A$41,calendario!$C$12:$C$41)))</f>
        <v>1</v>
      </c>
      <c r="E492" s="89">
        <f t="shared" si="71"/>
        <v>0</v>
      </c>
      <c r="F492" s="88">
        <v>0</v>
      </c>
      <c r="G492" s="89">
        <f t="shared" si="71"/>
        <v>0</v>
      </c>
      <c r="H492" s="86">
        <v>0</v>
      </c>
      <c r="O492" s="53">
        <f t="shared" si="72"/>
        <v>4.5260037464002503</v>
      </c>
      <c r="P492" s="54">
        <f t="shared" si="73"/>
        <v>58.927641853201457</v>
      </c>
      <c r="Q492" s="69">
        <v>41.159477876106195</v>
      </c>
      <c r="R492" s="53">
        <f t="shared" si="74"/>
        <v>7.4108909422175948</v>
      </c>
      <c r="S492" s="53">
        <f t="shared" si="75"/>
        <v>33.541720168640516</v>
      </c>
      <c r="T492" s="53">
        <f t="shared" si="76"/>
        <v>4.5260037464002503</v>
      </c>
      <c r="U492" s="53">
        <f t="shared" si="77"/>
        <v>58.927641853201457</v>
      </c>
      <c r="V492" s="69">
        <v>41.159477876106195</v>
      </c>
      <c r="W492" s="53">
        <f t="shared" si="78"/>
        <v>7.4108909422175948</v>
      </c>
      <c r="X492" s="53">
        <f t="shared" si="79"/>
        <v>33.541720168640516</v>
      </c>
      <c r="Y492" s="21"/>
      <c r="Z492" s="21"/>
      <c r="AA492" s="48"/>
      <c r="AB492" s="21"/>
      <c r="AC492" s="12"/>
    </row>
    <row r="493" spans="1:29" x14ac:dyDescent="0.3">
      <c r="A493" s="1">
        <f t="shared" si="70"/>
        <v>45205.093749998814</v>
      </c>
      <c r="B493" s="6">
        <v>6</v>
      </c>
      <c r="C493" s="6" t="s">
        <v>46</v>
      </c>
      <c r="D493">
        <f>IF(HOUR(A493)+MINUTE(A493)/60&lt;=18,1,IF(HOUR(A493)+MINUTE(A493)/60&gt;=23.25,1,LOOKUP(DAY(A493),calendario!$A$12:$A$41,calendario!$C$12:$C$41)))</f>
        <v>1</v>
      </c>
      <c r="E493" s="89">
        <f t="shared" si="71"/>
        <v>0</v>
      </c>
      <c r="F493" s="88">
        <v>0</v>
      </c>
      <c r="G493" s="89">
        <f t="shared" si="71"/>
        <v>0</v>
      </c>
      <c r="H493" s="86">
        <v>0</v>
      </c>
      <c r="O493" s="53">
        <f t="shared" si="72"/>
        <v>4.5260037464002503</v>
      </c>
      <c r="P493" s="54">
        <f t="shared" si="73"/>
        <v>58.927641853201457</v>
      </c>
      <c r="Q493" s="69">
        <v>41.606838365434669</v>
      </c>
      <c r="R493" s="53">
        <f t="shared" si="74"/>
        <v>7.1872106975533576</v>
      </c>
      <c r="S493" s="53">
        <f t="shared" si="75"/>
        <v>32.529342543294455</v>
      </c>
      <c r="T493" s="53">
        <f t="shared" si="76"/>
        <v>4.5260037464002503</v>
      </c>
      <c r="U493" s="53">
        <f t="shared" si="77"/>
        <v>58.927641853201457</v>
      </c>
      <c r="V493" s="69">
        <v>41.606838365434669</v>
      </c>
      <c r="W493" s="53">
        <f t="shared" si="78"/>
        <v>7.1872106975533576</v>
      </c>
      <c r="X493" s="53">
        <f t="shared" si="79"/>
        <v>32.529342543294455</v>
      </c>
      <c r="Y493" s="21"/>
      <c r="Z493" s="21"/>
      <c r="AA493" s="48"/>
      <c r="AB493" s="21"/>
      <c r="AC493" s="12"/>
    </row>
    <row r="494" spans="1:29" x14ac:dyDescent="0.3">
      <c r="A494" s="1">
        <f t="shared" si="70"/>
        <v>45205.104166665478</v>
      </c>
      <c r="B494" s="6">
        <v>6</v>
      </c>
      <c r="C494" s="6" t="s">
        <v>49</v>
      </c>
      <c r="D494">
        <f>IF(HOUR(A494)+MINUTE(A494)/60&lt;=18,1,IF(HOUR(A494)+MINUTE(A494)/60&gt;=23.25,1,LOOKUP(DAY(A494),calendario!$A$12:$A$41,calendario!$C$12:$C$41)))</f>
        <v>1</v>
      </c>
      <c r="E494" s="89">
        <f t="shared" si="71"/>
        <v>0</v>
      </c>
      <c r="F494" s="88">
        <v>0</v>
      </c>
      <c r="G494" s="89">
        <f t="shared" si="71"/>
        <v>0</v>
      </c>
      <c r="H494" s="86">
        <v>0</v>
      </c>
      <c r="O494" s="53">
        <f t="shared" si="72"/>
        <v>4.5260037464002503</v>
      </c>
      <c r="P494" s="54">
        <f t="shared" si="73"/>
        <v>58.927641853201457</v>
      </c>
      <c r="Q494" s="69">
        <v>41.606838365434669</v>
      </c>
      <c r="R494" s="53">
        <f t="shared" si="74"/>
        <v>7.1872106975533576</v>
      </c>
      <c r="S494" s="53">
        <f t="shared" si="75"/>
        <v>32.529342543294455</v>
      </c>
      <c r="T494" s="53">
        <f t="shared" si="76"/>
        <v>4.5260037464002503</v>
      </c>
      <c r="U494" s="53">
        <f t="shared" si="77"/>
        <v>58.927641853201457</v>
      </c>
      <c r="V494" s="69">
        <v>41.606838365434669</v>
      </c>
      <c r="W494" s="53">
        <f t="shared" si="78"/>
        <v>7.1872106975533576</v>
      </c>
      <c r="X494" s="53">
        <f t="shared" si="79"/>
        <v>32.529342543294455</v>
      </c>
      <c r="Y494" s="21"/>
      <c r="Z494" s="21"/>
      <c r="AA494" s="48"/>
      <c r="AB494" s="21"/>
      <c r="AC494" s="12"/>
    </row>
    <row r="495" spans="1:29" x14ac:dyDescent="0.3">
      <c r="A495" s="1">
        <f t="shared" si="70"/>
        <v>45205.114583332143</v>
      </c>
      <c r="B495" s="6">
        <v>6</v>
      </c>
      <c r="C495" s="6" t="s">
        <v>52</v>
      </c>
      <c r="D495">
        <f>IF(HOUR(A495)+MINUTE(A495)/60&lt;=18,1,IF(HOUR(A495)+MINUTE(A495)/60&gt;=23.25,1,LOOKUP(DAY(A495),calendario!$A$12:$A$41,calendario!$C$12:$C$41)))</f>
        <v>1</v>
      </c>
      <c r="E495" s="89">
        <f t="shared" si="71"/>
        <v>0</v>
      </c>
      <c r="F495" s="88">
        <v>0</v>
      </c>
      <c r="G495" s="89">
        <f t="shared" si="71"/>
        <v>0</v>
      </c>
      <c r="H495" s="86">
        <v>0</v>
      </c>
      <c r="O495" s="53">
        <f t="shared" si="72"/>
        <v>4.5260037464002503</v>
      </c>
      <c r="P495" s="54">
        <f t="shared" si="73"/>
        <v>58.927641853201457</v>
      </c>
      <c r="Q495" s="69">
        <v>41.437931806350853</v>
      </c>
      <c r="R495" s="53">
        <f t="shared" si="74"/>
        <v>7.2716639770952654</v>
      </c>
      <c r="S495" s="53">
        <f t="shared" si="75"/>
        <v>32.911578402896914</v>
      </c>
      <c r="T495" s="53">
        <f t="shared" si="76"/>
        <v>4.5260037464002503</v>
      </c>
      <c r="U495" s="53">
        <f t="shared" si="77"/>
        <v>58.927641853201457</v>
      </c>
      <c r="V495" s="69">
        <v>41.437931806350853</v>
      </c>
      <c r="W495" s="53">
        <f t="shared" si="78"/>
        <v>7.2716639770952654</v>
      </c>
      <c r="X495" s="53">
        <f t="shared" si="79"/>
        <v>32.911578402896914</v>
      </c>
      <c r="Y495" s="21"/>
      <c r="Z495" s="21"/>
      <c r="AA495" s="48"/>
      <c r="AB495" s="21"/>
      <c r="AC495" s="12"/>
    </row>
    <row r="496" spans="1:29" x14ac:dyDescent="0.3">
      <c r="A496" s="1">
        <f t="shared" si="70"/>
        <v>45205.124999998807</v>
      </c>
      <c r="B496" s="6">
        <v>6</v>
      </c>
      <c r="C496" s="6" t="s">
        <v>54</v>
      </c>
      <c r="D496">
        <f>IF(HOUR(A496)+MINUTE(A496)/60&lt;=18,1,IF(HOUR(A496)+MINUTE(A496)/60&gt;=23.25,1,LOOKUP(DAY(A496),calendario!$A$12:$A$41,calendario!$C$12:$C$41)))</f>
        <v>1</v>
      </c>
      <c r="E496" s="89">
        <f t="shared" si="71"/>
        <v>0</v>
      </c>
      <c r="F496" s="88">
        <v>0</v>
      </c>
      <c r="G496" s="89">
        <f t="shared" si="71"/>
        <v>0</v>
      </c>
      <c r="H496" s="86">
        <v>0</v>
      </c>
      <c r="O496" s="53">
        <f t="shared" si="72"/>
        <v>4.5260037464002503</v>
      </c>
      <c r="P496" s="54">
        <f t="shared" si="73"/>
        <v>58.927641853201457</v>
      </c>
      <c r="Q496" s="69">
        <v>41.437931806350853</v>
      </c>
      <c r="R496" s="53">
        <f t="shared" si="74"/>
        <v>7.2716639770952654</v>
      </c>
      <c r="S496" s="53">
        <f t="shared" si="75"/>
        <v>32.911578402896914</v>
      </c>
      <c r="T496" s="53">
        <f t="shared" si="76"/>
        <v>4.5260037464002503</v>
      </c>
      <c r="U496" s="53">
        <f t="shared" si="77"/>
        <v>58.927641853201457</v>
      </c>
      <c r="V496" s="69">
        <v>41.437931806350853</v>
      </c>
      <c r="W496" s="53">
        <f t="shared" si="78"/>
        <v>7.2716639770952654</v>
      </c>
      <c r="X496" s="53">
        <f t="shared" si="79"/>
        <v>32.911578402896914</v>
      </c>
      <c r="Y496" s="21"/>
      <c r="Z496" s="21"/>
      <c r="AA496" s="48"/>
      <c r="AB496" s="21"/>
      <c r="AC496" s="12"/>
    </row>
    <row r="497" spans="1:29" x14ac:dyDescent="0.3">
      <c r="A497" s="1">
        <f t="shared" si="70"/>
        <v>45205.135416665471</v>
      </c>
      <c r="B497" s="6">
        <v>6</v>
      </c>
      <c r="C497" s="6" t="s">
        <v>55</v>
      </c>
      <c r="D497">
        <f>IF(HOUR(A497)+MINUTE(A497)/60&lt;=18,1,IF(HOUR(A497)+MINUTE(A497)/60&gt;=23.25,1,LOOKUP(DAY(A497),calendario!$A$12:$A$41,calendario!$C$12:$C$41)))</f>
        <v>1</v>
      </c>
      <c r="E497" s="89">
        <f t="shared" si="71"/>
        <v>0</v>
      </c>
      <c r="F497" s="88">
        <v>0</v>
      </c>
      <c r="G497" s="89">
        <f t="shared" si="71"/>
        <v>0</v>
      </c>
      <c r="H497" s="86">
        <v>0</v>
      </c>
      <c r="O497" s="53">
        <f t="shared" si="72"/>
        <v>4.5260037464002503</v>
      </c>
      <c r="P497" s="54">
        <f t="shared" si="73"/>
        <v>58.927641853201457</v>
      </c>
      <c r="Q497" s="69">
        <v>41.669773555439875</v>
      </c>
      <c r="R497" s="53">
        <f t="shared" si="74"/>
        <v>7.1557431025507547</v>
      </c>
      <c r="S497" s="53">
        <f t="shared" si="75"/>
        <v>32.386920090422464</v>
      </c>
      <c r="T497" s="53">
        <f t="shared" si="76"/>
        <v>4.5260037464002503</v>
      </c>
      <c r="U497" s="53">
        <f t="shared" si="77"/>
        <v>58.927641853201457</v>
      </c>
      <c r="V497" s="69">
        <v>41.669773555439875</v>
      </c>
      <c r="W497" s="53">
        <f t="shared" si="78"/>
        <v>7.1557431025507547</v>
      </c>
      <c r="X497" s="53">
        <f t="shared" si="79"/>
        <v>32.386920090422464</v>
      </c>
      <c r="Y497" s="21"/>
      <c r="Z497" s="21"/>
      <c r="AA497" s="48"/>
      <c r="AB497" s="21"/>
      <c r="AC497" s="12"/>
    </row>
    <row r="498" spans="1:29" x14ac:dyDescent="0.3">
      <c r="A498" s="1">
        <f t="shared" si="70"/>
        <v>45205.145833332135</v>
      </c>
      <c r="B498" s="6">
        <v>6</v>
      </c>
      <c r="C498" s="6" t="s">
        <v>56</v>
      </c>
      <c r="D498">
        <f>IF(HOUR(A498)+MINUTE(A498)/60&lt;=18,1,IF(HOUR(A498)+MINUTE(A498)/60&gt;=23.25,1,LOOKUP(DAY(A498),calendario!$A$12:$A$41,calendario!$C$12:$C$41)))</f>
        <v>1</v>
      </c>
      <c r="E498" s="89">
        <f t="shared" si="71"/>
        <v>0</v>
      </c>
      <c r="F498" s="88">
        <v>0</v>
      </c>
      <c r="G498" s="89">
        <f t="shared" si="71"/>
        <v>0</v>
      </c>
      <c r="H498" s="86">
        <v>0</v>
      </c>
      <c r="O498" s="53">
        <f t="shared" si="72"/>
        <v>4.5260037464002503</v>
      </c>
      <c r="P498" s="54">
        <f t="shared" si="73"/>
        <v>58.927641853201457</v>
      </c>
      <c r="Q498" s="69">
        <v>41.669773555439875</v>
      </c>
      <c r="R498" s="53">
        <f t="shared" si="74"/>
        <v>7.1557431025507547</v>
      </c>
      <c r="S498" s="53">
        <f t="shared" si="75"/>
        <v>32.386920090422464</v>
      </c>
      <c r="T498" s="53">
        <f t="shared" si="76"/>
        <v>4.5260037464002503</v>
      </c>
      <c r="U498" s="53">
        <f t="shared" si="77"/>
        <v>58.927641853201457</v>
      </c>
      <c r="V498" s="69">
        <v>41.669773555439875</v>
      </c>
      <c r="W498" s="53">
        <f t="shared" si="78"/>
        <v>7.1557431025507547</v>
      </c>
      <c r="X498" s="53">
        <f t="shared" si="79"/>
        <v>32.386920090422464</v>
      </c>
      <c r="Y498" s="21"/>
      <c r="Z498" s="21"/>
      <c r="AA498" s="48"/>
      <c r="AB498" s="21"/>
      <c r="AC498" s="12"/>
    </row>
    <row r="499" spans="1:29" x14ac:dyDescent="0.3">
      <c r="A499" s="1">
        <f t="shared" si="70"/>
        <v>45205.156249998799</v>
      </c>
      <c r="B499" s="6">
        <v>6</v>
      </c>
      <c r="C499" s="6" t="s">
        <v>57</v>
      </c>
      <c r="D499">
        <f>IF(HOUR(A499)+MINUTE(A499)/60&lt;=18,1,IF(HOUR(A499)+MINUTE(A499)/60&gt;=23.25,1,LOOKUP(DAY(A499),calendario!$A$12:$A$41,calendario!$C$12:$C$41)))</f>
        <v>1</v>
      </c>
      <c r="E499" s="89">
        <f t="shared" si="71"/>
        <v>0</v>
      </c>
      <c r="F499" s="88">
        <v>0</v>
      </c>
      <c r="G499" s="89">
        <f t="shared" si="71"/>
        <v>0</v>
      </c>
      <c r="H499" s="86">
        <v>0</v>
      </c>
      <c r="O499" s="53">
        <f t="shared" si="72"/>
        <v>4.5260037464002503</v>
      </c>
      <c r="P499" s="54">
        <f t="shared" si="73"/>
        <v>58.927641853201457</v>
      </c>
      <c r="Q499" s="69">
        <v>41.503748828735034</v>
      </c>
      <c r="R499" s="53">
        <f t="shared" si="74"/>
        <v>7.238755465903175</v>
      </c>
      <c r="S499" s="53">
        <f t="shared" si="75"/>
        <v>32.762634357953061</v>
      </c>
      <c r="T499" s="53">
        <f t="shared" si="76"/>
        <v>4.5260037464002503</v>
      </c>
      <c r="U499" s="53">
        <f t="shared" si="77"/>
        <v>58.927641853201457</v>
      </c>
      <c r="V499" s="69">
        <v>41.503748828735034</v>
      </c>
      <c r="W499" s="53">
        <f t="shared" si="78"/>
        <v>7.238755465903175</v>
      </c>
      <c r="X499" s="53">
        <f t="shared" si="79"/>
        <v>32.762634357953061</v>
      </c>
      <c r="Y499" s="21"/>
      <c r="Z499" s="21"/>
      <c r="AA499" s="48"/>
      <c r="AB499" s="21"/>
      <c r="AC499" s="12"/>
    </row>
    <row r="500" spans="1:29" x14ac:dyDescent="0.3">
      <c r="A500" s="1">
        <f t="shared" si="70"/>
        <v>45205.166666665464</v>
      </c>
      <c r="B500" s="6">
        <v>6</v>
      </c>
      <c r="C500" s="6" t="s">
        <v>58</v>
      </c>
      <c r="D500">
        <f>IF(HOUR(A500)+MINUTE(A500)/60&lt;=18,1,IF(HOUR(A500)+MINUTE(A500)/60&gt;=23.25,1,LOOKUP(DAY(A500),calendario!$A$12:$A$41,calendario!$C$12:$C$41)))</f>
        <v>1</v>
      </c>
      <c r="E500" s="89">
        <f t="shared" si="71"/>
        <v>0</v>
      </c>
      <c r="F500" s="88">
        <v>0</v>
      </c>
      <c r="G500" s="89">
        <f t="shared" si="71"/>
        <v>0</v>
      </c>
      <c r="H500" s="86">
        <v>0</v>
      </c>
      <c r="O500" s="53">
        <f t="shared" si="72"/>
        <v>4.5260037464002503</v>
      </c>
      <c r="P500" s="54">
        <f t="shared" si="73"/>
        <v>58.927641853201457</v>
      </c>
      <c r="Q500" s="69">
        <v>41.503748828735034</v>
      </c>
      <c r="R500" s="53">
        <f t="shared" si="74"/>
        <v>7.238755465903175</v>
      </c>
      <c r="S500" s="53">
        <f t="shared" si="75"/>
        <v>32.762634357953061</v>
      </c>
      <c r="T500" s="53">
        <f t="shared" si="76"/>
        <v>4.5260037464002503</v>
      </c>
      <c r="U500" s="53">
        <f t="shared" si="77"/>
        <v>58.927641853201457</v>
      </c>
      <c r="V500" s="69">
        <v>41.503748828735034</v>
      </c>
      <c r="W500" s="53">
        <f t="shared" si="78"/>
        <v>7.238755465903175</v>
      </c>
      <c r="X500" s="53">
        <f t="shared" si="79"/>
        <v>32.762634357953061</v>
      </c>
      <c r="Y500" s="21"/>
      <c r="Z500" s="21"/>
      <c r="AA500" s="48"/>
      <c r="AB500" s="21"/>
      <c r="AC500" s="12"/>
    </row>
    <row r="501" spans="1:29" x14ac:dyDescent="0.3">
      <c r="A501" s="1">
        <f t="shared" si="70"/>
        <v>45205.177083332128</v>
      </c>
      <c r="B501" s="6">
        <v>6</v>
      </c>
      <c r="C501" s="6" t="s">
        <v>60</v>
      </c>
      <c r="D501">
        <f>IF(HOUR(A501)+MINUTE(A501)/60&lt;=18,1,IF(HOUR(A501)+MINUTE(A501)/60&gt;=23.25,1,LOOKUP(DAY(A501),calendario!$A$12:$A$41,calendario!$C$12:$C$41)))</f>
        <v>1</v>
      </c>
      <c r="E501" s="89">
        <f t="shared" si="71"/>
        <v>0</v>
      </c>
      <c r="F501" s="88">
        <v>0</v>
      </c>
      <c r="G501" s="89">
        <f t="shared" si="71"/>
        <v>0</v>
      </c>
      <c r="H501" s="86">
        <v>0</v>
      </c>
      <c r="O501" s="53">
        <f t="shared" si="72"/>
        <v>4.5260037464002503</v>
      </c>
      <c r="P501" s="54">
        <f t="shared" si="73"/>
        <v>58.927641853201457</v>
      </c>
      <c r="Q501" s="69">
        <v>41.735564029151483</v>
      </c>
      <c r="R501" s="53">
        <f t="shared" si="74"/>
        <v>7.1228478656949505</v>
      </c>
      <c r="S501" s="53">
        <f t="shared" si="75"/>
        <v>32.238036125174375</v>
      </c>
      <c r="T501" s="53">
        <f t="shared" si="76"/>
        <v>4.5260037464002503</v>
      </c>
      <c r="U501" s="53">
        <f t="shared" si="77"/>
        <v>58.927641853201457</v>
      </c>
      <c r="V501" s="69">
        <v>41.735564029151483</v>
      </c>
      <c r="W501" s="53">
        <f t="shared" si="78"/>
        <v>7.1228478656949505</v>
      </c>
      <c r="X501" s="53">
        <f t="shared" si="79"/>
        <v>32.238036125174375</v>
      </c>
      <c r="Y501" s="21"/>
      <c r="Z501" s="21"/>
      <c r="AA501" s="48"/>
      <c r="AB501" s="21"/>
      <c r="AC501" s="12"/>
    </row>
    <row r="502" spans="1:29" x14ac:dyDescent="0.3">
      <c r="A502" s="1">
        <f t="shared" si="70"/>
        <v>45205.187499998792</v>
      </c>
      <c r="B502" s="6">
        <v>6</v>
      </c>
      <c r="C502" s="6" t="s">
        <v>61</v>
      </c>
      <c r="D502">
        <f>IF(HOUR(A502)+MINUTE(A502)/60&lt;=18,1,IF(HOUR(A502)+MINUTE(A502)/60&gt;=23.25,1,LOOKUP(DAY(A502),calendario!$A$12:$A$41,calendario!$C$12:$C$41)))</f>
        <v>1</v>
      </c>
      <c r="E502" s="89">
        <f t="shared" si="71"/>
        <v>0</v>
      </c>
      <c r="F502" s="88">
        <v>0</v>
      </c>
      <c r="G502" s="89">
        <f t="shared" si="71"/>
        <v>0</v>
      </c>
      <c r="H502" s="86">
        <v>0</v>
      </c>
      <c r="O502" s="53">
        <f t="shared" si="72"/>
        <v>4.5260037464002503</v>
      </c>
      <c r="P502" s="54">
        <f t="shared" si="73"/>
        <v>58.927641853201457</v>
      </c>
      <c r="Q502" s="69">
        <v>41.735564029151483</v>
      </c>
      <c r="R502" s="53">
        <f t="shared" si="74"/>
        <v>7.1228478656949505</v>
      </c>
      <c r="S502" s="53">
        <f t="shared" si="75"/>
        <v>32.238036125174375</v>
      </c>
      <c r="T502" s="53">
        <f t="shared" si="76"/>
        <v>4.5260037464002503</v>
      </c>
      <c r="U502" s="53">
        <f t="shared" si="77"/>
        <v>58.927641853201457</v>
      </c>
      <c r="V502" s="69">
        <v>41.735564029151483</v>
      </c>
      <c r="W502" s="53">
        <f t="shared" si="78"/>
        <v>7.1228478656949505</v>
      </c>
      <c r="X502" s="53">
        <f t="shared" si="79"/>
        <v>32.238036125174375</v>
      </c>
      <c r="Y502" s="21"/>
      <c r="Z502" s="21"/>
      <c r="AA502" s="48"/>
      <c r="AB502" s="21"/>
      <c r="AC502" s="12"/>
    </row>
    <row r="503" spans="1:29" x14ac:dyDescent="0.3">
      <c r="A503" s="1">
        <f t="shared" si="70"/>
        <v>45205.197916665456</v>
      </c>
      <c r="B503" s="6">
        <v>6</v>
      </c>
      <c r="C503" s="6" t="s">
        <v>62</v>
      </c>
      <c r="D503">
        <f>IF(HOUR(A503)+MINUTE(A503)/60&lt;=18,1,IF(HOUR(A503)+MINUTE(A503)/60&gt;=23.25,1,LOOKUP(DAY(A503),calendario!$A$12:$A$41,calendario!$C$12:$C$41)))</f>
        <v>1</v>
      </c>
      <c r="E503" s="89">
        <f t="shared" si="71"/>
        <v>0</v>
      </c>
      <c r="F503" s="88">
        <v>0</v>
      </c>
      <c r="G503" s="89">
        <f t="shared" si="71"/>
        <v>0</v>
      </c>
      <c r="H503" s="86">
        <v>0</v>
      </c>
      <c r="O503" s="53">
        <f t="shared" si="72"/>
        <v>4.5260037464002503</v>
      </c>
      <c r="P503" s="54">
        <f t="shared" si="73"/>
        <v>58.927641853201457</v>
      </c>
      <c r="Q503" s="69">
        <v>41.392888599687659</v>
      </c>
      <c r="R503" s="53">
        <f t="shared" si="74"/>
        <v>7.2941855804268627</v>
      </c>
      <c r="S503" s="53">
        <f t="shared" si="75"/>
        <v>33.013511263950662</v>
      </c>
      <c r="T503" s="53">
        <f t="shared" si="76"/>
        <v>4.5260037464002503</v>
      </c>
      <c r="U503" s="53">
        <f t="shared" si="77"/>
        <v>58.927641853201457</v>
      </c>
      <c r="V503" s="69">
        <v>41.392888599687659</v>
      </c>
      <c r="W503" s="53">
        <f t="shared" si="78"/>
        <v>7.2941855804268627</v>
      </c>
      <c r="X503" s="53">
        <f t="shared" si="79"/>
        <v>33.013511263950662</v>
      </c>
      <c r="Y503" s="21"/>
      <c r="Z503" s="21"/>
      <c r="AA503" s="48"/>
      <c r="AB503" s="21"/>
      <c r="AC503" s="12"/>
    </row>
    <row r="504" spans="1:29" x14ac:dyDescent="0.3">
      <c r="A504" s="1">
        <f t="shared" si="70"/>
        <v>45205.208333332121</v>
      </c>
      <c r="B504" s="6">
        <v>6</v>
      </c>
      <c r="C504" s="6" t="s">
        <v>63</v>
      </c>
      <c r="D504">
        <f>IF(HOUR(A504)+MINUTE(A504)/60&lt;=18,1,IF(HOUR(A504)+MINUTE(A504)/60&gt;=23.25,1,LOOKUP(DAY(A504),calendario!$A$12:$A$41,calendario!$C$12:$C$41)))</f>
        <v>1</v>
      </c>
      <c r="E504" s="89">
        <f t="shared" si="71"/>
        <v>0</v>
      </c>
      <c r="F504" s="88">
        <v>0</v>
      </c>
      <c r="G504" s="89">
        <f t="shared" si="71"/>
        <v>0</v>
      </c>
      <c r="H504" s="86">
        <v>0</v>
      </c>
      <c r="O504" s="53">
        <f t="shared" si="72"/>
        <v>4.5260037464002503</v>
      </c>
      <c r="P504" s="54">
        <f t="shared" si="73"/>
        <v>58.927641853201457</v>
      </c>
      <c r="Q504" s="69">
        <v>41.392888599687659</v>
      </c>
      <c r="R504" s="53">
        <f t="shared" si="74"/>
        <v>7.2941855804268627</v>
      </c>
      <c r="S504" s="53">
        <f t="shared" si="75"/>
        <v>33.013511263950662</v>
      </c>
      <c r="T504" s="53">
        <f t="shared" si="76"/>
        <v>4.5260037464002503</v>
      </c>
      <c r="U504" s="53">
        <f t="shared" si="77"/>
        <v>58.927641853201457</v>
      </c>
      <c r="V504" s="69">
        <v>41.392888599687659</v>
      </c>
      <c r="W504" s="53">
        <f t="shared" si="78"/>
        <v>7.2941855804268627</v>
      </c>
      <c r="X504" s="53">
        <f t="shared" si="79"/>
        <v>33.013511263950662</v>
      </c>
      <c r="Y504" s="21"/>
      <c r="Z504" s="21"/>
      <c r="AA504" s="48"/>
      <c r="AB504" s="21"/>
      <c r="AC504" s="12"/>
    </row>
    <row r="505" spans="1:29" x14ac:dyDescent="0.3">
      <c r="A505" s="1">
        <f t="shared" si="70"/>
        <v>45205.218749998785</v>
      </c>
      <c r="B505" s="6">
        <v>6</v>
      </c>
      <c r="C505" s="6" t="s">
        <v>64</v>
      </c>
      <c r="D505">
        <f>IF(HOUR(A505)+MINUTE(A505)/60&lt;=18,1,IF(HOUR(A505)+MINUTE(A505)/60&gt;=23.25,1,LOOKUP(DAY(A505),calendario!$A$12:$A$41,calendario!$C$12:$C$41)))</f>
        <v>1</v>
      </c>
      <c r="E505" s="89">
        <f t="shared" si="71"/>
        <v>0</v>
      </c>
      <c r="F505" s="88">
        <v>0</v>
      </c>
      <c r="G505" s="89">
        <f t="shared" si="71"/>
        <v>0</v>
      </c>
      <c r="H505" s="86">
        <v>0</v>
      </c>
      <c r="O505" s="53">
        <f t="shared" si="72"/>
        <v>4.5260037464002503</v>
      </c>
      <c r="P505" s="54">
        <f t="shared" si="73"/>
        <v>58.927641853201457</v>
      </c>
      <c r="Q505" s="69">
        <v>42.18792087454451</v>
      </c>
      <c r="R505" s="53">
        <f t="shared" si="74"/>
        <v>6.8966694429984372</v>
      </c>
      <c r="S505" s="53">
        <f t="shared" si="75"/>
        <v>31.214351736695054</v>
      </c>
      <c r="T505" s="53">
        <f t="shared" si="76"/>
        <v>4.5260037464002503</v>
      </c>
      <c r="U505" s="53">
        <f t="shared" si="77"/>
        <v>58.927641853201457</v>
      </c>
      <c r="V505" s="69">
        <v>42.18792087454451</v>
      </c>
      <c r="W505" s="53">
        <f t="shared" si="78"/>
        <v>6.8966694429984372</v>
      </c>
      <c r="X505" s="53">
        <f t="shared" si="79"/>
        <v>31.214351736695054</v>
      </c>
      <c r="Y505" s="21"/>
      <c r="Z505" s="21"/>
      <c r="AA505" s="48"/>
      <c r="AB505" s="21"/>
      <c r="AC505" s="12"/>
    </row>
    <row r="506" spans="1:29" x14ac:dyDescent="0.3">
      <c r="A506" s="1">
        <f t="shared" si="70"/>
        <v>45205.229166665449</v>
      </c>
      <c r="B506" s="6">
        <v>6</v>
      </c>
      <c r="C506" s="6" t="s">
        <v>65</v>
      </c>
      <c r="D506">
        <f>IF(HOUR(A506)+MINUTE(A506)/60&lt;=18,1,IF(HOUR(A506)+MINUTE(A506)/60&gt;=23.25,1,LOOKUP(DAY(A506),calendario!$A$12:$A$41,calendario!$C$12:$C$41)))</f>
        <v>1</v>
      </c>
      <c r="E506" s="89">
        <f t="shared" si="71"/>
        <v>0</v>
      </c>
      <c r="F506" s="88">
        <v>0</v>
      </c>
      <c r="G506" s="89">
        <f t="shared" si="71"/>
        <v>0</v>
      </c>
      <c r="H506" s="86">
        <v>0</v>
      </c>
      <c r="O506" s="53">
        <f t="shared" si="72"/>
        <v>4.5260037464002503</v>
      </c>
      <c r="P506" s="54">
        <f t="shared" si="73"/>
        <v>58.927641853201457</v>
      </c>
      <c r="Q506" s="69">
        <v>42.18792087454451</v>
      </c>
      <c r="R506" s="53">
        <f t="shared" si="74"/>
        <v>6.8966694429984372</v>
      </c>
      <c r="S506" s="53">
        <f t="shared" si="75"/>
        <v>31.214351736695054</v>
      </c>
      <c r="T506" s="53">
        <f t="shared" si="76"/>
        <v>4.5260037464002503</v>
      </c>
      <c r="U506" s="53">
        <f t="shared" si="77"/>
        <v>58.927641853201457</v>
      </c>
      <c r="V506" s="69">
        <v>42.18792087454451</v>
      </c>
      <c r="W506" s="53">
        <f t="shared" si="78"/>
        <v>6.8966694429984372</v>
      </c>
      <c r="X506" s="53">
        <f t="shared" si="79"/>
        <v>31.214351736695054</v>
      </c>
      <c r="Y506" s="21"/>
      <c r="Z506" s="21"/>
      <c r="AA506" s="48"/>
      <c r="AB506" s="21"/>
      <c r="AC506" s="12"/>
    </row>
    <row r="507" spans="1:29" x14ac:dyDescent="0.3">
      <c r="A507" s="1">
        <f t="shared" si="70"/>
        <v>45205.239583332113</v>
      </c>
      <c r="B507" s="6">
        <v>6</v>
      </c>
      <c r="C507" s="6" t="s">
        <v>66</v>
      </c>
      <c r="D507">
        <f>IF(HOUR(A507)+MINUTE(A507)/60&lt;=18,1,IF(HOUR(A507)+MINUTE(A507)/60&gt;=23.25,1,LOOKUP(DAY(A507),calendario!$A$12:$A$41,calendario!$C$12:$C$41)))</f>
        <v>1</v>
      </c>
      <c r="E507" s="89">
        <f t="shared" si="71"/>
        <v>0</v>
      </c>
      <c r="F507" s="88">
        <v>0</v>
      </c>
      <c r="G507" s="89">
        <f t="shared" si="71"/>
        <v>0</v>
      </c>
      <c r="H507" s="86">
        <v>0</v>
      </c>
      <c r="O507" s="53">
        <f t="shared" si="72"/>
        <v>4.5260037464002503</v>
      </c>
      <c r="P507" s="54">
        <f t="shared" si="73"/>
        <v>58.927641853201457</v>
      </c>
      <c r="Q507" s="69">
        <v>42.407665018219674</v>
      </c>
      <c r="R507" s="53">
        <f t="shared" si="74"/>
        <v>6.7867973711608549</v>
      </c>
      <c r="S507" s="53">
        <f t="shared" si="75"/>
        <v>30.717070327933399</v>
      </c>
      <c r="T507" s="53">
        <f t="shared" si="76"/>
        <v>4.5260037464002503</v>
      </c>
      <c r="U507" s="53">
        <f t="shared" si="77"/>
        <v>58.927641853201457</v>
      </c>
      <c r="V507" s="69">
        <v>42.407665018219674</v>
      </c>
      <c r="W507" s="53">
        <f t="shared" si="78"/>
        <v>6.7867973711608549</v>
      </c>
      <c r="X507" s="53">
        <f t="shared" si="79"/>
        <v>30.717070327933399</v>
      </c>
      <c r="Y507" s="21"/>
      <c r="Z507" s="21"/>
      <c r="AA507" s="48"/>
      <c r="AB507" s="21"/>
      <c r="AC507" s="12"/>
    </row>
    <row r="508" spans="1:29" x14ac:dyDescent="0.3">
      <c r="A508" s="1">
        <f t="shared" si="70"/>
        <v>45205.249999998778</v>
      </c>
      <c r="B508" s="6">
        <v>6</v>
      </c>
      <c r="C508" s="6" t="s">
        <v>67</v>
      </c>
      <c r="D508">
        <f>IF(HOUR(A508)+MINUTE(A508)/60&lt;=18,1,IF(HOUR(A508)+MINUTE(A508)/60&gt;=23.25,1,LOOKUP(DAY(A508),calendario!$A$12:$A$41,calendario!$C$12:$C$41)))</f>
        <v>1</v>
      </c>
      <c r="E508" s="89">
        <f t="shared" si="71"/>
        <v>0</v>
      </c>
      <c r="F508" s="88">
        <v>0</v>
      </c>
      <c r="G508" s="89">
        <f t="shared" si="71"/>
        <v>0</v>
      </c>
      <c r="H508" s="86">
        <v>0</v>
      </c>
      <c r="O508" s="53">
        <f t="shared" si="72"/>
        <v>4.5260037464002503</v>
      </c>
      <c r="P508" s="54">
        <f t="shared" si="73"/>
        <v>58.927641853201457</v>
      </c>
      <c r="Q508" s="69">
        <v>42.407665018219674</v>
      </c>
      <c r="R508" s="53">
        <f t="shared" si="74"/>
        <v>6.7867973711608549</v>
      </c>
      <c r="S508" s="53">
        <f t="shared" si="75"/>
        <v>30.717070327933399</v>
      </c>
      <c r="T508" s="53">
        <f t="shared" si="76"/>
        <v>4.5260037464002503</v>
      </c>
      <c r="U508" s="53">
        <f t="shared" si="77"/>
        <v>58.927641853201457</v>
      </c>
      <c r="V508" s="69">
        <v>42.407665018219674</v>
      </c>
      <c r="W508" s="53">
        <f t="shared" si="78"/>
        <v>6.7867973711608549</v>
      </c>
      <c r="X508" s="53">
        <f t="shared" si="79"/>
        <v>30.717070327933399</v>
      </c>
      <c r="Y508" s="21"/>
      <c r="Z508" s="21"/>
      <c r="AA508" s="48"/>
      <c r="AB508" s="21"/>
      <c r="AC508" s="12"/>
    </row>
    <row r="509" spans="1:29" x14ac:dyDescent="0.3">
      <c r="A509" s="1">
        <f t="shared" si="70"/>
        <v>45205.260416665442</v>
      </c>
      <c r="B509" s="6">
        <v>6</v>
      </c>
      <c r="C509" s="6" t="s">
        <v>68</v>
      </c>
      <c r="D509">
        <f>IF(HOUR(A509)+MINUTE(A509)/60&lt;=18,1,IF(HOUR(A509)+MINUTE(A509)/60&gt;=23.25,1,LOOKUP(DAY(A509),calendario!$A$12:$A$41,calendario!$C$12:$C$41)))</f>
        <v>1</v>
      </c>
      <c r="E509" s="89">
        <f t="shared" si="71"/>
        <v>0</v>
      </c>
      <c r="F509" s="88">
        <v>0</v>
      </c>
      <c r="G509" s="89">
        <f t="shared" si="71"/>
        <v>0</v>
      </c>
      <c r="H509" s="86">
        <v>0</v>
      </c>
      <c r="O509" s="53">
        <f t="shared" si="72"/>
        <v>4.5260037464002503</v>
      </c>
      <c r="P509" s="54">
        <f t="shared" si="73"/>
        <v>58.927641853201457</v>
      </c>
      <c r="Q509" s="69">
        <v>42.315839927121296</v>
      </c>
      <c r="R509" s="53">
        <f t="shared" si="74"/>
        <v>6.8327099167100442</v>
      </c>
      <c r="S509" s="53">
        <f t="shared" si="75"/>
        <v>30.924870681095801</v>
      </c>
      <c r="T509" s="53">
        <f t="shared" si="76"/>
        <v>4.5260037464002503</v>
      </c>
      <c r="U509" s="53">
        <f t="shared" si="77"/>
        <v>58.927641853201457</v>
      </c>
      <c r="V509" s="69">
        <v>42.315839927121296</v>
      </c>
      <c r="W509" s="53">
        <f t="shared" si="78"/>
        <v>6.8327099167100442</v>
      </c>
      <c r="X509" s="53">
        <f t="shared" si="79"/>
        <v>30.924870681095801</v>
      </c>
      <c r="Y509" s="21"/>
      <c r="Z509" s="21"/>
      <c r="AA509" s="48"/>
      <c r="AB509" s="21"/>
      <c r="AC509" s="12"/>
    </row>
    <row r="510" spans="1:29" x14ac:dyDescent="0.3">
      <c r="A510" s="1">
        <f t="shared" si="70"/>
        <v>45205.270833332106</v>
      </c>
      <c r="B510" s="6">
        <v>6</v>
      </c>
      <c r="C510" s="6" t="s">
        <v>69</v>
      </c>
      <c r="D510">
        <f>IF(HOUR(A510)+MINUTE(A510)/60&lt;=18,1,IF(HOUR(A510)+MINUTE(A510)/60&gt;=23.25,1,LOOKUP(DAY(A510),calendario!$A$12:$A$41,calendario!$C$12:$C$41)))</f>
        <v>1</v>
      </c>
      <c r="E510" s="89">
        <f t="shared" si="71"/>
        <v>0</v>
      </c>
      <c r="F510" s="88">
        <v>0</v>
      </c>
      <c r="G510" s="89">
        <f t="shared" si="71"/>
        <v>0</v>
      </c>
      <c r="H510" s="86">
        <v>0</v>
      </c>
      <c r="O510" s="53">
        <f t="shared" si="72"/>
        <v>4.5260037464002503</v>
      </c>
      <c r="P510" s="54">
        <f t="shared" si="73"/>
        <v>58.927641853201457</v>
      </c>
      <c r="Q510" s="69">
        <v>42.315839927121296</v>
      </c>
      <c r="R510" s="53">
        <f t="shared" si="74"/>
        <v>6.8327099167100442</v>
      </c>
      <c r="S510" s="53">
        <f t="shared" si="75"/>
        <v>30.924870681095801</v>
      </c>
      <c r="T510" s="53">
        <f t="shared" si="76"/>
        <v>4.5260037464002503</v>
      </c>
      <c r="U510" s="53">
        <f t="shared" si="77"/>
        <v>58.927641853201457</v>
      </c>
      <c r="V510" s="69">
        <v>42.315839927121296</v>
      </c>
      <c r="W510" s="53">
        <f t="shared" si="78"/>
        <v>6.8327099167100442</v>
      </c>
      <c r="X510" s="53">
        <f t="shared" si="79"/>
        <v>30.924870681095801</v>
      </c>
      <c r="Y510" s="21"/>
      <c r="Z510" s="21"/>
      <c r="AA510" s="48"/>
      <c r="AB510" s="21"/>
      <c r="AC510" s="12"/>
    </row>
    <row r="511" spans="1:29" x14ac:dyDescent="0.3">
      <c r="A511" s="1">
        <f t="shared" si="70"/>
        <v>45205.28124999877</v>
      </c>
      <c r="B511" s="6">
        <v>6</v>
      </c>
      <c r="C511" s="6" t="s">
        <v>70</v>
      </c>
      <c r="D511">
        <f>IF(HOUR(A511)+MINUTE(A511)/60&lt;=18,1,IF(HOUR(A511)+MINUTE(A511)/60&gt;=23.25,1,LOOKUP(DAY(A511),calendario!$A$12:$A$41,calendario!$C$12:$C$41)))</f>
        <v>1</v>
      </c>
      <c r="E511" s="89">
        <f t="shared" si="71"/>
        <v>0.1889248809814453</v>
      </c>
      <c r="F511" s="88">
        <v>0.75569952392578121</v>
      </c>
      <c r="G511" s="89">
        <f t="shared" si="71"/>
        <v>0</v>
      </c>
      <c r="H511" s="86">
        <v>0</v>
      </c>
      <c r="O511" s="53">
        <f t="shared" si="72"/>
        <v>4.3332880517861838</v>
      </c>
      <c r="P511" s="54">
        <f t="shared" si="73"/>
        <v>58.927641853201457</v>
      </c>
      <c r="Q511" s="69">
        <v>42.393085892764184</v>
      </c>
      <c r="R511" s="53">
        <f t="shared" si="74"/>
        <v>6.7940869338886003</v>
      </c>
      <c r="S511" s="53">
        <f t="shared" si="75"/>
        <v>29.440735733416101</v>
      </c>
      <c r="T511" s="53">
        <f t="shared" si="76"/>
        <v>4.5260037464002503</v>
      </c>
      <c r="U511" s="53">
        <f t="shared" si="77"/>
        <v>58.927641853201457</v>
      </c>
      <c r="V511" s="69">
        <v>42.393085892764184</v>
      </c>
      <c r="W511" s="53">
        <f t="shared" si="78"/>
        <v>6.7940869338886003</v>
      </c>
      <c r="X511" s="53">
        <f t="shared" si="79"/>
        <v>30.750062916148796</v>
      </c>
      <c r="Y511" s="21"/>
      <c r="Z511" s="21"/>
      <c r="AA511" s="48"/>
      <c r="AB511" s="21"/>
      <c r="AC511" s="12"/>
    </row>
    <row r="512" spans="1:29" x14ac:dyDescent="0.3">
      <c r="A512" s="1">
        <f t="shared" si="70"/>
        <v>45205.291666665435</v>
      </c>
      <c r="B512" s="6">
        <v>6</v>
      </c>
      <c r="C512" s="6" t="s">
        <v>71</v>
      </c>
      <c r="D512">
        <f>IF(HOUR(A512)+MINUTE(A512)/60&lt;=18,1,IF(HOUR(A512)+MINUTE(A512)/60&gt;=23.25,1,LOOKUP(DAY(A512),calendario!$A$12:$A$41,calendario!$C$12:$C$41)))</f>
        <v>1</v>
      </c>
      <c r="E512" s="89">
        <f t="shared" si="71"/>
        <v>3.1851228027343752</v>
      </c>
      <c r="F512" s="88">
        <v>12.740491210937501</v>
      </c>
      <c r="G512" s="89">
        <f t="shared" si="71"/>
        <v>2.8394550781249999</v>
      </c>
      <c r="H512" s="86">
        <v>11.357820312499999</v>
      </c>
      <c r="O512" s="53">
        <f t="shared" si="72"/>
        <v>1.2769708494556766</v>
      </c>
      <c r="P512" s="54">
        <f t="shared" si="73"/>
        <v>58.927641853201457</v>
      </c>
      <c r="Q512" s="69">
        <v>42.393085892764184</v>
      </c>
      <c r="R512" s="53">
        <f t="shared" si="74"/>
        <v>6.7940869338886003</v>
      </c>
      <c r="S512" s="53">
        <f t="shared" si="75"/>
        <v>8.6758509632434393</v>
      </c>
      <c r="T512" s="53">
        <f t="shared" si="76"/>
        <v>1.6295744626362068</v>
      </c>
      <c r="U512" s="53">
        <f t="shared" si="77"/>
        <v>58.927641853201457</v>
      </c>
      <c r="V512" s="69">
        <v>42.393085892764184</v>
      </c>
      <c r="W512" s="53">
        <f t="shared" si="78"/>
        <v>6.7940869338886003</v>
      </c>
      <c r="X512" s="53">
        <f t="shared" si="79"/>
        <v>11.07147056439519</v>
      </c>
      <c r="Y512" s="21"/>
      <c r="Z512" s="21"/>
      <c r="AA512" s="48"/>
      <c r="AB512" s="21"/>
      <c r="AC512" s="12"/>
    </row>
    <row r="513" spans="1:29" x14ac:dyDescent="0.3">
      <c r="A513" s="1">
        <f t="shared" si="70"/>
        <v>45205.302083332099</v>
      </c>
      <c r="B513" s="6">
        <v>6</v>
      </c>
      <c r="C513" s="6" t="s">
        <v>72</v>
      </c>
      <c r="D513">
        <f>IF(HOUR(A513)+MINUTE(A513)/60&lt;=18,1,IF(HOUR(A513)+MINUTE(A513)/60&gt;=23.25,1,LOOKUP(DAY(A513),calendario!$A$12:$A$41,calendario!$C$12:$C$41)))</f>
        <v>1</v>
      </c>
      <c r="E513" s="89">
        <f t="shared" si="71"/>
        <v>4.5056225585937497</v>
      </c>
      <c r="F513" s="88">
        <v>18.022490234374999</v>
      </c>
      <c r="G513" s="89">
        <f t="shared" si="71"/>
        <v>4.4954707031250001</v>
      </c>
      <c r="H513" s="86">
        <v>17.9818828125</v>
      </c>
      <c r="O513" s="53">
        <f t="shared" si="72"/>
        <v>0</v>
      </c>
      <c r="P513" s="54">
        <f t="shared" si="73"/>
        <v>58.927641853201457</v>
      </c>
      <c r="Q513" s="69">
        <v>42.711427381572101</v>
      </c>
      <c r="R513" s="53">
        <f t="shared" si="74"/>
        <v>6.6349161894846418</v>
      </c>
      <c r="S513" s="53">
        <f t="shared" si="75"/>
        <v>0</v>
      </c>
      <c r="T513" s="53">
        <f t="shared" si="76"/>
        <v>0</v>
      </c>
      <c r="U513" s="53">
        <f t="shared" si="77"/>
        <v>58.927641853201457</v>
      </c>
      <c r="V513" s="69">
        <v>42.711427381572101</v>
      </c>
      <c r="W513" s="53">
        <f t="shared" si="78"/>
        <v>6.6349161894846418</v>
      </c>
      <c r="X513" s="53">
        <f t="shared" si="79"/>
        <v>0</v>
      </c>
      <c r="Y513" s="21"/>
      <c r="Z513" s="21"/>
      <c r="AA513" s="48"/>
      <c r="AB513" s="21"/>
      <c r="AC513" s="12"/>
    </row>
    <row r="514" spans="1:29" x14ac:dyDescent="0.3">
      <c r="A514" s="1">
        <f t="shared" si="70"/>
        <v>45205.312499998763</v>
      </c>
      <c r="B514" s="6">
        <v>6</v>
      </c>
      <c r="C514" s="6" t="s">
        <v>73</v>
      </c>
      <c r="D514">
        <f>IF(HOUR(A514)+MINUTE(A514)/60&lt;=18,1,IF(HOUR(A514)+MINUTE(A514)/60&gt;=23.25,1,LOOKUP(DAY(A514),calendario!$A$12:$A$41,calendario!$C$12:$C$41)))</f>
        <v>1</v>
      </c>
      <c r="E514" s="89">
        <f t="shared" si="71"/>
        <v>4.5068745117187499</v>
      </c>
      <c r="F514" s="88">
        <v>18.027498046874999</v>
      </c>
      <c r="G514" s="89">
        <f t="shared" si="71"/>
        <v>4.4984526367187501</v>
      </c>
      <c r="H514" s="86">
        <v>17.993810546875</v>
      </c>
      <c r="O514" s="53">
        <f t="shared" si="72"/>
        <v>0</v>
      </c>
      <c r="P514" s="54">
        <f t="shared" si="73"/>
        <v>58.927641853201457</v>
      </c>
      <c r="Q514" s="69">
        <v>42.711427381572101</v>
      </c>
      <c r="R514" s="53">
        <f t="shared" si="74"/>
        <v>6.6349161894846418</v>
      </c>
      <c r="S514" s="53">
        <f t="shared" si="75"/>
        <v>0</v>
      </c>
      <c r="T514" s="53">
        <f t="shared" si="76"/>
        <v>0</v>
      </c>
      <c r="U514" s="53">
        <f t="shared" si="77"/>
        <v>58.927641853201457</v>
      </c>
      <c r="V514" s="69">
        <v>42.711427381572101</v>
      </c>
      <c r="W514" s="53">
        <f t="shared" si="78"/>
        <v>6.6349161894846418</v>
      </c>
      <c r="X514" s="53">
        <f t="shared" si="79"/>
        <v>0</v>
      </c>
      <c r="Y514" s="21"/>
      <c r="Z514" s="21"/>
      <c r="AA514" s="48"/>
      <c r="AB514" s="21"/>
      <c r="AC514" s="12"/>
    </row>
    <row r="515" spans="1:29" x14ac:dyDescent="0.3">
      <c r="A515" s="1">
        <f t="shared" si="70"/>
        <v>45205.322916665427</v>
      </c>
      <c r="B515" s="6">
        <v>6</v>
      </c>
      <c r="C515" s="6" t="s">
        <v>74</v>
      </c>
      <c r="D515">
        <f>IF(HOUR(A515)+MINUTE(A515)/60&lt;=18,1,IF(HOUR(A515)+MINUTE(A515)/60&gt;=23.25,1,LOOKUP(DAY(A515),calendario!$A$12:$A$41,calendario!$C$12:$C$41)))</f>
        <v>1</v>
      </c>
      <c r="E515" s="89">
        <f t="shared" si="71"/>
        <v>4.5073569335937496</v>
      </c>
      <c r="F515" s="88">
        <v>18.029427734374998</v>
      </c>
      <c r="G515" s="89">
        <f t="shared" si="71"/>
        <v>4.4987329101562503</v>
      </c>
      <c r="H515" s="86">
        <v>17.994931640625001</v>
      </c>
      <c r="O515" s="53">
        <f t="shared" si="72"/>
        <v>0</v>
      </c>
      <c r="P515" s="54">
        <f t="shared" si="73"/>
        <v>58.927641853201457</v>
      </c>
      <c r="Q515" s="69">
        <v>42.632630140551797</v>
      </c>
      <c r="R515" s="53">
        <f t="shared" si="74"/>
        <v>6.6743148099947938</v>
      </c>
      <c r="S515" s="53">
        <f t="shared" si="75"/>
        <v>0</v>
      </c>
      <c r="T515" s="53">
        <f t="shared" si="76"/>
        <v>0</v>
      </c>
      <c r="U515" s="53">
        <f t="shared" si="77"/>
        <v>58.927641853201457</v>
      </c>
      <c r="V515" s="69">
        <v>42.632630140551797</v>
      </c>
      <c r="W515" s="53">
        <f t="shared" si="78"/>
        <v>6.6743148099947938</v>
      </c>
      <c r="X515" s="53">
        <f t="shared" si="79"/>
        <v>0</v>
      </c>
      <c r="Y515" s="21"/>
      <c r="Z515" s="21"/>
      <c r="AA515" s="48"/>
      <c r="AB515" s="21"/>
      <c r="AC515" s="12"/>
    </row>
    <row r="516" spans="1:29" x14ac:dyDescent="0.3">
      <c r="A516" s="1">
        <f t="shared" si="70"/>
        <v>45205.333333332092</v>
      </c>
      <c r="B516" s="6">
        <v>6</v>
      </c>
      <c r="C516" s="6" t="s">
        <v>75</v>
      </c>
      <c r="D516">
        <f>IF(HOUR(A516)+MINUTE(A516)/60&lt;=18,1,IF(HOUR(A516)+MINUTE(A516)/60&gt;=23.25,1,LOOKUP(DAY(A516),calendario!$A$12:$A$41,calendario!$C$12:$C$41)))</f>
        <v>1</v>
      </c>
      <c r="E516" s="89">
        <f t="shared" si="71"/>
        <v>4.5076782226562502</v>
      </c>
      <c r="F516" s="88">
        <v>18.030712890625001</v>
      </c>
      <c r="G516" s="89">
        <f t="shared" si="71"/>
        <v>4.4984248046874997</v>
      </c>
      <c r="H516" s="86">
        <v>17.993699218749999</v>
      </c>
      <c r="O516" s="53">
        <f t="shared" si="72"/>
        <v>0</v>
      </c>
      <c r="P516" s="54">
        <f t="shared" si="73"/>
        <v>58.927641853201457</v>
      </c>
      <c r="Q516" s="69">
        <v>42.632630140551797</v>
      </c>
      <c r="R516" s="53">
        <f t="shared" si="74"/>
        <v>6.6743148099947938</v>
      </c>
      <c r="S516" s="53">
        <f t="shared" si="75"/>
        <v>0</v>
      </c>
      <c r="T516" s="53">
        <f t="shared" si="76"/>
        <v>0</v>
      </c>
      <c r="U516" s="53">
        <f t="shared" si="77"/>
        <v>58.927641853201457</v>
      </c>
      <c r="V516" s="69">
        <v>42.632630140551797</v>
      </c>
      <c r="W516" s="53">
        <f t="shared" si="78"/>
        <v>6.6743148099947938</v>
      </c>
      <c r="X516" s="53">
        <f t="shared" si="79"/>
        <v>0</v>
      </c>
      <c r="Y516" s="21"/>
      <c r="Z516" s="21"/>
      <c r="AA516" s="48"/>
      <c r="AB516" s="21"/>
      <c r="AC516" s="12"/>
    </row>
    <row r="517" spans="1:29" x14ac:dyDescent="0.3">
      <c r="A517" s="1">
        <f t="shared" si="70"/>
        <v>45205.343749998756</v>
      </c>
      <c r="B517" s="6">
        <v>6</v>
      </c>
      <c r="C517" s="6" t="s">
        <v>76</v>
      </c>
      <c r="D517">
        <f>IF(HOUR(A517)+MINUTE(A517)/60&lt;=18,1,IF(HOUR(A517)+MINUTE(A517)/60&gt;=23.25,1,LOOKUP(DAY(A517),calendario!$A$12:$A$41,calendario!$C$12:$C$41)))</f>
        <v>1</v>
      </c>
      <c r="E517" s="89">
        <f t="shared" si="71"/>
        <v>4.5079482421875001</v>
      </c>
      <c r="F517" s="88">
        <v>18.03179296875</v>
      </c>
      <c r="G517" s="89">
        <f t="shared" si="71"/>
        <v>4.4982641601562499</v>
      </c>
      <c r="H517" s="86">
        <v>17.993056640624999</v>
      </c>
      <c r="O517" s="53">
        <f t="shared" si="72"/>
        <v>0</v>
      </c>
      <c r="P517" s="54">
        <f t="shared" si="73"/>
        <v>58.927641853201457</v>
      </c>
      <c r="Q517" s="69">
        <v>42.222354242581993</v>
      </c>
      <c r="R517" s="53">
        <f t="shared" si="74"/>
        <v>6.8794527589796957</v>
      </c>
      <c r="S517" s="53">
        <f t="shared" si="75"/>
        <v>0</v>
      </c>
      <c r="T517" s="53">
        <f t="shared" si="76"/>
        <v>0</v>
      </c>
      <c r="U517" s="53">
        <f t="shared" si="77"/>
        <v>58.927641853201457</v>
      </c>
      <c r="V517" s="69">
        <v>42.222354242581993</v>
      </c>
      <c r="W517" s="53">
        <f t="shared" si="78"/>
        <v>6.8794527589796957</v>
      </c>
      <c r="X517" s="53">
        <f t="shared" si="79"/>
        <v>0</v>
      </c>
      <c r="Y517" s="21"/>
      <c r="Z517" s="21"/>
      <c r="AA517" s="48"/>
      <c r="AB517" s="21"/>
      <c r="AC517" s="12"/>
    </row>
    <row r="518" spans="1:29" x14ac:dyDescent="0.3">
      <c r="A518" s="1">
        <f t="shared" ref="A518:A581" si="80">A517+0.0104166666666667</f>
        <v>45205.35416666542</v>
      </c>
      <c r="B518" s="6">
        <v>6</v>
      </c>
      <c r="C518" s="6" t="s">
        <v>77</v>
      </c>
      <c r="D518">
        <f>IF(HOUR(A518)+MINUTE(A518)/60&lt;=18,1,IF(HOUR(A518)+MINUTE(A518)/60&gt;=23.25,1,LOOKUP(DAY(A518),calendario!$A$12:$A$41,calendario!$C$12:$C$41)))</f>
        <v>1</v>
      </c>
      <c r="E518" s="89">
        <f t="shared" ref="E518:G581" si="81">F518/4</f>
        <v>4.5072416992187501</v>
      </c>
      <c r="F518" s="88">
        <v>18.028966796875</v>
      </c>
      <c r="G518" s="89">
        <f t="shared" si="81"/>
        <v>4.4976640625000002</v>
      </c>
      <c r="H518" s="86">
        <v>17.990656250000001</v>
      </c>
      <c r="O518" s="53">
        <f t="shared" ref="O518:O581" si="82">IF(($K$2*95%/4-E518)*$M$8*$M$9&lt;0,0,($K$2*95%/4-E518)*$M$8*$M$9)</f>
        <v>0</v>
      </c>
      <c r="P518" s="54">
        <f t="shared" ref="P518:P581" si="83">IF(B518&lt;=3,IF(D518=1,$L$14*10/$K$11,$K$14*10/$K$11),IF(D518=1,$L$15*10/$K$11,$K$15*10/$K$11))</f>
        <v>58.927641853201457</v>
      </c>
      <c r="Q518" s="69">
        <v>42.222354242581993</v>
      </c>
      <c r="R518" s="53">
        <f t="shared" ref="R518:R581" si="84">IF((P518*95%-Q518)/2&lt;0,0,(P518*95%-Q518)/2)</f>
        <v>6.8794527589796957</v>
      </c>
      <c r="S518" s="53">
        <f t="shared" ref="S518:S581" si="85">R518*O518</f>
        <v>0</v>
      </c>
      <c r="T518" s="53">
        <f t="shared" ref="T518:T581" si="86">IF(($K$3*95%/4-G518)*$M$8*$M$9&lt;0,0,($K$3*95%/4-G518)*$M$8*$M$9)</f>
        <v>0</v>
      </c>
      <c r="U518" s="53">
        <f t="shared" ref="U518:U581" si="87">IF(B518&lt;=3,IF(D518=1,$L$14*10/$K$11,$K$14*10/$K$11),IF(D518=1,$L$15*10/$K$11,$K$15*10/$K$11))</f>
        <v>58.927641853201457</v>
      </c>
      <c r="V518" s="69">
        <v>42.222354242581993</v>
      </c>
      <c r="W518" s="53">
        <f t="shared" ref="W518:W581" si="88">IF((U518*95%-V518)/2&lt;0,0,(U518*95%-V518)/2)</f>
        <v>6.8794527589796957</v>
      </c>
      <c r="X518" s="53">
        <f t="shared" ref="X518:X581" si="89">W518*T518</f>
        <v>0</v>
      </c>
      <c r="Y518" s="21"/>
      <c r="Z518" s="21"/>
      <c r="AA518" s="48"/>
      <c r="AB518" s="21"/>
      <c r="AC518" s="12"/>
    </row>
    <row r="519" spans="1:29" x14ac:dyDescent="0.3">
      <c r="A519" s="1">
        <f t="shared" si="80"/>
        <v>45205.364583332084</v>
      </c>
      <c r="B519" s="6">
        <v>6</v>
      </c>
      <c r="C519" s="6" t="s">
        <v>78</v>
      </c>
      <c r="D519">
        <f>IF(HOUR(A519)+MINUTE(A519)/60&lt;=18,1,IF(HOUR(A519)+MINUTE(A519)/60&gt;=23.25,1,LOOKUP(DAY(A519),calendario!$A$12:$A$41,calendario!$C$12:$C$41)))</f>
        <v>1</v>
      </c>
      <c r="E519" s="89">
        <f t="shared" si="81"/>
        <v>4.5064462890624997</v>
      </c>
      <c r="F519" s="88">
        <v>18.025785156249999</v>
      </c>
      <c r="G519" s="89">
        <f t="shared" si="81"/>
        <v>4.4977441406249996</v>
      </c>
      <c r="H519" s="86">
        <v>17.990976562499998</v>
      </c>
      <c r="O519" s="53">
        <f t="shared" si="82"/>
        <v>0</v>
      </c>
      <c r="P519" s="54">
        <f t="shared" si="83"/>
        <v>58.927641853201457</v>
      </c>
      <c r="Q519" s="69">
        <v>43.008303487766788</v>
      </c>
      <c r="R519" s="53">
        <f t="shared" si="84"/>
        <v>6.4864781363872979</v>
      </c>
      <c r="S519" s="53">
        <f t="shared" si="85"/>
        <v>0</v>
      </c>
      <c r="T519" s="53">
        <f t="shared" si="86"/>
        <v>0</v>
      </c>
      <c r="U519" s="53">
        <f t="shared" si="87"/>
        <v>58.927641853201457</v>
      </c>
      <c r="V519" s="69">
        <v>43.008303487766788</v>
      </c>
      <c r="W519" s="53">
        <f t="shared" si="88"/>
        <v>6.4864781363872979</v>
      </c>
      <c r="X519" s="53">
        <f t="shared" si="89"/>
        <v>0</v>
      </c>
      <c r="Y519" s="21"/>
      <c r="Z519" s="21"/>
      <c r="AA519" s="48"/>
      <c r="AB519" s="21"/>
      <c r="AC519" s="12"/>
    </row>
    <row r="520" spans="1:29" x14ac:dyDescent="0.3">
      <c r="A520" s="1">
        <f t="shared" si="80"/>
        <v>45205.374999998749</v>
      </c>
      <c r="B520" s="6">
        <v>6</v>
      </c>
      <c r="C520" s="6" t="s">
        <v>79</v>
      </c>
      <c r="D520">
        <f>IF(HOUR(A520)+MINUTE(A520)/60&lt;=18,1,IF(HOUR(A520)+MINUTE(A520)/60&gt;=23.25,1,LOOKUP(DAY(A520),calendario!$A$12:$A$41,calendario!$C$12:$C$41)))</f>
        <v>1</v>
      </c>
      <c r="E520" s="89">
        <f t="shared" si="81"/>
        <v>4.5064599609374998</v>
      </c>
      <c r="F520" s="88">
        <v>18.025839843749999</v>
      </c>
      <c r="G520" s="89">
        <f t="shared" si="81"/>
        <v>4.4981918945312502</v>
      </c>
      <c r="H520" s="86">
        <v>17.992767578125001</v>
      </c>
      <c r="O520" s="53">
        <f t="shared" si="82"/>
        <v>0</v>
      </c>
      <c r="P520" s="54">
        <f t="shared" si="83"/>
        <v>58.927641853201457</v>
      </c>
      <c r="Q520" s="69">
        <v>43.008303487766788</v>
      </c>
      <c r="R520" s="53">
        <f t="shared" si="84"/>
        <v>6.4864781363872979</v>
      </c>
      <c r="S520" s="53">
        <f t="shared" si="85"/>
        <v>0</v>
      </c>
      <c r="T520" s="53">
        <f t="shared" si="86"/>
        <v>0</v>
      </c>
      <c r="U520" s="53">
        <f t="shared" si="87"/>
        <v>58.927641853201457</v>
      </c>
      <c r="V520" s="69">
        <v>43.008303487766788</v>
      </c>
      <c r="W520" s="53">
        <f t="shared" si="88"/>
        <v>6.4864781363872979</v>
      </c>
      <c r="X520" s="53">
        <f t="shared" si="89"/>
        <v>0</v>
      </c>
      <c r="Y520" s="21"/>
      <c r="Z520" s="21"/>
      <c r="AA520" s="48"/>
      <c r="AB520" s="21"/>
      <c r="AC520" s="12"/>
    </row>
    <row r="521" spans="1:29" x14ac:dyDescent="0.3">
      <c r="A521" s="1">
        <f t="shared" si="80"/>
        <v>45205.385416665413</v>
      </c>
      <c r="B521" s="6">
        <v>6</v>
      </c>
      <c r="C521" s="6" t="s">
        <v>80</v>
      </c>
      <c r="D521">
        <f>IF(HOUR(A521)+MINUTE(A521)/60&lt;=18,1,IF(HOUR(A521)+MINUTE(A521)/60&gt;=23.25,1,LOOKUP(DAY(A521),calendario!$A$12:$A$41,calendario!$C$12:$C$41)))</f>
        <v>1</v>
      </c>
      <c r="E521" s="89">
        <f t="shared" si="81"/>
        <v>4.5055600585937503</v>
      </c>
      <c r="F521" s="88">
        <v>18.022240234375001</v>
      </c>
      <c r="G521" s="89">
        <f t="shared" si="81"/>
        <v>4.4981049804687503</v>
      </c>
      <c r="H521" s="86">
        <v>17.992419921875001</v>
      </c>
      <c r="O521" s="53">
        <f t="shared" si="82"/>
        <v>0</v>
      </c>
      <c r="P521" s="54">
        <f t="shared" si="83"/>
        <v>58.927641853201457</v>
      </c>
      <c r="Q521" s="69">
        <v>43.017701978136387</v>
      </c>
      <c r="R521" s="53">
        <f t="shared" si="84"/>
        <v>6.4817788912024987</v>
      </c>
      <c r="S521" s="53">
        <f t="shared" si="85"/>
        <v>0</v>
      </c>
      <c r="T521" s="53">
        <f t="shared" si="86"/>
        <v>0</v>
      </c>
      <c r="U521" s="53">
        <f t="shared" si="87"/>
        <v>58.927641853201457</v>
      </c>
      <c r="V521" s="69">
        <v>43.017701978136387</v>
      </c>
      <c r="W521" s="53">
        <f t="shared" si="88"/>
        <v>6.4817788912024987</v>
      </c>
      <c r="X521" s="53">
        <f t="shared" si="89"/>
        <v>0</v>
      </c>
      <c r="Y521" s="21"/>
      <c r="Z521" s="21"/>
      <c r="AA521" s="48"/>
      <c r="AB521" s="21"/>
      <c r="AC521" s="12"/>
    </row>
    <row r="522" spans="1:29" x14ac:dyDescent="0.3">
      <c r="A522" s="1">
        <f t="shared" si="80"/>
        <v>45205.395833332077</v>
      </c>
      <c r="B522" s="6">
        <v>6</v>
      </c>
      <c r="C522" s="6" t="s">
        <v>81</v>
      </c>
      <c r="D522">
        <f>IF(HOUR(A522)+MINUTE(A522)/60&lt;=18,1,IF(HOUR(A522)+MINUTE(A522)/60&gt;=23.25,1,LOOKUP(DAY(A522),calendario!$A$12:$A$41,calendario!$C$12:$C$41)))</f>
        <v>1</v>
      </c>
      <c r="E522" s="89">
        <f t="shared" si="81"/>
        <v>4.5046074218749999</v>
      </c>
      <c r="F522" s="88">
        <v>18.018429687499999</v>
      </c>
      <c r="G522" s="89">
        <f t="shared" si="81"/>
        <v>4.4983598632812498</v>
      </c>
      <c r="H522" s="86">
        <v>17.993439453124999</v>
      </c>
      <c r="O522" s="53">
        <f t="shared" si="82"/>
        <v>0</v>
      </c>
      <c r="P522" s="54">
        <f t="shared" si="83"/>
        <v>58.927641853201457</v>
      </c>
      <c r="Q522" s="69">
        <v>43.017701978136387</v>
      </c>
      <c r="R522" s="53">
        <f t="shared" si="84"/>
        <v>6.4817788912024987</v>
      </c>
      <c r="S522" s="53">
        <f t="shared" si="85"/>
        <v>0</v>
      </c>
      <c r="T522" s="53">
        <f t="shared" si="86"/>
        <v>0</v>
      </c>
      <c r="U522" s="53">
        <f t="shared" si="87"/>
        <v>58.927641853201457</v>
      </c>
      <c r="V522" s="69">
        <v>43.017701978136387</v>
      </c>
      <c r="W522" s="53">
        <f t="shared" si="88"/>
        <v>6.4817788912024987</v>
      </c>
      <c r="X522" s="53">
        <f t="shared" si="89"/>
        <v>0</v>
      </c>
      <c r="Y522" s="21"/>
      <c r="Z522" s="21"/>
      <c r="AA522" s="48"/>
      <c r="AB522" s="21"/>
      <c r="AC522" s="12"/>
    </row>
    <row r="523" spans="1:29" x14ac:dyDescent="0.3">
      <c r="A523" s="1">
        <f t="shared" si="80"/>
        <v>45205.406249998741</v>
      </c>
      <c r="B523" s="6">
        <v>6</v>
      </c>
      <c r="C523" s="6" t="s">
        <v>82</v>
      </c>
      <c r="D523">
        <f>IF(HOUR(A523)+MINUTE(A523)/60&lt;=18,1,IF(HOUR(A523)+MINUTE(A523)/60&gt;=23.25,1,LOOKUP(DAY(A523),calendario!$A$12:$A$41,calendario!$C$12:$C$41)))</f>
        <v>1</v>
      </c>
      <c r="E523" s="89">
        <f t="shared" si="81"/>
        <v>4.5031728515624998</v>
      </c>
      <c r="F523" s="88">
        <v>18.012691406249999</v>
      </c>
      <c r="G523" s="89">
        <f t="shared" si="81"/>
        <v>4.49834765625</v>
      </c>
      <c r="H523" s="86">
        <v>17.993390625</v>
      </c>
      <c r="O523" s="53">
        <f t="shared" si="82"/>
        <v>0</v>
      </c>
      <c r="P523" s="54">
        <f t="shared" si="83"/>
        <v>58.927641853201457</v>
      </c>
      <c r="Q523" s="69">
        <v>42.262726444560123</v>
      </c>
      <c r="R523" s="53">
        <f t="shared" si="84"/>
        <v>6.8592666579906307</v>
      </c>
      <c r="S523" s="53">
        <f t="shared" si="85"/>
        <v>0</v>
      </c>
      <c r="T523" s="53">
        <f t="shared" si="86"/>
        <v>0</v>
      </c>
      <c r="U523" s="53">
        <f t="shared" si="87"/>
        <v>58.927641853201457</v>
      </c>
      <c r="V523" s="69">
        <v>42.262726444560123</v>
      </c>
      <c r="W523" s="53">
        <f t="shared" si="88"/>
        <v>6.8592666579906307</v>
      </c>
      <c r="X523" s="53">
        <f t="shared" si="89"/>
        <v>0</v>
      </c>
      <c r="Y523" s="21"/>
      <c r="Z523" s="21"/>
      <c r="AA523" s="48"/>
      <c r="AB523" s="21"/>
      <c r="AC523" s="12"/>
    </row>
    <row r="524" spans="1:29" x14ac:dyDescent="0.3">
      <c r="A524" s="1">
        <f t="shared" si="80"/>
        <v>45205.416666665406</v>
      </c>
      <c r="B524" s="6">
        <v>6</v>
      </c>
      <c r="C524" s="6" t="s">
        <v>83</v>
      </c>
      <c r="D524">
        <f>IF(HOUR(A524)+MINUTE(A524)/60&lt;=18,1,IF(HOUR(A524)+MINUTE(A524)/60&gt;=23.25,1,LOOKUP(DAY(A524),calendario!$A$12:$A$41,calendario!$C$12:$C$41)))</f>
        <v>1</v>
      </c>
      <c r="E524" s="89">
        <f t="shared" si="81"/>
        <v>4.5018588867187503</v>
      </c>
      <c r="F524" s="88">
        <v>18.007435546875001</v>
      </c>
      <c r="G524" s="89">
        <f t="shared" si="81"/>
        <v>4.4987128906249998</v>
      </c>
      <c r="H524" s="86">
        <v>17.994851562499999</v>
      </c>
      <c r="O524" s="53">
        <f t="shared" si="82"/>
        <v>0</v>
      </c>
      <c r="P524" s="54">
        <f t="shared" si="83"/>
        <v>58.927641853201457</v>
      </c>
      <c r="Q524" s="69">
        <v>42.262726444560123</v>
      </c>
      <c r="R524" s="53">
        <f t="shared" si="84"/>
        <v>6.8592666579906307</v>
      </c>
      <c r="S524" s="53">
        <f t="shared" si="85"/>
        <v>0</v>
      </c>
      <c r="T524" s="53">
        <f t="shared" si="86"/>
        <v>0</v>
      </c>
      <c r="U524" s="53">
        <f t="shared" si="87"/>
        <v>58.927641853201457</v>
      </c>
      <c r="V524" s="69">
        <v>42.262726444560123</v>
      </c>
      <c r="W524" s="53">
        <f t="shared" si="88"/>
        <v>6.8592666579906307</v>
      </c>
      <c r="X524" s="53">
        <f t="shared" si="89"/>
        <v>0</v>
      </c>
      <c r="Y524" s="21"/>
      <c r="Z524" s="21"/>
      <c r="AA524" s="48"/>
      <c r="AB524" s="21"/>
      <c r="AC524" s="12"/>
    </row>
    <row r="525" spans="1:29" x14ac:dyDescent="0.3">
      <c r="A525" s="1">
        <f t="shared" si="80"/>
        <v>45205.42708333207</v>
      </c>
      <c r="B525" s="6">
        <v>6</v>
      </c>
      <c r="C525" s="6" t="s">
        <v>84</v>
      </c>
      <c r="D525">
        <f>IF(HOUR(A525)+MINUTE(A525)/60&lt;=18,1,IF(HOUR(A525)+MINUTE(A525)/60&gt;=23.25,1,LOOKUP(DAY(A525),calendario!$A$12:$A$41,calendario!$C$12:$C$41)))</f>
        <v>1</v>
      </c>
      <c r="E525" s="89">
        <f t="shared" si="81"/>
        <v>4.5004667968750001</v>
      </c>
      <c r="F525" s="88">
        <v>18.0018671875</v>
      </c>
      <c r="G525" s="89">
        <f t="shared" si="81"/>
        <v>4.4985795898437502</v>
      </c>
      <c r="H525" s="86">
        <v>17.994318359375001</v>
      </c>
      <c r="O525" s="53">
        <f t="shared" si="82"/>
        <v>0</v>
      </c>
      <c r="P525" s="54">
        <f t="shared" si="83"/>
        <v>58.927641853201457</v>
      </c>
      <c r="Q525" s="69">
        <v>41.531513274336284</v>
      </c>
      <c r="R525" s="53">
        <f t="shared" si="84"/>
        <v>7.2248732431025502</v>
      </c>
      <c r="S525" s="53">
        <f t="shared" si="85"/>
        <v>0</v>
      </c>
      <c r="T525" s="53">
        <f t="shared" si="86"/>
        <v>0</v>
      </c>
      <c r="U525" s="53">
        <f t="shared" si="87"/>
        <v>58.927641853201457</v>
      </c>
      <c r="V525" s="69">
        <v>41.531513274336284</v>
      </c>
      <c r="W525" s="53">
        <f t="shared" si="88"/>
        <v>7.2248732431025502</v>
      </c>
      <c r="X525" s="53">
        <f t="shared" si="89"/>
        <v>0</v>
      </c>
      <c r="Y525" s="21"/>
      <c r="Z525" s="21"/>
      <c r="AA525" s="48"/>
      <c r="AB525" s="21"/>
      <c r="AC525" s="12"/>
    </row>
    <row r="526" spans="1:29" x14ac:dyDescent="0.3">
      <c r="A526" s="1">
        <f t="shared" si="80"/>
        <v>45205.437499998734</v>
      </c>
      <c r="B526" s="6">
        <v>6</v>
      </c>
      <c r="C526" s="6" t="s">
        <v>85</v>
      </c>
      <c r="D526">
        <f>IF(HOUR(A526)+MINUTE(A526)/60&lt;=18,1,IF(HOUR(A526)+MINUTE(A526)/60&gt;=23.25,1,LOOKUP(DAY(A526),calendario!$A$12:$A$41,calendario!$C$12:$C$41)))</f>
        <v>1</v>
      </c>
      <c r="E526" s="89">
        <f t="shared" si="81"/>
        <v>4.49914990234375</v>
      </c>
      <c r="F526" s="88">
        <v>17.996599609375</v>
      </c>
      <c r="G526" s="89">
        <f t="shared" si="81"/>
        <v>4.4978867187500002</v>
      </c>
      <c r="H526" s="86">
        <v>17.991546875000001</v>
      </c>
      <c r="O526" s="53">
        <f t="shared" si="82"/>
        <v>0</v>
      </c>
      <c r="P526" s="54">
        <f t="shared" si="83"/>
        <v>58.927641853201457</v>
      </c>
      <c r="Q526" s="69">
        <v>41.531513274336284</v>
      </c>
      <c r="R526" s="53">
        <f t="shared" si="84"/>
        <v>7.2248732431025502</v>
      </c>
      <c r="S526" s="53">
        <f t="shared" si="85"/>
        <v>0</v>
      </c>
      <c r="T526" s="53">
        <f t="shared" si="86"/>
        <v>0</v>
      </c>
      <c r="U526" s="53">
        <f t="shared" si="87"/>
        <v>58.927641853201457</v>
      </c>
      <c r="V526" s="69">
        <v>41.531513274336284</v>
      </c>
      <c r="W526" s="53">
        <f t="shared" si="88"/>
        <v>7.2248732431025502</v>
      </c>
      <c r="X526" s="53">
        <f t="shared" si="89"/>
        <v>0</v>
      </c>
      <c r="Y526" s="21"/>
      <c r="Z526" s="21"/>
      <c r="AA526" s="48"/>
      <c r="AB526" s="21"/>
      <c r="AC526" s="12"/>
    </row>
    <row r="527" spans="1:29" x14ac:dyDescent="0.3">
      <c r="A527" s="1">
        <f t="shared" si="80"/>
        <v>45205.447916665398</v>
      </c>
      <c r="B527" s="6">
        <v>6</v>
      </c>
      <c r="C527" s="6" t="s">
        <v>86</v>
      </c>
      <c r="D527">
        <f>IF(HOUR(A527)+MINUTE(A527)/60&lt;=18,1,IF(HOUR(A527)+MINUTE(A527)/60&gt;=23.25,1,LOOKUP(DAY(A527),calendario!$A$12:$A$41,calendario!$C$12:$C$41)))</f>
        <v>1</v>
      </c>
      <c r="E527" s="89">
        <f t="shared" si="81"/>
        <v>4.4975136718749997</v>
      </c>
      <c r="F527" s="88">
        <v>17.990054687499999</v>
      </c>
      <c r="G527" s="89">
        <f t="shared" si="81"/>
        <v>4.4979995117187501</v>
      </c>
      <c r="H527" s="86">
        <v>17.991998046875</v>
      </c>
      <c r="O527" s="53">
        <f t="shared" si="82"/>
        <v>0</v>
      </c>
      <c r="P527" s="54">
        <f t="shared" si="83"/>
        <v>58.927641853201457</v>
      </c>
      <c r="Q527" s="69">
        <v>41.527373763664755</v>
      </c>
      <c r="R527" s="53">
        <f t="shared" si="84"/>
        <v>7.2269429984383144</v>
      </c>
      <c r="S527" s="53">
        <f t="shared" si="85"/>
        <v>0</v>
      </c>
      <c r="T527" s="53">
        <f t="shared" si="86"/>
        <v>0</v>
      </c>
      <c r="U527" s="53">
        <f t="shared" si="87"/>
        <v>58.927641853201457</v>
      </c>
      <c r="V527" s="69">
        <v>41.527373763664755</v>
      </c>
      <c r="W527" s="53">
        <f t="shared" si="88"/>
        <v>7.2269429984383144</v>
      </c>
      <c r="X527" s="53">
        <f t="shared" si="89"/>
        <v>0</v>
      </c>
      <c r="Y527" s="21"/>
      <c r="Z527" s="21"/>
      <c r="AA527" s="48"/>
      <c r="AB527" s="21"/>
      <c r="AC527" s="12"/>
    </row>
    <row r="528" spans="1:29" x14ac:dyDescent="0.3">
      <c r="A528" s="1">
        <f t="shared" si="80"/>
        <v>45205.458333332062</v>
      </c>
      <c r="B528" s="6">
        <v>6</v>
      </c>
      <c r="C528" s="6" t="s">
        <v>87</v>
      </c>
      <c r="D528">
        <f>IF(HOUR(A528)+MINUTE(A528)/60&lt;=18,1,IF(HOUR(A528)+MINUTE(A528)/60&gt;=23.25,1,LOOKUP(DAY(A528),calendario!$A$12:$A$41,calendario!$C$12:$C$41)))</f>
        <v>1</v>
      </c>
      <c r="E528" s="89">
        <f t="shared" si="81"/>
        <v>4.4952246093749997</v>
      </c>
      <c r="F528" s="88">
        <v>17.980898437499999</v>
      </c>
      <c r="G528" s="89">
        <f t="shared" si="81"/>
        <v>4.4976430664062503</v>
      </c>
      <c r="H528" s="86">
        <v>17.990572265625001</v>
      </c>
      <c r="O528" s="53">
        <f t="shared" si="82"/>
        <v>0</v>
      </c>
      <c r="P528" s="54">
        <f t="shared" si="83"/>
        <v>58.927641853201457</v>
      </c>
      <c r="Q528" s="69">
        <v>41.527373763664755</v>
      </c>
      <c r="R528" s="53">
        <f t="shared" si="84"/>
        <v>7.2269429984383144</v>
      </c>
      <c r="S528" s="53">
        <f t="shared" si="85"/>
        <v>0</v>
      </c>
      <c r="T528" s="53">
        <f t="shared" si="86"/>
        <v>0</v>
      </c>
      <c r="U528" s="53">
        <f t="shared" si="87"/>
        <v>58.927641853201457</v>
      </c>
      <c r="V528" s="69">
        <v>41.527373763664755</v>
      </c>
      <c r="W528" s="53">
        <f t="shared" si="88"/>
        <v>7.2269429984383144</v>
      </c>
      <c r="X528" s="53">
        <f t="shared" si="89"/>
        <v>0</v>
      </c>
      <c r="Y528" s="21"/>
      <c r="Z528" s="21"/>
      <c r="AA528" s="48"/>
      <c r="AB528" s="21"/>
      <c r="AC528" s="12"/>
    </row>
    <row r="529" spans="1:29" x14ac:dyDescent="0.3">
      <c r="A529" s="1">
        <f t="shared" si="80"/>
        <v>45205.468749998727</v>
      </c>
      <c r="B529" s="6">
        <v>6</v>
      </c>
      <c r="C529" s="6" t="s">
        <v>88</v>
      </c>
      <c r="D529">
        <f>IF(HOUR(A529)+MINUTE(A529)/60&lt;=18,1,IF(HOUR(A529)+MINUTE(A529)/60&gt;=23.25,1,LOOKUP(DAY(A529),calendario!$A$12:$A$41,calendario!$C$12:$C$41)))</f>
        <v>1</v>
      </c>
      <c r="E529" s="89">
        <f t="shared" si="81"/>
        <v>4.4948403320312504</v>
      </c>
      <c r="F529" s="88">
        <v>17.979361328125002</v>
      </c>
      <c r="G529" s="89">
        <f t="shared" si="81"/>
        <v>4.4975009765624998</v>
      </c>
      <c r="H529" s="86">
        <v>17.990003906249999</v>
      </c>
      <c r="O529" s="53">
        <f t="shared" si="82"/>
        <v>0</v>
      </c>
      <c r="P529" s="54">
        <f t="shared" si="83"/>
        <v>58.927641853201457</v>
      </c>
      <c r="Q529" s="69">
        <v>42.110248828735031</v>
      </c>
      <c r="R529" s="53">
        <f t="shared" si="84"/>
        <v>6.9355054659031765</v>
      </c>
      <c r="S529" s="53">
        <f t="shared" si="85"/>
        <v>0</v>
      </c>
      <c r="T529" s="53">
        <f t="shared" si="86"/>
        <v>0</v>
      </c>
      <c r="U529" s="53">
        <f t="shared" si="87"/>
        <v>58.927641853201457</v>
      </c>
      <c r="V529" s="69">
        <v>42.110248828735031</v>
      </c>
      <c r="W529" s="53">
        <f t="shared" si="88"/>
        <v>6.9355054659031765</v>
      </c>
      <c r="X529" s="53">
        <f t="shared" si="89"/>
        <v>0</v>
      </c>
      <c r="Y529" s="21"/>
      <c r="Z529" s="21"/>
      <c r="AA529" s="48"/>
      <c r="AB529" s="21"/>
      <c r="AC529" s="12"/>
    </row>
    <row r="530" spans="1:29" x14ac:dyDescent="0.3">
      <c r="A530" s="1">
        <f t="shared" si="80"/>
        <v>45205.479166665391</v>
      </c>
      <c r="B530" s="6">
        <v>6</v>
      </c>
      <c r="C530" s="6" t="s">
        <v>89</v>
      </c>
      <c r="D530">
        <f>IF(HOUR(A530)+MINUTE(A530)/60&lt;=18,1,IF(HOUR(A530)+MINUTE(A530)/60&gt;=23.25,1,LOOKUP(DAY(A530),calendario!$A$12:$A$41,calendario!$C$12:$C$41)))</f>
        <v>1</v>
      </c>
      <c r="E530" s="89">
        <f t="shared" si="81"/>
        <v>4.4946865234375002</v>
      </c>
      <c r="F530" s="88">
        <v>17.978746093750001</v>
      </c>
      <c r="G530" s="89">
        <f t="shared" si="81"/>
        <v>4.4976044921874996</v>
      </c>
      <c r="H530" s="86">
        <v>17.990417968749998</v>
      </c>
      <c r="O530" s="53">
        <f t="shared" si="82"/>
        <v>0</v>
      </c>
      <c r="P530" s="54">
        <f t="shared" si="83"/>
        <v>58.927641853201457</v>
      </c>
      <c r="Q530" s="69">
        <v>42.110248828735031</v>
      </c>
      <c r="R530" s="53">
        <f t="shared" si="84"/>
        <v>6.9355054659031765</v>
      </c>
      <c r="S530" s="53">
        <f t="shared" si="85"/>
        <v>0</v>
      </c>
      <c r="T530" s="53">
        <f t="shared" si="86"/>
        <v>0</v>
      </c>
      <c r="U530" s="53">
        <f t="shared" si="87"/>
        <v>58.927641853201457</v>
      </c>
      <c r="V530" s="69">
        <v>42.110248828735031</v>
      </c>
      <c r="W530" s="53">
        <f t="shared" si="88"/>
        <v>6.9355054659031765</v>
      </c>
      <c r="X530" s="53">
        <f t="shared" si="89"/>
        <v>0</v>
      </c>
      <c r="Y530" s="21"/>
      <c r="Z530" s="21"/>
      <c r="AA530" s="48"/>
      <c r="AB530" s="21"/>
      <c r="AC530" s="12"/>
    </row>
    <row r="531" spans="1:29" x14ac:dyDescent="0.3">
      <c r="A531" s="1">
        <f t="shared" si="80"/>
        <v>45205.489583332055</v>
      </c>
      <c r="B531" s="6">
        <v>6</v>
      </c>
      <c r="C531" s="6" t="s">
        <v>90</v>
      </c>
      <c r="D531">
        <f>IF(HOUR(A531)+MINUTE(A531)/60&lt;=18,1,IF(HOUR(A531)+MINUTE(A531)/60&gt;=23.25,1,LOOKUP(DAY(A531),calendario!$A$12:$A$41,calendario!$C$12:$C$41)))</f>
        <v>1</v>
      </c>
      <c r="E531" s="89">
        <f t="shared" si="81"/>
        <v>4.4944682617187501</v>
      </c>
      <c r="F531" s="88">
        <v>17.977873046875001</v>
      </c>
      <c r="G531" s="89">
        <f t="shared" si="81"/>
        <v>4.4976679687500001</v>
      </c>
      <c r="H531" s="86">
        <v>17.990671875</v>
      </c>
      <c r="O531" s="53">
        <f t="shared" si="82"/>
        <v>0</v>
      </c>
      <c r="P531" s="54">
        <f t="shared" si="83"/>
        <v>58.927641853201457</v>
      </c>
      <c r="Q531" s="69">
        <v>41.53242243623113</v>
      </c>
      <c r="R531" s="53">
        <f t="shared" si="84"/>
        <v>7.2244186621551272</v>
      </c>
      <c r="S531" s="53">
        <f t="shared" si="85"/>
        <v>0</v>
      </c>
      <c r="T531" s="53">
        <f t="shared" si="86"/>
        <v>0</v>
      </c>
      <c r="U531" s="53">
        <f t="shared" si="87"/>
        <v>58.927641853201457</v>
      </c>
      <c r="V531" s="69">
        <v>41.53242243623113</v>
      </c>
      <c r="W531" s="53">
        <f t="shared" si="88"/>
        <v>7.2244186621551272</v>
      </c>
      <c r="X531" s="53">
        <f t="shared" si="89"/>
        <v>0</v>
      </c>
      <c r="Y531" s="21"/>
      <c r="Z531" s="21"/>
      <c r="AA531" s="48"/>
      <c r="AB531" s="21"/>
      <c r="AC531" s="12"/>
    </row>
    <row r="532" spans="1:29" x14ac:dyDescent="0.3">
      <c r="A532" s="1">
        <f t="shared" si="80"/>
        <v>45205.499999998719</v>
      </c>
      <c r="B532" s="6">
        <v>6</v>
      </c>
      <c r="C532" s="6" t="s">
        <v>91</v>
      </c>
      <c r="D532">
        <f>IF(HOUR(A532)+MINUTE(A532)/60&lt;=18,1,IF(HOUR(A532)+MINUTE(A532)/60&gt;=23.25,1,LOOKUP(DAY(A532),calendario!$A$12:$A$41,calendario!$C$12:$C$41)))</f>
        <v>1</v>
      </c>
      <c r="E532" s="89">
        <f t="shared" si="81"/>
        <v>4.4939941406250004</v>
      </c>
      <c r="F532" s="88">
        <v>17.975976562500001</v>
      </c>
      <c r="G532" s="89">
        <f t="shared" si="81"/>
        <v>4.4979448242187496</v>
      </c>
      <c r="H532" s="86">
        <v>17.991779296874999</v>
      </c>
      <c r="O532" s="53">
        <f t="shared" si="82"/>
        <v>0</v>
      </c>
      <c r="P532" s="54">
        <f t="shared" si="83"/>
        <v>58.927641853201457</v>
      </c>
      <c r="Q532" s="69">
        <v>41.53242243623113</v>
      </c>
      <c r="R532" s="53">
        <f t="shared" si="84"/>
        <v>7.2244186621551272</v>
      </c>
      <c r="S532" s="53">
        <f t="shared" si="85"/>
        <v>0</v>
      </c>
      <c r="T532" s="53">
        <f t="shared" si="86"/>
        <v>0</v>
      </c>
      <c r="U532" s="53">
        <f t="shared" si="87"/>
        <v>58.927641853201457</v>
      </c>
      <c r="V532" s="69">
        <v>41.53242243623113</v>
      </c>
      <c r="W532" s="53">
        <f t="shared" si="88"/>
        <v>7.2244186621551272</v>
      </c>
      <c r="X532" s="53">
        <f t="shared" si="89"/>
        <v>0</v>
      </c>
      <c r="Y532" s="21"/>
      <c r="Z532" s="21"/>
      <c r="AA532" s="48"/>
      <c r="AB532" s="21"/>
      <c r="AC532" s="12"/>
    </row>
    <row r="533" spans="1:29" x14ac:dyDescent="0.3">
      <c r="A533" s="1">
        <f t="shared" si="80"/>
        <v>45205.510416665384</v>
      </c>
      <c r="B533" s="6">
        <v>6</v>
      </c>
      <c r="C533" s="6" t="s">
        <v>93</v>
      </c>
      <c r="D533">
        <f>IF(HOUR(A533)+MINUTE(A533)/60&lt;=18,1,IF(HOUR(A533)+MINUTE(A533)/60&gt;=23.25,1,LOOKUP(DAY(A533),calendario!$A$12:$A$41,calendario!$C$12:$C$41)))</f>
        <v>1</v>
      </c>
      <c r="E533" s="89">
        <f t="shared" si="81"/>
        <v>4.4942426757812504</v>
      </c>
      <c r="F533" s="88">
        <v>17.976970703125001</v>
      </c>
      <c r="G533" s="89">
        <f t="shared" si="81"/>
        <v>4.4974067382812501</v>
      </c>
      <c r="H533" s="86">
        <v>17.989626953125001</v>
      </c>
      <c r="O533" s="53">
        <f t="shared" si="82"/>
        <v>0</v>
      </c>
      <c r="P533" s="54">
        <f t="shared" si="83"/>
        <v>58.927641853201457</v>
      </c>
      <c r="Q533" s="69">
        <v>41.676153565851116</v>
      </c>
      <c r="R533" s="53">
        <f t="shared" si="84"/>
        <v>7.1525530973451339</v>
      </c>
      <c r="S533" s="53">
        <f t="shared" si="85"/>
        <v>0</v>
      </c>
      <c r="T533" s="53">
        <f t="shared" si="86"/>
        <v>0</v>
      </c>
      <c r="U533" s="53">
        <f t="shared" si="87"/>
        <v>58.927641853201457</v>
      </c>
      <c r="V533" s="69">
        <v>41.676153565851116</v>
      </c>
      <c r="W533" s="53">
        <f t="shared" si="88"/>
        <v>7.1525530973451339</v>
      </c>
      <c r="X533" s="53">
        <f t="shared" si="89"/>
        <v>0</v>
      </c>
      <c r="Y533" s="21"/>
      <c r="Z533" s="21"/>
      <c r="AA533" s="48"/>
      <c r="AB533" s="21"/>
      <c r="AC533" s="12"/>
    </row>
    <row r="534" spans="1:29" x14ac:dyDescent="0.3">
      <c r="A534" s="1">
        <f t="shared" si="80"/>
        <v>45205.520833332048</v>
      </c>
      <c r="B534" s="6">
        <v>6</v>
      </c>
      <c r="C534" s="6" t="s">
        <v>94</v>
      </c>
      <c r="D534">
        <f>IF(HOUR(A534)+MINUTE(A534)/60&lt;=18,1,IF(HOUR(A534)+MINUTE(A534)/60&gt;=23.25,1,LOOKUP(DAY(A534),calendario!$A$12:$A$41,calendario!$C$12:$C$41)))</f>
        <v>1</v>
      </c>
      <c r="E534" s="89">
        <f t="shared" si="81"/>
        <v>4.4941352539062498</v>
      </c>
      <c r="F534" s="88">
        <v>17.976541015624999</v>
      </c>
      <c r="G534" s="89">
        <f t="shared" si="81"/>
        <v>4.4972260742187498</v>
      </c>
      <c r="H534" s="86">
        <v>17.988904296874999</v>
      </c>
      <c r="O534" s="53">
        <f t="shared" si="82"/>
        <v>0</v>
      </c>
      <c r="P534" s="54">
        <f t="shared" si="83"/>
        <v>58.927641853201457</v>
      </c>
      <c r="Q534" s="69">
        <v>41.676153565851116</v>
      </c>
      <c r="R534" s="53">
        <f t="shared" si="84"/>
        <v>7.1525530973451339</v>
      </c>
      <c r="S534" s="53">
        <f t="shared" si="85"/>
        <v>0</v>
      </c>
      <c r="T534" s="53">
        <f t="shared" si="86"/>
        <v>0</v>
      </c>
      <c r="U534" s="53">
        <f t="shared" si="87"/>
        <v>58.927641853201457</v>
      </c>
      <c r="V534" s="69">
        <v>41.676153565851116</v>
      </c>
      <c r="W534" s="53">
        <f t="shared" si="88"/>
        <v>7.1525530973451339</v>
      </c>
      <c r="X534" s="53">
        <f t="shared" si="89"/>
        <v>0</v>
      </c>
      <c r="Y534" s="21"/>
      <c r="Z534" s="21"/>
      <c r="AA534" s="48"/>
      <c r="AB534" s="21"/>
      <c r="AC534" s="12"/>
    </row>
    <row r="535" spans="1:29" x14ac:dyDescent="0.3">
      <c r="A535" s="1">
        <f t="shared" si="80"/>
        <v>45205.531249998712</v>
      </c>
      <c r="B535" s="6">
        <v>6</v>
      </c>
      <c r="C535" s="6" t="s">
        <v>96</v>
      </c>
      <c r="D535">
        <f>IF(HOUR(A535)+MINUTE(A535)/60&lt;=18,1,IF(HOUR(A535)+MINUTE(A535)/60&gt;=23.25,1,LOOKUP(DAY(A535),calendario!$A$12:$A$41,calendario!$C$12:$C$41)))</f>
        <v>1</v>
      </c>
      <c r="E535" s="89">
        <f t="shared" si="81"/>
        <v>4.4945239257812499</v>
      </c>
      <c r="F535" s="88">
        <v>17.978095703125</v>
      </c>
      <c r="G535" s="89">
        <f t="shared" si="81"/>
        <v>4.4972211914062497</v>
      </c>
      <c r="H535" s="86">
        <v>17.988884765624999</v>
      </c>
      <c r="O535" s="53">
        <f t="shared" si="82"/>
        <v>0</v>
      </c>
      <c r="P535" s="54">
        <f t="shared" si="83"/>
        <v>58.927641853201457</v>
      </c>
      <c r="Q535" s="69">
        <v>42.251934669442996</v>
      </c>
      <c r="R535" s="53">
        <f t="shared" si="84"/>
        <v>6.8646625455491943</v>
      </c>
      <c r="S535" s="53">
        <f t="shared" si="85"/>
        <v>0</v>
      </c>
      <c r="T535" s="53">
        <f t="shared" si="86"/>
        <v>0</v>
      </c>
      <c r="U535" s="53">
        <f t="shared" si="87"/>
        <v>58.927641853201457</v>
      </c>
      <c r="V535" s="69">
        <v>42.251934669442996</v>
      </c>
      <c r="W535" s="53">
        <f t="shared" si="88"/>
        <v>6.8646625455491943</v>
      </c>
      <c r="X535" s="53">
        <f t="shared" si="89"/>
        <v>0</v>
      </c>
      <c r="Y535" s="21"/>
      <c r="Z535" s="21"/>
      <c r="AA535" s="48"/>
      <c r="AB535" s="21"/>
      <c r="AC535" s="12"/>
    </row>
    <row r="536" spans="1:29" x14ac:dyDescent="0.3">
      <c r="A536" s="1">
        <f t="shared" si="80"/>
        <v>45205.541666665376</v>
      </c>
      <c r="B536" s="6">
        <v>6</v>
      </c>
      <c r="C536" s="6" t="s">
        <v>97</v>
      </c>
      <c r="D536">
        <f>IF(HOUR(A536)+MINUTE(A536)/60&lt;=18,1,IF(HOUR(A536)+MINUTE(A536)/60&gt;=23.25,1,LOOKUP(DAY(A536),calendario!$A$12:$A$41,calendario!$C$12:$C$41)))</f>
        <v>1</v>
      </c>
      <c r="E536" s="89">
        <f t="shared" si="81"/>
        <v>4.4943027343750002</v>
      </c>
      <c r="F536" s="88">
        <v>17.977210937500001</v>
      </c>
      <c r="G536" s="89">
        <f t="shared" si="81"/>
        <v>4.4968491210937502</v>
      </c>
      <c r="H536" s="86">
        <v>17.987396484375001</v>
      </c>
      <c r="O536" s="53">
        <f t="shared" si="82"/>
        <v>0</v>
      </c>
      <c r="P536" s="54">
        <f t="shared" si="83"/>
        <v>58.927641853201457</v>
      </c>
      <c r="Q536" s="69">
        <v>42.251934669442996</v>
      </c>
      <c r="R536" s="53">
        <f t="shared" si="84"/>
        <v>6.8646625455491943</v>
      </c>
      <c r="S536" s="53">
        <f t="shared" si="85"/>
        <v>0</v>
      </c>
      <c r="T536" s="53">
        <f t="shared" si="86"/>
        <v>0</v>
      </c>
      <c r="U536" s="53">
        <f t="shared" si="87"/>
        <v>58.927641853201457</v>
      </c>
      <c r="V536" s="69">
        <v>42.251934669442996</v>
      </c>
      <c r="W536" s="53">
        <f t="shared" si="88"/>
        <v>6.8646625455491943</v>
      </c>
      <c r="X536" s="53">
        <f t="shared" si="89"/>
        <v>0</v>
      </c>
      <c r="Y536" s="21"/>
      <c r="Z536" s="21"/>
      <c r="AA536" s="48"/>
      <c r="AB536" s="21"/>
      <c r="AC536" s="12"/>
    </row>
    <row r="537" spans="1:29" x14ac:dyDescent="0.3">
      <c r="A537" s="1">
        <f t="shared" si="80"/>
        <v>45205.552083332041</v>
      </c>
      <c r="B537" s="6">
        <v>6</v>
      </c>
      <c r="C537" s="6" t="s">
        <v>98</v>
      </c>
      <c r="D537">
        <f>IF(HOUR(A537)+MINUTE(A537)/60&lt;=18,1,IF(HOUR(A537)+MINUTE(A537)/60&gt;=23.25,1,LOOKUP(DAY(A537),calendario!$A$12:$A$41,calendario!$C$12:$C$41)))</f>
        <v>1</v>
      </c>
      <c r="E537" s="89">
        <f t="shared" si="81"/>
        <v>4.4944501953125</v>
      </c>
      <c r="F537" s="88">
        <v>17.97780078125</v>
      </c>
      <c r="G537" s="89">
        <f t="shared" si="81"/>
        <v>4.4970278320312502</v>
      </c>
      <c r="H537" s="86">
        <v>17.988111328125001</v>
      </c>
      <c r="O537" s="53">
        <f t="shared" si="82"/>
        <v>0</v>
      </c>
      <c r="P537" s="54">
        <f t="shared" si="83"/>
        <v>58.927641853201457</v>
      </c>
      <c r="Q537" s="69">
        <v>42.289656168662155</v>
      </c>
      <c r="R537" s="53">
        <f t="shared" si="84"/>
        <v>6.8458017959396145</v>
      </c>
      <c r="S537" s="53">
        <f t="shared" si="85"/>
        <v>0</v>
      </c>
      <c r="T537" s="53">
        <f t="shared" si="86"/>
        <v>0</v>
      </c>
      <c r="U537" s="53">
        <f t="shared" si="87"/>
        <v>58.927641853201457</v>
      </c>
      <c r="V537" s="69">
        <v>42.289656168662155</v>
      </c>
      <c r="W537" s="53">
        <f t="shared" si="88"/>
        <v>6.8458017959396145</v>
      </c>
      <c r="X537" s="53">
        <f t="shared" si="89"/>
        <v>0</v>
      </c>
      <c r="Y537" s="21"/>
      <c r="Z537" s="21"/>
      <c r="AA537" s="48"/>
      <c r="AB537" s="21"/>
      <c r="AC537" s="12"/>
    </row>
    <row r="538" spans="1:29" x14ac:dyDescent="0.3">
      <c r="A538" s="1">
        <f t="shared" si="80"/>
        <v>45205.562499998705</v>
      </c>
      <c r="B538" s="6">
        <v>6</v>
      </c>
      <c r="C538" s="6" t="s">
        <v>99</v>
      </c>
      <c r="D538">
        <f>IF(HOUR(A538)+MINUTE(A538)/60&lt;=18,1,IF(HOUR(A538)+MINUTE(A538)/60&gt;=23.25,1,LOOKUP(DAY(A538),calendario!$A$12:$A$41,calendario!$C$12:$C$41)))</f>
        <v>1</v>
      </c>
      <c r="E538" s="89">
        <f t="shared" si="81"/>
        <v>4.4946787109375004</v>
      </c>
      <c r="F538" s="88">
        <v>17.978714843750002</v>
      </c>
      <c r="G538" s="89">
        <f t="shared" si="81"/>
        <v>4.4974995117187504</v>
      </c>
      <c r="H538" s="86">
        <v>17.989998046875002</v>
      </c>
      <c r="O538" s="53">
        <f t="shared" si="82"/>
        <v>0</v>
      </c>
      <c r="P538" s="54">
        <f t="shared" si="83"/>
        <v>58.927641853201457</v>
      </c>
      <c r="Q538" s="69">
        <v>42.289656168662155</v>
      </c>
      <c r="R538" s="53">
        <f t="shared" si="84"/>
        <v>6.8458017959396145</v>
      </c>
      <c r="S538" s="53">
        <f t="shared" si="85"/>
        <v>0</v>
      </c>
      <c r="T538" s="53">
        <f t="shared" si="86"/>
        <v>0</v>
      </c>
      <c r="U538" s="53">
        <f t="shared" si="87"/>
        <v>58.927641853201457</v>
      </c>
      <c r="V538" s="69">
        <v>42.289656168662155</v>
      </c>
      <c r="W538" s="53">
        <f t="shared" si="88"/>
        <v>6.8458017959396145</v>
      </c>
      <c r="X538" s="53">
        <f t="shared" si="89"/>
        <v>0</v>
      </c>
      <c r="Y538" s="21"/>
      <c r="Z538" s="21"/>
      <c r="AA538" s="48"/>
      <c r="AB538" s="21"/>
      <c r="AC538" s="12"/>
    </row>
    <row r="539" spans="1:29" x14ac:dyDescent="0.3">
      <c r="A539" s="1">
        <f t="shared" si="80"/>
        <v>45205.572916665369</v>
      </c>
      <c r="B539" s="6">
        <v>6</v>
      </c>
      <c r="C539" s="6" t="s">
        <v>100</v>
      </c>
      <c r="D539">
        <f>IF(HOUR(A539)+MINUTE(A539)/60&lt;=18,1,IF(HOUR(A539)+MINUTE(A539)/60&gt;=23.25,1,LOOKUP(DAY(A539),calendario!$A$12:$A$41,calendario!$C$12:$C$41)))</f>
        <v>1</v>
      </c>
      <c r="E539" s="89">
        <f t="shared" si="81"/>
        <v>4.4947382812500001</v>
      </c>
      <c r="F539" s="88">
        <v>17.978953125</v>
      </c>
      <c r="G539" s="89">
        <f t="shared" si="81"/>
        <v>4.4975698242187496</v>
      </c>
      <c r="H539" s="86">
        <v>17.990279296874998</v>
      </c>
      <c r="O539" s="53">
        <f t="shared" si="82"/>
        <v>0</v>
      </c>
      <c r="P539" s="54">
        <f t="shared" si="83"/>
        <v>58.927641853201457</v>
      </c>
      <c r="Q539" s="69">
        <v>41.633049973971893</v>
      </c>
      <c r="R539" s="53">
        <f t="shared" si="84"/>
        <v>7.1741048932847455</v>
      </c>
      <c r="S539" s="53">
        <f t="shared" si="85"/>
        <v>0</v>
      </c>
      <c r="T539" s="53">
        <f t="shared" si="86"/>
        <v>0</v>
      </c>
      <c r="U539" s="53">
        <f t="shared" si="87"/>
        <v>58.927641853201457</v>
      </c>
      <c r="V539" s="69">
        <v>41.633049973971893</v>
      </c>
      <c r="W539" s="53">
        <f t="shared" si="88"/>
        <v>7.1741048932847455</v>
      </c>
      <c r="X539" s="53">
        <f t="shared" si="89"/>
        <v>0</v>
      </c>
      <c r="Y539" s="21"/>
      <c r="Z539" s="21"/>
      <c r="AA539" s="48"/>
      <c r="AB539" s="21"/>
      <c r="AC539" s="12"/>
    </row>
    <row r="540" spans="1:29" x14ac:dyDescent="0.3">
      <c r="A540" s="1">
        <f t="shared" si="80"/>
        <v>45205.583333332033</v>
      </c>
      <c r="B540" s="6">
        <v>6</v>
      </c>
      <c r="C540" s="6" t="s">
        <v>101</v>
      </c>
      <c r="D540">
        <f>IF(HOUR(A540)+MINUTE(A540)/60&lt;=18,1,IF(HOUR(A540)+MINUTE(A540)/60&gt;=23.25,1,LOOKUP(DAY(A540),calendario!$A$12:$A$41,calendario!$C$12:$C$41)))</f>
        <v>1</v>
      </c>
      <c r="E540" s="89">
        <f t="shared" si="81"/>
        <v>4.4948500976562498</v>
      </c>
      <c r="F540" s="88">
        <v>17.979400390624999</v>
      </c>
      <c r="G540" s="89">
        <f t="shared" si="81"/>
        <v>4.4975092773437497</v>
      </c>
      <c r="H540" s="86">
        <v>17.990037109374999</v>
      </c>
      <c r="O540" s="53">
        <f t="shared" si="82"/>
        <v>0</v>
      </c>
      <c r="P540" s="54">
        <f t="shared" si="83"/>
        <v>58.927641853201457</v>
      </c>
      <c r="Q540" s="69">
        <v>41.633049973971893</v>
      </c>
      <c r="R540" s="53">
        <f t="shared" si="84"/>
        <v>7.1741048932847455</v>
      </c>
      <c r="S540" s="53">
        <f t="shared" si="85"/>
        <v>0</v>
      </c>
      <c r="T540" s="53">
        <f t="shared" si="86"/>
        <v>0</v>
      </c>
      <c r="U540" s="53">
        <f t="shared" si="87"/>
        <v>58.927641853201457</v>
      </c>
      <c r="V540" s="69">
        <v>41.633049973971893</v>
      </c>
      <c r="W540" s="53">
        <f t="shared" si="88"/>
        <v>7.1741048932847455</v>
      </c>
      <c r="X540" s="53">
        <f t="shared" si="89"/>
        <v>0</v>
      </c>
      <c r="Y540" s="21"/>
      <c r="Z540" s="21"/>
      <c r="AA540" s="48"/>
      <c r="AB540" s="21"/>
      <c r="AC540" s="12"/>
    </row>
    <row r="541" spans="1:29" x14ac:dyDescent="0.3">
      <c r="A541" s="1">
        <f t="shared" si="80"/>
        <v>45205.593749998698</v>
      </c>
      <c r="B541" s="6">
        <v>6</v>
      </c>
      <c r="C541" s="6" t="s">
        <v>102</v>
      </c>
      <c r="D541">
        <f>IF(HOUR(A541)+MINUTE(A541)/60&lt;=18,1,IF(HOUR(A541)+MINUTE(A541)/60&gt;=23.25,1,LOOKUP(DAY(A541),calendario!$A$12:$A$41,calendario!$C$12:$C$41)))</f>
        <v>1</v>
      </c>
      <c r="E541" s="89">
        <f t="shared" si="81"/>
        <v>4.4950175781250001</v>
      </c>
      <c r="F541" s="88">
        <v>17.980070312500001</v>
      </c>
      <c r="G541" s="89">
        <f t="shared" si="81"/>
        <v>4.497859375</v>
      </c>
      <c r="H541" s="86">
        <v>17.9914375</v>
      </c>
      <c r="O541" s="53">
        <f t="shared" si="82"/>
        <v>0</v>
      </c>
      <c r="P541" s="54">
        <f t="shared" si="83"/>
        <v>58.927641853201457</v>
      </c>
      <c r="Q541" s="69">
        <v>42.185264445601248</v>
      </c>
      <c r="R541" s="53">
        <f t="shared" si="84"/>
        <v>6.8979976574700679</v>
      </c>
      <c r="S541" s="53">
        <f t="shared" si="85"/>
        <v>0</v>
      </c>
      <c r="T541" s="53">
        <f t="shared" si="86"/>
        <v>0</v>
      </c>
      <c r="U541" s="53">
        <f t="shared" si="87"/>
        <v>58.927641853201457</v>
      </c>
      <c r="V541" s="69">
        <v>42.185264445601248</v>
      </c>
      <c r="W541" s="53">
        <f t="shared" si="88"/>
        <v>6.8979976574700679</v>
      </c>
      <c r="X541" s="53">
        <f t="shared" si="89"/>
        <v>0</v>
      </c>
      <c r="Y541" s="21"/>
      <c r="Z541" s="21"/>
      <c r="AA541" s="48"/>
      <c r="AB541" s="21"/>
      <c r="AC541" s="12"/>
    </row>
    <row r="542" spans="1:29" x14ac:dyDescent="0.3">
      <c r="A542" s="1">
        <f t="shared" si="80"/>
        <v>45205.604166665362</v>
      </c>
      <c r="B542" s="6">
        <v>6</v>
      </c>
      <c r="C542" s="6" t="s">
        <v>103</v>
      </c>
      <c r="D542">
        <f>IF(HOUR(A542)+MINUTE(A542)/60&lt;=18,1,IF(HOUR(A542)+MINUTE(A542)/60&gt;=23.25,1,LOOKUP(DAY(A542),calendario!$A$12:$A$41,calendario!$C$12:$C$41)))</f>
        <v>1</v>
      </c>
      <c r="E542" s="89">
        <f t="shared" si="81"/>
        <v>4.4951499023437496</v>
      </c>
      <c r="F542" s="88">
        <v>17.980599609374998</v>
      </c>
      <c r="G542" s="89">
        <f t="shared" si="81"/>
        <v>4.4979262695312503</v>
      </c>
      <c r="H542" s="86">
        <v>17.991705078125001</v>
      </c>
      <c r="O542" s="53">
        <f t="shared" si="82"/>
        <v>0</v>
      </c>
      <c r="P542" s="54">
        <f t="shared" si="83"/>
        <v>58.927641853201457</v>
      </c>
      <c r="Q542" s="69">
        <v>42.185264445601248</v>
      </c>
      <c r="R542" s="53">
        <f t="shared" si="84"/>
        <v>6.8979976574700679</v>
      </c>
      <c r="S542" s="53">
        <f t="shared" si="85"/>
        <v>0</v>
      </c>
      <c r="T542" s="53">
        <f t="shared" si="86"/>
        <v>0</v>
      </c>
      <c r="U542" s="53">
        <f t="shared" si="87"/>
        <v>58.927641853201457</v>
      </c>
      <c r="V542" s="69">
        <v>42.185264445601248</v>
      </c>
      <c r="W542" s="53">
        <f t="shared" si="88"/>
        <v>6.8979976574700679</v>
      </c>
      <c r="X542" s="53">
        <f t="shared" si="89"/>
        <v>0</v>
      </c>
      <c r="Y542" s="21"/>
      <c r="Z542" s="21"/>
      <c r="AA542" s="48"/>
      <c r="AB542" s="21"/>
      <c r="AC542" s="12"/>
    </row>
    <row r="543" spans="1:29" x14ac:dyDescent="0.3">
      <c r="A543" s="1">
        <f t="shared" si="80"/>
        <v>45205.614583332026</v>
      </c>
      <c r="B543" s="6">
        <v>6</v>
      </c>
      <c r="C543" s="6" t="s">
        <v>104</v>
      </c>
      <c r="D543">
        <f>IF(HOUR(A543)+MINUTE(A543)/60&lt;=18,1,IF(HOUR(A543)+MINUTE(A543)/60&gt;=23.25,1,LOOKUP(DAY(A543),calendario!$A$12:$A$41,calendario!$C$12:$C$41)))</f>
        <v>1</v>
      </c>
      <c r="E543" s="89">
        <f t="shared" si="81"/>
        <v>4.4952622070312502</v>
      </c>
      <c r="F543" s="88">
        <v>17.981048828125001</v>
      </c>
      <c r="G543" s="89">
        <f t="shared" si="81"/>
        <v>4.49818212890625</v>
      </c>
      <c r="H543" s="86">
        <v>17.992728515625</v>
      </c>
      <c r="O543" s="53">
        <f t="shared" si="82"/>
        <v>0</v>
      </c>
      <c r="P543" s="54">
        <f t="shared" si="83"/>
        <v>58.927641853201457</v>
      </c>
      <c r="Q543" s="69">
        <v>42.937507808433104</v>
      </c>
      <c r="R543" s="53">
        <f t="shared" si="84"/>
        <v>6.5218759760541403</v>
      </c>
      <c r="S543" s="53">
        <f t="shared" si="85"/>
        <v>0</v>
      </c>
      <c r="T543" s="53">
        <f t="shared" si="86"/>
        <v>0</v>
      </c>
      <c r="U543" s="53">
        <f t="shared" si="87"/>
        <v>58.927641853201457</v>
      </c>
      <c r="V543" s="69">
        <v>42.937507808433104</v>
      </c>
      <c r="W543" s="53">
        <f t="shared" si="88"/>
        <v>6.5218759760541403</v>
      </c>
      <c r="X543" s="53">
        <f t="shared" si="89"/>
        <v>0</v>
      </c>
      <c r="Y543" s="21"/>
      <c r="Z543" s="21"/>
      <c r="AA543" s="48"/>
      <c r="AB543" s="21"/>
      <c r="AC543" s="12"/>
    </row>
    <row r="544" spans="1:29" x14ac:dyDescent="0.3">
      <c r="A544" s="1">
        <f t="shared" si="80"/>
        <v>45205.62499999869</v>
      </c>
      <c r="B544" s="6">
        <v>6</v>
      </c>
      <c r="C544" s="6" t="s">
        <v>105</v>
      </c>
      <c r="D544">
        <f>IF(HOUR(A544)+MINUTE(A544)/60&lt;=18,1,IF(HOUR(A544)+MINUTE(A544)/60&gt;=23.25,1,LOOKUP(DAY(A544),calendario!$A$12:$A$41,calendario!$C$12:$C$41)))</f>
        <v>1</v>
      </c>
      <c r="E544" s="89">
        <f t="shared" si="81"/>
        <v>4.4952216796875</v>
      </c>
      <c r="F544" s="88">
        <v>17.98088671875</v>
      </c>
      <c r="G544" s="89">
        <f t="shared" si="81"/>
        <v>4.4983959960937501</v>
      </c>
      <c r="H544" s="86">
        <v>17.993583984375</v>
      </c>
      <c r="O544" s="53">
        <f t="shared" si="82"/>
        <v>0</v>
      </c>
      <c r="P544" s="54">
        <f t="shared" si="83"/>
        <v>58.927641853201457</v>
      </c>
      <c r="Q544" s="69">
        <v>42.937507808433104</v>
      </c>
      <c r="R544" s="53">
        <f t="shared" si="84"/>
        <v>6.5218759760541403</v>
      </c>
      <c r="S544" s="53">
        <f t="shared" si="85"/>
        <v>0</v>
      </c>
      <c r="T544" s="53">
        <f t="shared" si="86"/>
        <v>0</v>
      </c>
      <c r="U544" s="53">
        <f t="shared" si="87"/>
        <v>58.927641853201457</v>
      </c>
      <c r="V544" s="69">
        <v>42.937507808433104</v>
      </c>
      <c r="W544" s="53">
        <f t="shared" si="88"/>
        <v>6.5218759760541403</v>
      </c>
      <c r="X544" s="53">
        <f t="shared" si="89"/>
        <v>0</v>
      </c>
      <c r="Y544" s="21"/>
      <c r="Z544" s="21"/>
      <c r="AA544" s="48"/>
      <c r="AB544" s="21"/>
      <c r="AC544" s="12"/>
    </row>
    <row r="545" spans="1:29" x14ac:dyDescent="0.3">
      <c r="A545" s="1">
        <f t="shared" si="80"/>
        <v>45205.635416665355</v>
      </c>
      <c r="B545" s="6">
        <v>6</v>
      </c>
      <c r="C545" s="6" t="s">
        <v>106</v>
      </c>
      <c r="D545">
        <f>IF(HOUR(A545)+MINUTE(A545)/60&lt;=18,1,IF(HOUR(A545)+MINUTE(A545)/60&gt;=23.25,1,LOOKUP(DAY(A545),calendario!$A$12:$A$41,calendario!$C$12:$C$41)))</f>
        <v>1</v>
      </c>
      <c r="E545" s="89">
        <f t="shared" si="81"/>
        <v>4.4897045898437504</v>
      </c>
      <c r="F545" s="88">
        <v>17.958818359375002</v>
      </c>
      <c r="G545" s="89">
        <f t="shared" si="81"/>
        <v>4.4979975585937497</v>
      </c>
      <c r="H545" s="86">
        <v>17.991990234374999</v>
      </c>
      <c r="O545" s="53">
        <f t="shared" si="82"/>
        <v>0</v>
      </c>
      <c r="P545" s="54">
        <f t="shared" si="83"/>
        <v>58.927641853201457</v>
      </c>
      <c r="Q545" s="69">
        <v>42.2564276418532</v>
      </c>
      <c r="R545" s="53">
        <f t="shared" si="84"/>
        <v>6.8624160593440919</v>
      </c>
      <c r="S545" s="53">
        <f t="shared" si="85"/>
        <v>0</v>
      </c>
      <c r="T545" s="53">
        <f t="shared" si="86"/>
        <v>0</v>
      </c>
      <c r="U545" s="53">
        <f t="shared" si="87"/>
        <v>58.927641853201457</v>
      </c>
      <c r="V545" s="69">
        <v>42.2564276418532</v>
      </c>
      <c r="W545" s="53">
        <f t="shared" si="88"/>
        <v>6.8624160593440919</v>
      </c>
      <c r="X545" s="53">
        <f t="shared" si="89"/>
        <v>0</v>
      </c>
      <c r="Y545" s="21"/>
      <c r="Z545" s="21"/>
      <c r="AA545" s="48"/>
      <c r="AB545" s="21"/>
      <c r="AC545" s="12"/>
    </row>
    <row r="546" spans="1:29" x14ac:dyDescent="0.3">
      <c r="A546" s="1">
        <f t="shared" si="80"/>
        <v>45205.645833332019</v>
      </c>
      <c r="B546" s="6">
        <v>6</v>
      </c>
      <c r="C546" s="6" t="s">
        <v>107</v>
      </c>
      <c r="D546">
        <f>IF(HOUR(A546)+MINUTE(A546)/60&lt;=18,1,IF(HOUR(A546)+MINUTE(A546)/60&gt;=23.25,1,LOOKUP(DAY(A546),calendario!$A$12:$A$41,calendario!$C$12:$C$41)))</f>
        <v>1</v>
      </c>
      <c r="E546" s="89">
        <f t="shared" si="81"/>
        <v>4.4955991210937496</v>
      </c>
      <c r="F546" s="88">
        <v>17.982396484374998</v>
      </c>
      <c r="G546" s="89">
        <f t="shared" si="81"/>
        <v>4.4981474609375001</v>
      </c>
      <c r="H546" s="86">
        <v>17.99258984375</v>
      </c>
      <c r="O546" s="53">
        <f t="shared" si="82"/>
        <v>0</v>
      </c>
      <c r="P546" s="54">
        <f t="shared" si="83"/>
        <v>58.927641853201457</v>
      </c>
      <c r="Q546" s="69">
        <v>42.2564276418532</v>
      </c>
      <c r="R546" s="53">
        <f t="shared" si="84"/>
        <v>6.8624160593440919</v>
      </c>
      <c r="S546" s="53">
        <f t="shared" si="85"/>
        <v>0</v>
      </c>
      <c r="T546" s="53">
        <f t="shared" si="86"/>
        <v>0</v>
      </c>
      <c r="U546" s="53">
        <f t="shared" si="87"/>
        <v>58.927641853201457</v>
      </c>
      <c r="V546" s="69">
        <v>42.2564276418532</v>
      </c>
      <c r="W546" s="53">
        <f t="shared" si="88"/>
        <v>6.8624160593440919</v>
      </c>
      <c r="X546" s="53">
        <f t="shared" si="89"/>
        <v>0</v>
      </c>
      <c r="Y546" s="21"/>
      <c r="Z546" s="21"/>
      <c r="AA546" s="48"/>
      <c r="AB546" s="21"/>
      <c r="AC546" s="12"/>
    </row>
    <row r="547" spans="1:29" x14ac:dyDescent="0.3">
      <c r="A547" s="1">
        <f t="shared" si="80"/>
        <v>45205.656249998683</v>
      </c>
      <c r="B547" s="6">
        <v>6</v>
      </c>
      <c r="C547" s="6" t="s">
        <v>108</v>
      </c>
      <c r="D547">
        <f>IF(HOUR(A547)+MINUTE(A547)/60&lt;=18,1,IF(HOUR(A547)+MINUTE(A547)/60&gt;=23.25,1,LOOKUP(DAY(A547),calendario!$A$12:$A$41,calendario!$C$12:$C$41)))</f>
        <v>1</v>
      </c>
      <c r="E547" s="89">
        <f t="shared" si="81"/>
        <v>4.4956894531250002</v>
      </c>
      <c r="F547" s="88">
        <v>17.982757812500001</v>
      </c>
      <c r="G547" s="89">
        <f t="shared" si="81"/>
        <v>4.4983281249999996</v>
      </c>
      <c r="H547" s="86">
        <v>17.993312499999998</v>
      </c>
      <c r="O547" s="53">
        <f t="shared" si="82"/>
        <v>0</v>
      </c>
      <c r="P547" s="54">
        <f t="shared" si="83"/>
        <v>58.927641853201457</v>
      </c>
      <c r="Q547" s="69">
        <v>43.071983862571578</v>
      </c>
      <c r="R547" s="53">
        <f t="shared" si="84"/>
        <v>6.4546379489849031</v>
      </c>
      <c r="S547" s="53">
        <f t="shared" si="85"/>
        <v>0</v>
      </c>
      <c r="T547" s="53">
        <f t="shared" si="86"/>
        <v>0</v>
      </c>
      <c r="U547" s="53">
        <f t="shared" si="87"/>
        <v>58.927641853201457</v>
      </c>
      <c r="V547" s="69">
        <v>43.071983862571578</v>
      </c>
      <c r="W547" s="53">
        <f t="shared" si="88"/>
        <v>6.4546379489849031</v>
      </c>
      <c r="X547" s="53">
        <f t="shared" si="89"/>
        <v>0</v>
      </c>
      <c r="Y547" s="21"/>
      <c r="Z547" s="21"/>
      <c r="AA547" s="48"/>
      <c r="AB547" s="21"/>
      <c r="AC547" s="12"/>
    </row>
    <row r="548" spans="1:29" x14ac:dyDescent="0.3">
      <c r="A548" s="1">
        <f t="shared" si="80"/>
        <v>45205.666666665347</v>
      </c>
      <c r="B548" s="6">
        <v>6</v>
      </c>
      <c r="C548" s="6" t="s">
        <v>109</v>
      </c>
      <c r="D548">
        <f>IF(HOUR(A548)+MINUTE(A548)/60&lt;=18,1,IF(HOUR(A548)+MINUTE(A548)/60&gt;=23.25,1,LOOKUP(DAY(A548),calendario!$A$12:$A$41,calendario!$C$12:$C$41)))</f>
        <v>1</v>
      </c>
      <c r="E548" s="89">
        <f t="shared" si="81"/>
        <v>4.4905415039062504</v>
      </c>
      <c r="F548" s="88">
        <v>17.962166015625002</v>
      </c>
      <c r="G548" s="89">
        <f t="shared" si="81"/>
        <v>4.4981499023437497</v>
      </c>
      <c r="H548" s="86">
        <v>17.992599609374999</v>
      </c>
      <c r="O548" s="53">
        <f t="shared" si="82"/>
        <v>0</v>
      </c>
      <c r="P548" s="54">
        <f t="shared" si="83"/>
        <v>58.927641853201457</v>
      </c>
      <c r="Q548" s="69">
        <v>43.071983862571578</v>
      </c>
      <c r="R548" s="53">
        <f t="shared" si="84"/>
        <v>6.4546379489849031</v>
      </c>
      <c r="S548" s="53">
        <f t="shared" si="85"/>
        <v>0</v>
      </c>
      <c r="T548" s="53">
        <f t="shared" si="86"/>
        <v>0</v>
      </c>
      <c r="U548" s="53">
        <f t="shared" si="87"/>
        <v>58.927641853201457</v>
      </c>
      <c r="V548" s="69">
        <v>43.071983862571578</v>
      </c>
      <c r="W548" s="53">
        <f t="shared" si="88"/>
        <v>6.4546379489849031</v>
      </c>
      <c r="X548" s="53">
        <f t="shared" si="89"/>
        <v>0</v>
      </c>
      <c r="Y548" s="21"/>
      <c r="Z548" s="21"/>
      <c r="AA548" s="48"/>
      <c r="AB548" s="21"/>
      <c r="AC548" s="12"/>
    </row>
    <row r="549" spans="1:29" x14ac:dyDescent="0.3">
      <c r="A549" s="1">
        <f t="shared" si="80"/>
        <v>45205.677083332012</v>
      </c>
      <c r="B549" s="6">
        <v>6</v>
      </c>
      <c r="C549" s="6" t="s">
        <v>110</v>
      </c>
      <c r="D549">
        <f>IF(HOUR(A549)+MINUTE(A549)/60&lt;=18,1,IF(HOUR(A549)+MINUTE(A549)/60&gt;=23.25,1,LOOKUP(DAY(A549),calendario!$A$12:$A$41,calendario!$C$12:$C$41)))</f>
        <v>1</v>
      </c>
      <c r="E549" s="89">
        <f t="shared" si="81"/>
        <v>4.4938769531249996</v>
      </c>
      <c r="F549" s="88">
        <v>17.975507812499998</v>
      </c>
      <c r="G549" s="89">
        <f t="shared" si="81"/>
        <v>4.49822998046875</v>
      </c>
      <c r="H549" s="86">
        <v>17.992919921875</v>
      </c>
      <c r="O549" s="53">
        <f t="shared" si="82"/>
        <v>0</v>
      </c>
      <c r="P549" s="54">
        <f t="shared" si="83"/>
        <v>58.927641853201457</v>
      </c>
      <c r="Q549" s="69">
        <v>42.000754554919311</v>
      </c>
      <c r="R549" s="53">
        <f t="shared" si="84"/>
        <v>6.9902526028110366</v>
      </c>
      <c r="S549" s="53">
        <f t="shared" si="85"/>
        <v>0</v>
      </c>
      <c r="T549" s="53">
        <f t="shared" si="86"/>
        <v>0</v>
      </c>
      <c r="U549" s="53">
        <f t="shared" si="87"/>
        <v>58.927641853201457</v>
      </c>
      <c r="V549" s="69">
        <v>42.000754554919311</v>
      </c>
      <c r="W549" s="53">
        <f t="shared" si="88"/>
        <v>6.9902526028110366</v>
      </c>
      <c r="X549" s="53">
        <f t="shared" si="89"/>
        <v>0</v>
      </c>
      <c r="Y549" s="21"/>
      <c r="Z549" s="21"/>
      <c r="AA549" s="48"/>
      <c r="AB549" s="21"/>
      <c r="AC549" s="12"/>
    </row>
    <row r="550" spans="1:29" x14ac:dyDescent="0.3">
      <c r="A550" s="1">
        <f t="shared" si="80"/>
        <v>45205.687499998676</v>
      </c>
      <c r="B550" s="6">
        <v>6</v>
      </c>
      <c r="C550" s="6" t="s">
        <v>111</v>
      </c>
      <c r="D550">
        <f>IF(HOUR(A550)+MINUTE(A550)/60&lt;=18,1,IF(HOUR(A550)+MINUTE(A550)/60&gt;=23.25,1,LOOKUP(DAY(A550),calendario!$A$12:$A$41,calendario!$C$12:$C$41)))</f>
        <v>1</v>
      </c>
      <c r="E550" s="89">
        <f t="shared" si="81"/>
        <v>4.4969707031250001</v>
      </c>
      <c r="F550" s="88">
        <v>17.987882812500001</v>
      </c>
      <c r="G550" s="89">
        <f t="shared" si="81"/>
        <v>4.4980654296875002</v>
      </c>
      <c r="H550" s="86">
        <v>17.992261718750001</v>
      </c>
      <c r="O550" s="53">
        <f t="shared" si="82"/>
        <v>0</v>
      </c>
      <c r="P550" s="54">
        <f t="shared" si="83"/>
        <v>58.927641853201457</v>
      </c>
      <c r="Q550" s="69">
        <v>42.000754554919311</v>
      </c>
      <c r="R550" s="53">
        <f t="shared" si="84"/>
        <v>6.9902526028110366</v>
      </c>
      <c r="S550" s="53">
        <f t="shared" si="85"/>
        <v>0</v>
      </c>
      <c r="T550" s="53">
        <f t="shared" si="86"/>
        <v>0</v>
      </c>
      <c r="U550" s="53">
        <f t="shared" si="87"/>
        <v>58.927641853201457</v>
      </c>
      <c r="V550" s="69">
        <v>42.000754554919311</v>
      </c>
      <c r="W550" s="53">
        <f t="shared" si="88"/>
        <v>6.9902526028110366</v>
      </c>
      <c r="X550" s="53">
        <f t="shared" si="89"/>
        <v>0</v>
      </c>
      <c r="Y550" s="21"/>
      <c r="Z550" s="21"/>
      <c r="AA550" s="48"/>
      <c r="AB550" s="21"/>
      <c r="AC550" s="12"/>
    </row>
    <row r="551" spans="1:29" x14ac:dyDescent="0.3">
      <c r="A551" s="1">
        <f t="shared" si="80"/>
        <v>45205.69791666534</v>
      </c>
      <c r="B551" s="6">
        <v>6</v>
      </c>
      <c r="C551" s="6" t="s">
        <v>112</v>
      </c>
      <c r="D551">
        <f>IF(HOUR(A551)+MINUTE(A551)/60&lt;=18,1,IF(HOUR(A551)+MINUTE(A551)/60&gt;=23.25,1,LOOKUP(DAY(A551),calendario!$A$12:$A$41,calendario!$C$12:$C$41)))</f>
        <v>1</v>
      </c>
      <c r="E551" s="89">
        <f t="shared" si="81"/>
        <v>4.5426264648437504</v>
      </c>
      <c r="F551" s="88">
        <v>18.170505859375002</v>
      </c>
      <c r="G551" s="89">
        <f t="shared" si="81"/>
        <v>4.4980400390625004</v>
      </c>
      <c r="H551" s="86">
        <v>17.992160156250002</v>
      </c>
      <c r="O551" s="53">
        <f t="shared" si="82"/>
        <v>0</v>
      </c>
      <c r="P551" s="54">
        <f t="shared" si="83"/>
        <v>58.927641853201457</v>
      </c>
      <c r="Q551" s="69">
        <v>41.757404997397188</v>
      </c>
      <c r="R551" s="53">
        <f t="shared" si="84"/>
        <v>7.111927381572098</v>
      </c>
      <c r="S551" s="53">
        <f t="shared" si="85"/>
        <v>0</v>
      </c>
      <c r="T551" s="53">
        <f t="shared" si="86"/>
        <v>0</v>
      </c>
      <c r="U551" s="53">
        <f t="shared" si="87"/>
        <v>58.927641853201457</v>
      </c>
      <c r="V551" s="69">
        <v>41.757404997397188</v>
      </c>
      <c r="W551" s="53">
        <f t="shared" si="88"/>
        <v>7.111927381572098</v>
      </c>
      <c r="X551" s="53">
        <f t="shared" si="89"/>
        <v>0</v>
      </c>
      <c r="Y551" s="21"/>
      <c r="Z551" s="21"/>
      <c r="AA551" s="48"/>
      <c r="AB551" s="21"/>
      <c r="AC551" s="12"/>
    </row>
    <row r="552" spans="1:29" x14ac:dyDescent="0.3">
      <c r="A552" s="1">
        <f t="shared" si="80"/>
        <v>45205.708333332004</v>
      </c>
      <c r="B552" s="6">
        <v>6</v>
      </c>
      <c r="C552" s="6" t="s">
        <v>113</v>
      </c>
      <c r="D552">
        <f>IF(HOUR(A552)+MINUTE(A552)/60&lt;=18,1,IF(HOUR(A552)+MINUTE(A552)/60&gt;=23.25,1,LOOKUP(DAY(A552),calendario!$A$12:$A$41,calendario!$C$12:$C$41)))</f>
        <v>1</v>
      </c>
      <c r="E552" s="89">
        <f t="shared" si="81"/>
        <v>4.6438149414062497</v>
      </c>
      <c r="F552" s="88">
        <v>18.575259765624999</v>
      </c>
      <c r="G552" s="89">
        <f t="shared" si="81"/>
        <v>4.54559326171875</v>
      </c>
      <c r="H552" s="86">
        <v>18.182373046875</v>
      </c>
      <c r="O552" s="53">
        <f t="shared" si="82"/>
        <v>0</v>
      </c>
      <c r="P552" s="54">
        <f t="shared" si="83"/>
        <v>58.927641853201457</v>
      </c>
      <c r="Q552" s="69">
        <v>41.757404997397188</v>
      </c>
      <c r="R552" s="53">
        <f t="shared" si="84"/>
        <v>7.111927381572098</v>
      </c>
      <c r="S552" s="53">
        <f t="shared" si="85"/>
        <v>0</v>
      </c>
      <c r="T552" s="53">
        <f t="shared" si="86"/>
        <v>0</v>
      </c>
      <c r="U552" s="53">
        <f t="shared" si="87"/>
        <v>58.927641853201457</v>
      </c>
      <c r="V552" s="69">
        <v>41.757404997397188</v>
      </c>
      <c r="W552" s="53">
        <f t="shared" si="88"/>
        <v>7.111927381572098</v>
      </c>
      <c r="X552" s="53">
        <f t="shared" si="89"/>
        <v>0</v>
      </c>
      <c r="Y552" s="21"/>
      <c r="Z552" s="21"/>
      <c r="AA552" s="48"/>
      <c r="AB552" s="21"/>
      <c r="AC552" s="12"/>
    </row>
    <row r="553" spans="1:29" x14ac:dyDescent="0.3">
      <c r="A553" s="1">
        <f t="shared" si="80"/>
        <v>45205.718749998668</v>
      </c>
      <c r="B553" s="6">
        <v>6</v>
      </c>
      <c r="C553" s="6" t="s">
        <v>114</v>
      </c>
      <c r="D553">
        <f>IF(HOUR(A553)+MINUTE(A553)/60&lt;=18,1,IF(HOUR(A553)+MINUTE(A553)/60&gt;=23.25,1,LOOKUP(DAY(A553),calendario!$A$12:$A$41,calendario!$C$12:$C$41)))</f>
        <v>1</v>
      </c>
      <c r="E553" s="89">
        <f t="shared" si="81"/>
        <v>4.6445078124999997</v>
      </c>
      <c r="F553" s="88">
        <v>18.578031249999999</v>
      </c>
      <c r="G553" s="89">
        <f t="shared" si="81"/>
        <v>4.6516064453124999</v>
      </c>
      <c r="H553" s="86">
        <v>18.60642578125</v>
      </c>
      <c r="O553" s="53">
        <f t="shared" si="82"/>
        <v>0</v>
      </c>
      <c r="P553" s="54">
        <f t="shared" si="83"/>
        <v>58.927641853201457</v>
      </c>
      <c r="Q553" s="69">
        <v>41.548198854763143</v>
      </c>
      <c r="R553" s="53">
        <f t="shared" si="84"/>
        <v>7.2165304528891205</v>
      </c>
      <c r="S553" s="53">
        <f t="shared" si="85"/>
        <v>0</v>
      </c>
      <c r="T553" s="53">
        <f t="shared" si="86"/>
        <v>0</v>
      </c>
      <c r="U553" s="53">
        <f t="shared" si="87"/>
        <v>58.927641853201457</v>
      </c>
      <c r="V553" s="69">
        <v>41.548198854763143</v>
      </c>
      <c r="W553" s="53">
        <f t="shared" si="88"/>
        <v>7.2165304528891205</v>
      </c>
      <c r="X553" s="53">
        <f t="shared" si="89"/>
        <v>0</v>
      </c>
      <c r="Y553" s="21"/>
      <c r="Z553" s="21"/>
      <c r="AA553" s="48"/>
      <c r="AB553" s="21"/>
      <c r="AC553" s="12"/>
    </row>
    <row r="554" spans="1:29" x14ac:dyDescent="0.3">
      <c r="A554" s="1">
        <f t="shared" si="80"/>
        <v>45205.729166665333</v>
      </c>
      <c r="B554" s="6">
        <v>6</v>
      </c>
      <c r="C554" s="6" t="s">
        <v>115</v>
      </c>
      <c r="D554">
        <f>IF(HOUR(A554)+MINUTE(A554)/60&lt;=18,1,IF(HOUR(A554)+MINUTE(A554)/60&gt;=23.25,1,LOOKUP(DAY(A554),calendario!$A$12:$A$41,calendario!$C$12:$C$41)))</f>
        <v>1</v>
      </c>
      <c r="E554" s="89">
        <f t="shared" si="81"/>
        <v>4.6447939453125002</v>
      </c>
      <c r="F554" s="88">
        <v>18.579175781250001</v>
      </c>
      <c r="G554" s="89">
        <f t="shared" si="81"/>
        <v>4.6515581054687498</v>
      </c>
      <c r="H554" s="86">
        <v>18.606232421874999</v>
      </c>
      <c r="O554" s="53">
        <f t="shared" si="82"/>
        <v>0</v>
      </c>
      <c r="P554" s="54">
        <f t="shared" si="83"/>
        <v>58.927641853201457</v>
      </c>
      <c r="Q554" s="69">
        <v>41.548198854763143</v>
      </c>
      <c r="R554" s="53">
        <f t="shared" si="84"/>
        <v>7.2165304528891205</v>
      </c>
      <c r="S554" s="53">
        <f t="shared" si="85"/>
        <v>0</v>
      </c>
      <c r="T554" s="53">
        <f t="shared" si="86"/>
        <v>0</v>
      </c>
      <c r="U554" s="53">
        <f t="shared" si="87"/>
        <v>58.927641853201457</v>
      </c>
      <c r="V554" s="69">
        <v>41.548198854763143</v>
      </c>
      <c r="W554" s="53">
        <f t="shared" si="88"/>
        <v>7.2165304528891205</v>
      </c>
      <c r="X554" s="53">
        <f t="shared" si="89"/>
        <v>0</v>
      </c>
      <c r="Y554" s="21"/>
      <c r="Z554" s="21"/>
      <c r="AA554" s="48"/>
      <c r="AB554" s="21"/>
      <c r="AC554" s="12"/>
    </row>
    <row r="555" spans="1:29" x14ac:dyDescent="0.3">
      <c r="A555" s="1">
        <f t="shared" si="80"/>
        <v>45205.739583331997</v>
      </c>
      <c r="B555" s="6">
        <v>6</v>
      </c>
      <c r="C555" s="6" t="s">
        <v>116</v>
      </c>
      <c r="D555">
        <f>IF(HOUR(A555)+MINUTE(A555)/60&lt;=18,1,IF(HOUR(A555)+MINUTE(A555)/60&gt;=23.25,1,LOOKUP(DAY(A555),calendario!$A$12:$A$41,calendario!$C$12:$C$41)))</f>
        <v>1</v>
      </c>
      <c r="E555" s="89">
        <f t="shared" si="81"/>
        <v>4.6457807617187497</v>
      </c>
      <c r="F555" s="88">
        <v>18.583123046874999</v>
      </c>
      <c r="G555" s="89">
        <f t="shared" si="81"/>
        <v>4.6516860351562501</v>
      </c>
      <c r="H555" s="86">
        <v>18.606744140625</v>
      </c>
      <c r="O555" s="53">
        <f t="shared" si="82"/>
        <v>0</v>
      </c>
      <c r="P555" s="54">
        <f t="shared" si="83"/>
        <v>58.927641853201457</v>
      </c>
      <c r="Q555" s="69">
        <v>41.323050234252996</v>
      </c>
      <c r="R555" s="53">
        <f t="shared" si="84"/>
        <v>7.3291047631441941</v>
      </c>
      <c r="S555" s="53">
        <f t="shared" si="85"/>
        <v>0</v>
      </c>
      <c r="T555" s="53">
        <f t="shared" si="86"/>
        <v>0</v>
      </c>
      <c r="U555" s="53">
        <f t="shared" si="87"/>
        <v>58.927641853201457</v>
      </c>
      <c r="V555" s="69">
        <v>41.323050234252996</v>
      </c>
      <c r="W555" s="53">
        <f t="shared" si="88"/>
        <v>7.3291047631441941</v>
      </c>
      <c r="X555" s="53">
        <f t="shared" si="89"/>
        <v>0</v>
      </c>
      <c r="Y555" s="21"/>
      <c r="Z555" s="21"/>
      <c r="AA555" s="48"/>
      <c r="AB555" s="21"/>
      <c r="AC555" s="12"/>
    </row>
    <row r="556" spans="1:29" x14ac:dyDescent="0.3">
      <c r="A556" s="1">
        <f t="shared" si="80"/>
        <v>45205.749999998661</v>
      </c>
      <c r="B556" s="6">
        <v>6</v>
      </c>
      <c r="C556" s="6" t="s">
        <v>117</v>
      </c>
      <c r="D556">
        <f>IF(HOUR(A556)+MINUTE(A556)/60&lt;=18,1,IF(HOUR(A556)+MINUTE(A556)/60&gt;=23.25,1,LOOKUP(DAY(A556),calendario!$A$12:$A$41,calendario!$C$12:$C$41)))</f>
        <v>1</v>
      </c>
      <c r="E556" s="89">
        <f t="shared" si="81"/>
        <v>4.6465175781249997</v>
      </c>
      <c r="F556" s="88">
        <v>18.586070312499999</v>
      </c>
      <c r="G556" s="89">
        <f t="shared" si="81"/>
        <v>4.6514057617187499</v>
      </c>
      <c r="H556" s="86">
        <v>18.605623046874999</v>
      </c>
      <c r="O556" s="53">
        <f t="shared" si="82"/>
        <v>0</v>
      </c>
      <c r="P556" s="54">
        <f t="shared" si="83"/>
        <v>58.927641853201457</v>
      </c>
      <c r="Q556" s="69">
        <v>41.323050234252996</v>
      </c>
      <c r="R556" s="53">
        <f t="shared" si="84"/>
        <v>7.3291047631441941</v>
      </c>
      <c r="S556" s="53">
        <f t="shared" si="85"/>
        <v>0</v>
      </c>
      <c r="T556" s="53">
        <f t="shared" si="86"/>
        <v>0</v>
      </c>
      <c r="U556" s="53">
        <f t="shared" si="87"/>
        <v>58.927641853201457</v>
      </c>
      <c r="V556" s="69">
        <v>41.323050234252996</v>
      </c>
      <c r="W556" s="53">
        <f t="shared" si="88"/>
        <v>7.3291047631441941</v>
      </c>
      <c r="X556" s="53">
        <f t="shared" si="89"/>
        <v>0</v>
      </c>
      <c r="Y556" s="21"/>
      <c r="Z556" s="21"/>
      <c r="AA556" s="48"/>
      <c r="AB556" s="21"/>
      <c r="AC556" s="12"/>
    </row>
    <row r="557" spans="1:29" x14ac:dyDescent="0.3">
      <c r="A557" s="1">
        <f t="shared" si="80"/>
        <v>45205.760416665325</v>
      </c>
      <c r="B557" s="6">
        <v>6</v>
      </c>
      <c r="C557" s="6" t="s">
        <v>118</v>
      </c>
      <c r="D557">
        <f>IF(HOUR(A557)+MINUTE(A557)/60&lt;=18,1,IF(HOUR(A557)+MINUTE(A557)/60&gt;=23.25,1,LOOKUP(DAY(A557),calendario!$A$12:$A$41,calendario!$C$12:$C$41)))</f>
        <v>0</v>
      </c>
      <c r="E557" s="89">
        <f t="shared" si="81"/>
        <v>4.6474013671875003</v>
      </c>
      <c r="F557" s="88">
        <v>18.589605468750001</v>
      </c>
      <c r="G557" s="89">
        <f t="shared" si="81"/>
        <v>4.6507856445312497</v>
      </c>
      <c r="H557" s="86">
        <v>18.603142578124999</v>
      </c>
      <c r="O557" s="53">
        <f t="shared" si="82"/>
        <v>0</v>
      </c>
      <c r="P557" s="54">
        <f t="shared" si="83"/>
        <v>60.072878709005721</v>
      </c>
      <c r="Q557" s="69">
        <v>41.487925299323273</v>
      </c>
      <c r="R557" s="53">
        <f t="shared" si="84"/>
        <v>7.7906547371160784</v>
      </c>
      <c r="S557" s="53">
        <f t="shared" si="85"/>
        <v>0</v>
      </c>
      <c r="T557" s="53">
        <f t="shared" si="86"/>
        <v>0</v>
      </c>
      <c r="U557" s="53">
        <f t="shared" si="87"/>
        <v>60.072878709005721</v>
      </c>
      <c r="V557" s="69">
        <v>41.487925299323273</v>
      </c>
      <c r="W557" s="53">
        <f t="shared" si="88"/>
        <v>7.7906547371160784</v>
      </c>
      <c r="X557" s="53">
        <f t="shared" si="89"/>
        <v>0</v>
      </c>
      <c r="Y557" s="21"/>
      <c r="Z557" s="21"/>
      <c r="AA557" s="48"/>
      <c r="AB557" s="21"/>
      <c r="AC557" s="12"/>
    </row>
    <row r="558" spans="1:29" x14ac:dyDescent="0.3">
      <c r="A558" s="1">
        <f t="shared" si="80"/>
        <v>45205.77083333199</v>
      </c>
      <c r="B558" s="6">
        <v>6</v>
      </c>
      <c r="C558" s="6" t="s">
        <v>119</v>
      </c>
      <c r="D558">
        <f>IF(HOUR(A558)+MINUTE(A558)/60&lt;=18,1,IF(HOUR(A558)+MINUTE(A558)/60&gt;=23.25,1,LOOKUP(DAY(A558),calendario!$A$12:$A$41,calendario!$C$12:$C$41)))</f>
        <v>0</v>
      </c>
      <c r="E558" s="89">
        <f t="shared" si="81"/>
        <v>4.6484868164062503</v>
      </c>
      <c r="F558" s="88">
        <v>18.593947265625001</v>
      </c>
      <c r="G558" s="89">
        <f t="shared" si="81"/>
        <v>4.6503901367187499</v>
      </c>
      <c r="H558" s="86">
        <v>18.601560546875</v>
      </c>
      <c r="O558" s="53">
        <f t="shared" si="82"/>
        <v>0</v>
      </c>
      <c r="P558" s="54">
        <f t="shared" si="83"/>
        <v>60.072878709005721</v>
      </c>
      <c r="Q558" s="69">
        <v>41.487925299323273</v>
      </c>
      <c r="R558" s="53">
        <f t="shared" si="84"/>
        <v>7.7906547371160784</v>
      </c>
      <c r="S558" s="53">
        <f t="shared" si="85"/>
        <v>0</v>
      </c>
      <c r="T558" s="53">
        <f t="shared" si="86"/>
        <v>0</v>
      </c>
      <c r="U558" s="53">
        <f t="shared" si="87"/>
        <v>60.072878709005721</v>
      </c>
      <c r="V558" s="69">
        <v>41.487925299323273</v>
      </c>
      <c r="W558" s="53">
        <f t="shared" si="88"/>
        <v>7.7906547371160784</v>
      </c>
      <c r="X558" s="53">
        <f t="shared" si="89"/>
        <v>0</v>
      </c>
      <c r="Y558" s="21"/>
      <c r="Z558" s="21"/>
      <c r="AA558" s="48"/>
      <c r="AB558" s="21"/>
      <c r="AC558" s="12"/>
    </row>
    <row r="559" spans="1:29" x14ac:dyDescent="0.3">
      <c r="A559" s="1">
        <f t="shared" si="80"/>
        <v>45205.781249998654</v>
      </c>
      <c r="B559" s="6">
        <v>6</v>
      </c>
      <c r="C559" s="6" t="s">
        <v>120</v>
      </c>
      <c r="D559">
        <f>IF(HOUR(A559)+MINUTE(A559)/60&lt;=18,1,IF(HOUR(A559)+MINUTE(A559)/60&gt;=23.25,1,LOOKUP(DAY(A559),calendario!$A$12:$A$41,calendario!$C$12:$C$41)))</f>
        <v>0</v>
      </c>
      <c r="E559" s="89">
        <f t="shared" si="81"/>
        <v>4.6491611328125</v>
      </c>
      <c r="F559" s="88">
        <v>18.59664453125</v>
      </c>
      <c r="G559" s="89">
        <f t="shared" si="81"/>
        <v>4.6503056640624996</v>
      </c>
      <c r="H559" s="86">
        <v>18.601222656249998</v>
      </c>
      <c r="O559" s="53">
        <f t="shared" si="82"/>
        <v>0</v>
      </c>
      <c r="P559" s="54">
        <f t="shared" si="83"/>
        <v>60.072878709005721</v>
      </c>
      <c r="Q559" s="69">
        <v>41.443182457053616</v>
      </c>
      <c r="R559" s="53">
        <f t="shared" si="84"/>
        <v>7.8130261582509064</v>
      </c>
      <c r="S559" s="53">
        <f t="shared" si="85"/>
        <v>0</v>
      </c>
      <c r="T559" s="53">
        <f t="shared" si="86"/>
        <v>0</v>
      </c>
      <c r="U559" s="53">
        <f t="shared" si="87"/>
        <v>60.072878709005721</v>
      </c>
      <c r="V559" s="69">
        <v>41.443182457053616</v>
      </c>
      <c r="W559" s="53">
        <f t="shared" si="88"/>
        <v>7.8130261582509064</v>
      </c>
      <c r="X559" s="53">
        <f t="shared" si="89"/>
        <v>0</v>
      </c>
      <c r="Y559" s="21"/>
      <c r="Z559" s="21"/>
      <c r="AA559" s="48"/>
      <c r="AB559" s="21"/>
      <c r="AC559" s="12"/>
    </row>
    <row r="560" spans="1:29" x14ac:dyDescent="0.3">
      <c r="A560" s="1">
        <f t="shared" si="80"/>
        <v>45205.791666665318</v>
      </c>
      <c r="B560" s="6">
        <v>6</v>
      </c>
      <c r="C560" s="6" t="s">
        <v>121</v>
      </c>
      <c r="D560">
        <f>IF(HOUR(A560)+MINUTE(A560)/60&lt;=18,1,IF(HOUR(A560)+MINUTE(A560)/60&gt;=23.25,1,LOOKUP(DAY(A560),calendario!$A$12:$A$41,calendario!$C$12:$C$41)))</f>
        <v>0</v>
      </c>
      <c r="E560" s="89">
        <f t="shared" si="81"/>
        <v>4.6498349609374996</v>
      </c>
      <c r="F560" s="88">
        <v>18.599339843749998</v>
      </c>
      <c r="G560" s="89">
        <f t="shared" si="81"/>
        <v>4.6502324218749997</v>
      </c>
      <c r="H560" s="86">
        <v>18.600929687499999</v>
      </c>
      <c r="O560" s="53">
        <f t="shared" si="82"/>
        <v>0</v>
      </c>
      <c r="P560" s="54">
        <f t="shared" si="83"/>
        <v>60.072878709005721</v>
      </c>
      <c r="Q560" s="69">
        <v>41.443182457053616</v>
      </c>
      <c r="R560" s="53">
        <f t="shared" si="84"/>
        <v>7.8130261582509064</v>
      </c>
      <c r="S560" s="53">
        <f t="shared" si="85"/>
        <v>0</v>
      </c>
      <c r="T560" s="53">
        <f t="shared" si="86"/>
        <v>0</v>
      </c>
      <c r="U560" s="53">
        <f t="shared" si="87"/>
        <v>60.072878709005721</v>
      </c>
      <c r="V560" s="69">
        <v>41.443182457053616</v>
      </c>
      <c r="W560" s="53">
        <f t="shared" si="88"/>
        <v>7.8130261582509064</v>
      </c>
      <c r="X560" s="53">
        <f t="shared" si="89"/>
        <v>0</v>
      </c>
      <c r="Y560" s="21"/>
      <c r="Z560" s="21"/>
      <c r="AA560" s="48"/>
      <c r="AB560" s="21"/>
      <c r="AC560" s="12"/>
    </row>
    <row r="561" spans="1:29" x14ac:dyDescent="0.3">
      <c r="A561" s="1">
        <f t="shared" si="80"/>
        <v>45205.802083331982</v>
      </c>
      <c r="B561" s="6">
        <v>6</v>
      </c>
      <c r="C561" s="6" t="s">
        <v>122</v>
      </c>
      <c r="D561">
        <f>IF(HOUR(A561)+MINUTE(A561)/60&lt;=18,1,IF(HOUR(A561)+MINUTE(A561)/60&gt;=23.25,1,LOOKUP(DAY(A561),calendario!$A$12:$A$41,calendario!$C$12:$C$41)))</f>
        <v>0</v>
      </c>
      <c r="E561" s="89">
        <f t="shared" si="81"/>
        <v>4.6507563476562499</v>
      </c>
      <c r="F561" s="88">
        <v>18.603025390625</v>
      </c>
      <c r="G561" s="89">
        <f t="shared" si="81"/>
        <v>4.6502734375000001</v>
      </c>
      <c r="H561" s="86">
        <v>18.60109375</v>
      </c>
      <c r="O561" s="53">
        <f t="shared" si="82"/>
        <v>0</v>
      </c>
      <c r="P561" s="54">
        <f t="shared" si="83"/>
        <v>60.072878709005721</v>
      </c>
      <c r="Q561" s="69">
        <v>41.427439094221761</v>
      </c>
      <c r="R561" s="53">
        <f t="shared" si="84"/>
        <v>7.8208978396668343</v>
      </c>
      <c r="S561" s="53">
        <f t="shared" si="85"/>
        <v>0</v>
      </c>
      <c r="T561" s="53">
        <f t="shared" si="86"/>
        <v>0</v>
      </c>
      <c r="U561" s="53">
        <f t="shared" si="87"/>
        <v>60.072878709005721</v>
      </c>
      <c r="V561" s="69">
        <v>41.427439094221761</v>
      </c>
      <c r="W561" s="53">
        <f t="shared" si="88"/>
        <v>7.8208978396668343</v>
      </c>
      <c r="X561" s="53">
        <f t="shared" si="89"/>
        <v>0</v>
      </c>
      <c r="Y561" s="21"/>
      <c r="Z561" s="21"/>
      <c r="AA561" s="48"/>
      <c r="AB561" s="21"/>
      <c r="AC561" s="12"/>
    </row>
    <row r="562" spans="1:29" x14ac:dyDescent="0.3">
      <c r="A562" s="1">
        <f t="shared" si="80"/>
        <v>45205.812499998647</v>
      </c>
      <c r="B562" s="6">
        <v>6</v>
      </c>
      <c r="C562" s="6" t="s">
        <v>123</v>
      </c>
      <c r="D562">
        <f>IF(HOUR(A562)+MINUTE(A562)/60&lt;=18,1,IF(HOUR(A562)+MINUTE(A562)/60&gt;=23.25,1,LOOKUP(DAY(A562),calendario!$A$12:$A$41,calendario!$C$12:$C$41)))</f>
        <v>0</v>
      </c>
      <c r="E562" s="89">
        <f t="shared" si="81"/>
        <v>4.6511513671875004</v>
      </c>
      <c r="F562" s="88">
        <v>18.604605468750002</v>
      </c>
      <c r="G562" s="89">
        <f t="shared" si="81"/>
        <v>4.6499965820312497</v>
      </c>
      <c r="H562" s="86">
        <v>18.599986328124999</v>
      </c>
      <c r="O562" s="53">
        <f t="shared" si="82"/>
        <v>0</v>
      </c>
      <c r="P562" s="54">
        <f t="shared" si="83"/>
        <v>60.072878709005721</v>
      </c>
      <c r="Q562" s="69">
        <v>41.427439094221761</v>
      </c>
      <c r="R562" s="53">
        <f t="shared" si="84"/>
        <v>7.8208978396668343</v>
      </c>
      <c r="S562" s="53">
        <f t="shared" si="85"/>
        <v>0</v>
      </c>
      <c r="T562" s="53">
        <f t="shared" si="86"/>
        <v>0</v>
      </c>
      <c r="U562" s="53">
        <f t="shared" si="87"/>
        <v>60.072878709005721</v>
      </c>
      <c r="V562" s="69">
        <v>41.427439094221761</v>
      </c>
      <c r="W562" s="53">
        <f t="shared" si="88"/>
        <v>7.8208978396668343</v>
      </c>
      <c r="X562" s="53">
        <f t="shared" si="89"/>
        <v>0</v>
      </c>
      <c r="Y562" s="21"/>
      <c r="Z562" s="21"/>
      <c r="AA562" s="48"/>
      <c r="AB562" s="21"/>
      <c r="AC562" s="12"/>
    </row>
    <row r="563" spans="1:29" x14ac:dyDescent="0.3">
      <c r="A563" s="1">
        <f t="shared" si="80"/>
        <v>45205.822916665311</v>
      </c>
      <c r="B563" s="6">
        <v>6</v>
      </c>
      <c r="C563" s="6" t="s">
        <v>124</v>
      </c>
      <c r="D563">
        <f>IF(HOUR(A563)+MINUTE(A563)/60&lt;=18,1,IF(HOUR(A563)+MINUTE(A563)/60&gt;=23.25,1,LOOKUP(DAY(A563),calendario!$A$12:$A$41,calendario!$C$12:$C$41)))</f>
        <v>0</v>
      </c>
      <c r="E563" s="89">
        <f t="shared" si="81"/>
        <v>4.6517568359375003</v>
      </c>
      <c r="F563" s="88">
        <v>18.607027343750001</v>
      </c>
      <c r="G563" s="89">
        <f t="shared" si="81"/>
        <v>4.6498774414062503</v>
      </c>
      <c r="H563" s="86">
        <v>18.599509765625001</v>
      </c>
      <c r="O563" s="53">
        <f t="shared" si="82"/>
        <v>0</v>
      </c>
      <c r="P563" s="54">
        <f t="shared" si="83"/>
        <v>60.072878709005721</v>
      </c>
      <c r="Q563" s="69">
        <v>41.374358146798542</v>
      </c>
      <c r="R563" s="53">
        <f t="shared" si="84"/>
        <v>7.8474383133784436</v>
      </c>
      <c r="S563" s="53">
        <f t="shared" si="85"/>
        <v>0</v>
      </c>
      <c r="T563" s="53">
        <f t="shared" si="86"/>
        <v>0</v>
      </c>
      <c r="U563" s="53">
        <f t="shared" si="87"/>
        <v>60.072878709005721</v>
      </c>
      <c r="V563" s="69">
        <v>41.374358146798542</v>
      </c>
      <c r="W563" s="53">
        <f t="shared" si="88"/>
        <v>7.8474383133784436</v>
      </c>
      <c r="X563" s="53">
        <f t="shared" si="89"/>
        <v>0</v>
      </c>
      <c r="Y563" s="21"/>
      <c r="Z563" s="21"/>
      <c r="AA563" s="48"/>
      <c r="AB563" s="21"/>
      <c r="AC563" s="12"/>
    </row>
    <row r="564" spans="1:29" x14ac:dyDescent="0.3">
      <c r="A564" s="1">
        <f t="shared" si="80"/>
        <v>45205.833333331975</v>
      </c>
      <c r="B564" s="6">
        <v>6</v>
      </c>
      <c r="C564" s="6" t="s">
        <v>125</v>
      </c>
      <c r="D564">
        <f>IF(HOUR(A564)+MINUTE(A564)/60&lt;=18,1,IF(HOUR(A564)+MINUTE(A564)/60&gt;=23.25,1,LOOKUP(DAY(A564),calendario!$A$12:$A$41,calendario!$C$12:$C$41)))</f>
        <v>0</v>
      </c>
      <c r="E564" s="89">
        <f t="shared" si="81"/>
        <v>4.6520131835937502</v>
      </c>
      <c r="F564" s="88">
        <v>18.608052734375001</v>
      </c>
      <c r="G564" s="89">
        <f t="shared" si="81"/>
        <v>4.6495683593750003</v>
      </c>
      <c r="H564" s="86">
        <v>18.598273437500001</v>
      </c>
      <c r="O564" s="53">
        <f t="shared" si="82"/>
        <v>0</v>
      </c>
      <c r="P564" s="54">
        <f t="shared" si="83"/>
        <v>60.072878709005721</v>
      </c>
      <c r="Q564" s="69">
        <v>41.374358146798542</v>
      </c>
      <c r="R564" s="53">
        <f t="shared" si="84"/>
        <v>7.8474383133784436</v>
      </c>
      <c r="S564" s="53">
        <f t="shared" si="85"/>
        <v>0</v>
      </c>
      <c r="T564" s="53">
        <f t="shared" si="86"/>
        <v>0</v>
      </c>
      <c r="U564" s="53">
        <f t="shared" si="87"/>
        <v>60.072878709005721</v>
      </c>
      <c r="V564" s="69">
        <v>41.374358146798542</v>
      </c>
      <c r="W564" s="53">
        <f t="shared" si="88"/>
        <v>7.8474383133784436</v>
      </c>
      <c r="X564" s="53">
        <f t="shared" si="89"/>
        <v>0</v>
      </c>
      <c r="Y564" s="21"/>
      <c r="Z564" s="21"/>
      <c r="AA564" s="48"/>
      <c r="AB564" s="21"/>
      <c r="AC564" s="12"/>
    </row>
    <row r="565" spans="1:29" x14ac:dyDescent="0.3">
      <c r="A565" s="1">
        <f t="shared" si="80"/>
        <v>45205.843749998639</v>
      </c>
      <c r="B565" s="6">
        <v>6</v>
      </c>
      <c r="C565" s="6" t="s">
        <v>126</v>
      </c>
      <c r="D565">
        <f>IF(HOUR(A565)+MINUTE(A565)/60&lt;=18,1,IF(HOUR(A565)+MINUTE(A565)/60&gt;=23.25,1,LOOKUP(DAY(A565),calendario!$A$12:$A$41,calendario!$C$12:$C$41)))</f>
        <v>0</v>
      </c>
      <c r="E565" s="89">
        <f t="shared" si="81"/>
        <v>4.6525009765625001</v>
      </c>
      <c r="F565" s="88">
        <v>18.61000390625</v>
      </c>
      <c r="G565" s="89">
        <f t="shared" si="81"/>
        <v>4.6494736328124997</v>
      </c>
      <c r="H565" s="86">
        <v>18.597894531249999</v>
      </c>
      <c r="O565" s="53">
        <f t="shared" si="82"/>
        <v>0</v>
      </c>
      <c r="P565" s="54">
        <f t="shared" si="83"/>
        <v>60.072878709005721</v>
      </c>
      <c r="Q565" s="69">
        <v>41.405449245184798</v>
      </c>
      <c r="R565" s="53">
        <f t="shared" si="84"/>
        <v>7.8318927641853158</v>
      </c>
      <c r="S565" s="53">
        <f t="shared" si="85"/>
        <v>0</v>
      </c>
      <c r="T565" s="53">
        <f t="shared" si="86"/>
        <v>0</v>
      </c>
      <c r="U565" s="53">
        <f t="shared" si="87"/>
        <v>60.072878709005721</v>
      </c>
      <c r="V565" s="69">
        <v>41.405449245184798</v>
      </c>
      <c r="W565" s="53">
        <f t="shared" si="88"/>
        <v>7.8318927641853158</v>
      </c>
      <c r="X565" s="53">
        <f t="shared" si="89"/>
        <v>0</v>
      </c>
      <c r="Y565" s="21"/>
      <c r="Z565" s="21"/>
      <c r="AA565" s="48"/>
      <c r="AB565" s="21"/>
      <c r="AC565" s="12"/>
    </row>
    <row r="566" spans="1:29" x14ac:dyDescent="0.3">
      <c r="A566" s="1">
        <f t="shared" si="80"/>
        <v>45205.854166665304</v>
      </c>
      <c r="B566" s="6">
        <v>6</v>
      </c>
      <c r="C566" s="6" t="s">
        <v>127</v>
      </c>
      <c r="D566">
        <f>IF(HOUR(A566)+MINUTE(A566)/60&lt;=18,1,IF(HOUR(A566)+MINUTE(A566)/60&gt;=23.25,1,LOOKUP(DAY(A566),calendario!$A$12:$A$41,calendario!$C$12:$C$41)))</f>
        <v>0</v>
      </c>
      <c r="E566" s="89">
        <f t="shared" si="81"/>
        <v>4.65249609375</v>
      </c>
      <c r="F566" s="88">
        <v>18.609984375</v>
      </c>
      <c r="G566" s="89">
        <f t="shared" si="81"/>
        <v>4.6495454101562501</v>
      </c>
      <c r="H566" s="86">
        <v>18.598181640625</v>
      </c>
      <c r="O566" s="53">
        <f t="shared" si="82"/>
        <v>0</v>
      </c>
      <c r="P566" s="54">
        <f t="shared" si="83"/>
        <v>60.072878709005721</v>
      </c>
      <c r="Q566" s="69">
        <v>41.405449245184798</v>
      </c>
      <c r="R566" s="53">
        <f t="shared" si="84"/>
        <v>7.8318927641853158</v>
      </c>
      <c r="S566" s="53">
        <f t="shared" si="85"/>
        <v>0</v>
      </c>
      <c r="T566" s="53">
        <f t="shared" si="86"/>
        <v>0</v>
      </c>
      <c r="U566" s="53">
        <f t="shared" si="87"/>
        <v>60.072878709005721</v>
      </c>
      <c r="V566" s="69">
        <v>41.405449245184798</v>
      </c>
      <c r="W566" s="53">
        <f t="shared" si="88"/>
        <v>7.8318927641853158</v>
      </c>
      <c r="X566" s="53">
        <f t="shared" si="89"/>
        <v>0</v>
      </c>
      <c r="Y566" s="21"/>
      <c r="Z566" s="21"/>
      <c r="AA566" s="48"/>
      <c r="AB566" s="21"/>
      <c r="AC566" s="12"/>
    </row>
    <row r="567" spans="1:29" x14ac:dyDescent="0.3">
      <c r="A567" s="1">
        <f t="shared" si="80"/>
        <v>45205.864583331968</v>
      </c>
      <c r="B567" s="6">
        <v>6</v>
      </c>
      <c r="C567" s="6" t="s">
        <v>128</v>
      </c>
      <c r="D567">
        <f>IF(HOUR(A567)+MINUTE(A567)/60&lt;=18,1,IF(HOUR(A567)+MINUTE(A567)/60&gt;=23.25,1,LOOKUP(DAY(A567),calendario!$A$12:$A$41,calendario!$C$12:$C$41)))</f>
        <v>0</v>
      </c>
      <c r="E567" s="89">
        <f t="shared" si="81"/>
        <v>4.6526596679687504</v>
      </c>
      <c r="F567" s="88">
        <v>18.610638671875002</v>
      </c>
      <c r="G567" s="89">
        <f t="shared" si="81"/>
        <v>4.6497348632812496</v>
      </c>
      <c r="H567" s="86">
        <v>18.598939453124999</v>
      </c>
      <c r="O567" s="53">
        <f t="shared" si="82"/>
        <v>0</v>
      </c>
      <c r="P567" s="54">
        <f t="shared" si="83"/>
        <v>60.072878709005721</v>
      </c>
      <c r="Q567" s="69">
        <v>41.402086673607492</v>
      </c>
      <c r="R567" s="53">
        <f t="shared" si="84"/>
        <v>7.8335740499739686</v>
      </c>
      <c r="S567" s="53">
        <f t="shared" si="85"/>
        <v>0</v>
      </c>
      <c r="T567" s="53">
        <f t="shared" si="86"/>
        <v>0</v>
      </c>
      <c r="U567" s="53">
        <f t="shared" si="87"/>
        <v>60.072878709005721</v>
      </c>
      <c r="V567" s="69">
        <v>41.402086673607492</v>
      </c>
      <c r="W567" s="53">
        <f t="shared" si="88"/>
        <v>7.8335740499739686</v>
      </c>
      <c r="X567" s="53">
        <f t="shared" si="89"/>
        <v>0</v>
      </c>
      <c r="Y567" s="21"/>
      <c r="Z567" s="21"/>
      <c r="AA567" s="48"/>
      <c r="AB567" s="21"/>
      <c r="AC567" s="12"/>
    </row>
    <row r="568" spans="1:29" x14ac:dyDescent="0.3">
      <c r="A568" s="1">
        <f t="shared" si="80"/>
        <v>45205.874999998632</v>
      </c>
      <c r="B568" s="6">
        <v>6</v>
      </c>
      <c r="C568" s="6" t="s">
        <v>129</v>
      </c>
      <c r="D568">
        <f>IF(HOUR(A568)+MINUTE(A568)/60&lt;=18,1,IF(HOUR(A568)+MINUTE(A568)/60&gt;=23.25,1,LOOKUP(DAY(A568),calendario!$A$12:$A$41,calendario!$C$12:$C$41)))</f>
        <v>0</v>
      </c>
      <c r="E568" s="89">
        <f t="shared" si="81"/>
        <v>4.6529028320312502</v>
      </c>
      <c r="F568" s="88">
        <v>18.611611328125001</v>
      </c>
      <c r="G568" s="89">
        <f t="shared" si="81"/>
        <v>4.6497421875000002</v>
      </c>
      <c r="H568" s="86">
        <v>18.598968750000001</v>
      </c>
      <c r="O568" s="53">
        <f t="shared" si="82"/>
        <v>0</v>
      </c>
      <c r="P568" s="54">
        <f t="shared" si="83"/>
        <v>60.072878709005721</v>
      </c>
      <c r="Q568" s="69">
        <v>41.402086673607492</v>
      </c>
      <c r="R568" s="53">
        <f t="shared" si="84"/>
        <v>7.8335740499739686</v>
      </c>
      <c r="S568" s="53">
        <f t="shared" si="85"/>
        <v>0</v>
      </c>
      <c r="T568" s="53">
        <f t="shared" si="86"/>
        <v>0</v>
      </c>
      <c r="U568" s="53">
        <f t="shared" si="87"/>
        <v>60.072878709005721</v>
      </c>
      <c r="V568" s="69">
        <v>41.402086673607492</v>
      </c>
      <c r="W568" s="53">
        <f t="shared" si="88"/>
        <v>7.8335740499739686</v>
      </c>
      <c r="X568" s="53">
        <f t="shared" si="89"/>
        <v>0</v>
      </c>
      <c r="Y568" s="21"/>
      <c r="Z568" s="21"/>
      <c r="AA568" s="48"/>
      <c r="AB568" s="21"/>
      <c r="AC568" s="12"/>
    </row>
    <row r="569" spans="1:29" x14ac:dyDescent="0.3">
      <c r="A569" s="1">
        <f t="shared" si="80"/>
        <v>45205.885416665296</v>
      </c>
      <c r="B569" s="6">
        <v>6</v>
      </c>
      <c r="C569" s="6" t="s">
        <v>130</v>
      </c>
      <c r="D569">
        <f>IF(HOUR(A569)+MINUTE(A569)/60&lt;=18,1,IF(HOUR(A569)+MINUTE(A569)/60&gt;=23.25,1,LOOKUP(DAY(A569),calendario!$A$12:$A$41,calendario!$C$12:$C$41)))</f>
        <v>0</v>
      </c>
      <c r="E569" s="89">
        <f t="shared" si="81"/>
        <v>4.6534970703124996</v>
      </c>
      <c r="F569" s="88">
        <v>18.613988281249998</v>
      </c>
      <c r="G569" s="89">
        <f t="shared" si="81"/>
        <v>4.6493828124999999</v>
      </c>
      <c r="H569" s="86">
        <v>18.597531249999999</v>
      </c>
      <c r="O569" s="53">
        <f t="shared" si="82"/>
        <v>0</v>
      </c>
      <c r="P569" s="54">
        <f t="shared" si="83"/>
        <v>60.072878709005721</v>
      </c>
      <c r="Q569" s="69">
        <v>36.068216293597082</v>
      </c>
      <c r="R569" s="53">
        <f t="shared" si="84"/>
        <v>10.500509239979174</v>
      </c>
      <c r="S569" s="53">
        <f t="shared" si="85"/>
        <v>0</v>
      </c>
      <c r="T569" s="53">
        <f t="shared" si="86"/>
        <v>0</v>
      </c>
      <c r="U569" s="53">
        <f t="shared" si="87"/>
        <v>60.072878709005721</v>
      </c>
      <c r="V569" s="69">
        <v>36.068216293597082</v>
      </c>
      <c r="W569" s="53">
        <f t="shared" si="88"/>
        <v>10.500509239979174</v>
      </c>
      <c r="X569" s="53">
        <f t="shared" si="89"/>
        <v>0</v>
      </c>
      <c r="Y569" s="21"/>
      <c r="Z569" s="21"/>
      <c r="AA569" s="48"/>
      <c r="AB569" s="21"/>
      <c r="AC569" s="12"/>
    </row>
    <row r="570" spans="1:29" x14ac:dyDescent="0.3">
      <c r="A570" s="1">
        <f t="shared" si="80"/>
        <v>45205.895833331961</v>
      </c>
      <c r="B570" s="6">
        <v>6</v>
      </c>
      <c r="C570" s="6" t="s">
        <v>131</v>
      </c>
      <c r="D570">
        <f>IF(HOUR(A570)+MINUTE(A570)/60&lt;=18,1,IF(HOUR(A570)+MINUTE(A570)/60&gt;=23.25,1,LOOKUP(DAY(A570),calendario!$A$12:$A$41,calendario!$C$12:$C$41)))</f>
        <v>0</v>
      </c>
      <c r="E570" s="89">
        <f t="shared" si="81"/>
        <v>4.6536235351562496</v>
      </c>
      <c r="F570" s="88">
        <v>18.614494140624998</v>
      </c>
      <c r="G570" s="89">
        <f t="shared" si="81"/>
        <v>4.6492695312499999</v>
      </c>
      <c r="H570" s="86">
        <v>18.597078124999999</v>
      </c>
      <c r="O570" s="53">
        <f t="shared" si="82"/>
        <v>0</v>
      </c>
      <c r="P570" s="54">
        <f t="shared" si="83"/>
        <v>60.072878709005721</v>
      </c>
      <c r="Q570" s="69">
        <v>36.068216293597082</v>
      </c>
      <c r="R570" s="53">
        <f t="shared" si="84"/>
        <v>10.500509239979174</v>
      </c>
      <c r="S570" s="53">
        <f t="shared" si="85"/>
        <v>0</v>
      </c>
      <c r="T570" s="53">
        <f t="shared" si="86"/>
        <v>0</v>
      </c>
      <c r="U570" s="53">
        <f t="shared" si="87"/>
        <v>60.072878709005721</v>
      </c>
      <c r="V570" s="69">
        <v>36.068216293597082</v>
      </c>
      <c r="W570" s="53">
        <f t="shared" si="88"/>
        <v>10.500509239979174</v>
      </c>
      <c r="X570" s="53">
        <f t="shared" si="89"/>
        <v>0</v>
      </c>
      <c r="Y570" s="21"/>
      <c r="Z570" s="21"/>
      <c r="AA570" s="48"/>
      <c r="AB570" s="21"/>
      <c r="AC570" s="12"/>
    </row>
    <row r="571" spans="1:29" x14ac:dyDescent="0.3">
      <c r="A571" s="1">
        <f t="shared" si="80"/>
        <v>45205.906249998625</v>
      </c>
      <c r="B571" s="6">
        <v>6</v>
      </c>
      <c r="C571" s="6" t="s">
        <v>132</v>
      </c>
      <c r="D571">
        <f>IF(HOUR(A571)+MINUTE(A571)/60&lt;=18,1,IF(HOUR(A571)+MINUTE(A571)/60&gt;=23.25,1,LOOKUP(DAY(A571),calendario!$A$12:$A$41,calendario!$C$12:$C$41)))</f>
        <v>0</v>
      </c>
      <c r="E571" s="89">
        <f t="shared" si="81"/>
        <v>4.6530668945312499</v>
      </c>
      <c r="F571" s="88">
        <v>18.612267578125</v>
      </c>
      <c r="G571" s="89">
        <f t="shared" si="81"/>
        <v>4.6494692382812497</v>
      </c>
      <c r="H571" s="86">
        <v>18.597876953124999</v>
      </c>
      <c r="O571" s="53">
        <f t="shared" si="82"/>
        <v>0</v>
      </c>
      <c r="P571" s="54">
        <f t="shared" si="83"/>
        <v>60.072878709005721</v>
      </c>
      <c r="Q571" s="69">
        <v>36.108766267568974</v>
      </c>
      <c r="R571" s="53">
        <f t="shared" si="84"/>
        <v>10.480234252993228</v>
      </c>
      <c r="S571" s="53">
        <f t="shared" si="85"/>
        <v>0</v>
      </c>
      <c r="T571" s="53">
        <f t="shared" si="86"/>
        <v>0</v>
      </c>
      <c r="U571" s="53">
        <f t="shared" si="87"/>
        <v>60.072878709005721</v>
      </c>
      <c r="V571" s="69">
        <v>36.108766267568974</v>
      </c>
      <c r="W571" s="53">
        <f t="shared" si="88"/>
        <v>10.480234252993228</v>
      </c>
      <c r="X571" s="53">
        <f t="shared" si="89"/>
        <v>0</v>
      </c>
      <c r="Y571" s="21"/>
      <c r="Z571" s="21"/>
      <c r="AA571" s="48"/>
      <c r="AB571" s="21"/>
      <c r="AC571" s="12"/>
    </row>
    <row r="572" spans="1:29" x14ac:dyDescent="0.3">
      <c r="A572" s="1">
        <f t="shared" si="80"/>
        <v>45205.916666665289</v>
      </c>
      <c r="B572" s="6">
        <v>6</v>
      </c>
      <c r="C572" s="6" t="s">
        <v>133</v>
      </c>
      <c r="D572">
        <f>IF(HOUR(A572)+MINUTE(A572)/60&lt;=18,1,IF(HOUR(A572)+MINUTE(A572)/60&gt;=23.25,1,LOOKUP(DAY(A572),calendario!$A$12:$A$41,calendario!$C$12:$C$41)))</f>
        <v>0</v>
      </c>
      <c r="E572" s="89">
        <f t="shared" si="81"/>
        <v>4.6534165039062501</v>
      </c>
      <c r="F572" s="88">
        <v>18.613666015625</v>
      </c>
      <c r="G572" s="89">
        <f t="shared" si="81"/>
        <v>4.6497163085937503</v>
      </c>
      <c r="H572" s="86">
        <v>18.598865234375001</v>
      </c>
      <c r="O572" s="53">
        <f t="shared" si="82"/>
        <v>0</v>
      </c>
      <c r="P572" s="54">
        <f t="shared" si="83"/>
        <v>60.072878709005721</v>
      </c>
      <c r="Q572" s="69">
        <v>36.108766267568974</v>
      </c>
      <c r="R572" s="53">
        <f t="shared" si="84"/>
        <v>10.480234252993228</v>
      </c>
      <c r="S572" s="53">
        <f t="shared" si="85"/>
        <v>0</v>
      </c>
      <c r="T572" s="53">
        <f t="shared" si="86"/>
        <v>0</v>
      </c>
      <c r="U572" s="53">
        <f t="shared" si="87"/>
        <v>60.072878709005721</v>
      </c>
      <c r="V572" s="69">
        <v>36.108766267568974</v>
      </c>
      <c r="W572" s="53">
        <f t="shared" si="88"/>
        <v>10.480234252993228</v>
      </c>
      <c r="X572" s="53">
        <f t="shared" si="89"/>
        <v>0</v>
      </c>
      <c r="Y572" s="21"/>
      <c r="Z572" s="21"/>
      <c r="AA572" s="48"/>
      <c r="AB572" s="21"/>
      <c r="AC572" s="12"/>
    </row>
    <row r="573" spans="1:29" x14ac:dyDescent="0.3">
      <c r="A573" s="1">
        <f t="shared" si="80"/>
        <v>45205.927083331953</v>
      </c>
      <c r="B573" s="6">
        <v>6</v>
      </c>
      <c r="C573" s="6" t="s">
        <v>134</v>
      </c>
      <c r="D573">
        <f>IF(HOUR(A573)+MINUTE(A573)/60&lt;=18,1,IF(HOUR(A573)+MINUTE(A573)/60&gt;=23.25,1,LOOKUP(DAY(A573),calendario!$A$12:$A$41,calendario!$C$12:$C$41)))</f>
        <v>0</v>
      </c>
      <c r="E573" s="89">
        <f t="shared" si="81"/>
        <v>4.6537426757812499</v>
      </c>
      <c r="F573" s="88">
        <v>18.614970703125</v>
      </c>
      <c r="G573" s="89">
        <f t="shared" si="81"/>
        <v>4.64971923828125</v>
      </c>
      <c r="H573" s="86">
        <v>18.598876953125</v>
      </c>
      <c r="O573" s="53">
        <f t="shared" si="82"/>
        <v>0</v>
      </c>
      <c r="P573" s="54">
        <f t="shared" si="83"/>
        <v>60.072878709005721</v>
      </c>
      <c r="Q573" s="69">
        <v>31.740299323269131</v>
      </c>
      <c r="R573" s="53">
        <f t="shared" si="84"/>
        <v>12.664467725143149</v>
      </c>
      <c r="S573" s="53">
        <f t="shared" si="85"/>
        <v>0</v>
      </c>
      <c r="T573" s="53">
        <f t="shared" si="86"/>
        <v>0</v>
      </c>
      <c r="U573" s="53">
        <f t="shared" si="87"/>
        <v>60.072878709005721</v>
      </c>
      <c r="V573" s="69">
        <v>31.740299323269131</v>
      </c>
      <c r="W573" s="53">
        <f t="shared" si="88"/>
        <v>12.664467725143149</v>
      </c>
      <c r="X573" s="53">
        <f t="shared" si="89"/>
        <v>0</v>
      </c>
      <c r="Y573" s="21"/>
      <c r="Z573" s="21"/>
      <c r="AA573" s="48"/>
      <c r="AB573" s="21"/>
      <c r="AC573" s="12"/>
    </row>
    <row r="574" spans="1:29" x14ac:dyDescent="0.3">
      <c r="A574" s="1">
        <f t="shared" si="80"/>
        <v>45205.937499998618</v>
      </c>
      <c r="B574" s="6">
        <v>6</v>
      </c>
      <c r="C574" s="6" t="s">
        <v>135</v>
      </c>
      <c r="D574">
        <f>IF(HOUR(A574)+MINUTE(A574)/60&lt;=18,1,IF(HOUR(A574)+MINUTE(A574)/60&gt;=23.25,1,LOOKUP(DAY(A574),calendario!$A$12:$A$41,calendario!$C$12:$C$41)))</f>
        <v>0</v>
      </c>
      <c r="E574" s="89">
        <f t="shared" si="81"/>
        <v>4.6537675781249996</v>
      </c>
      <c r="F574" s="88">
        <v>18.615070312499999</v>
      </c>
      <c r="G574" s="89">
        <f t="shared" si="81"/>
        <v>4.6495419921875003</v>
      </c>
      <c r="H574" s="86">
        <v>18.598167968750001</v>
      </c>
      <c r="O574" s="53">
        <f t="shared" si="82"/>
        <v>0</v>
      </c>
      <c r="P574" s="54">
        <f t="shared" si="83"/>
        <v>60.072878709005721</v>
      </c>
      <c r="Q574" s="69">
        <v>31.740299323269131</v>
      </c>
      <c r="R574" s="53">
        <f t="shared" si="84"/>
        <v>12.664467725143149</v>
      </c>
      <c r="S574" s="53">
        <f t="shared" si="85"/>
        <v>0</v>
      </c>
      <c r="T574" s="53">
        <f t="shared" si="86"/>
        <v>0</v>
      </c>
      <c r="U574" s="53">
        <f t="shared" si="87"/>
        <v>60.072878709005721</v>
      </c>
      <c r="V574" s="69">
        <v>31.740299323269131</v>
      </c>
      <c r="W574" s="53">
        <f t="shared" si="88"/>
        <v>12.664467725143149</v>
      </c>
      <c r="X574" s="53">
        <f t="shared" si="89"/>
        <v>0</v>
      </c>
      <c r="Y574" s="21"/>
      <c r="Z574" s="21"/>
      <c r="AA574" s="48"/>
      <c r="AB574" s="21"/>
      <c r="AC574" s="12"/>
    </row>
    <row r="575" spans="1:29" x14ac:dyDescent="0.3">
      <c r="A575" s="1">
        <f t="shared" si="80"/>
        <v>45205.947916665282</v>
      </c>
      <c r="B575" s="6">
        <v>6</v>
      </c>
      <c r="C575" s="6" t="s">
        <v>136</v>
      </c>
      <c r="D575">
        <f>IF(HOUR(A575)+MINUTE(A575)/60&lt;=18,1,IF(HOUR(A575)+MINUTE(A575)/60&gt;=23.25,1,LOOKUP(DAY(A575),calendario!$A$12:$A$41,calendario!$C$12:$C$41)))</f>
        <v>0</v>
      </c>
      <c r="E575" s="89">
        <f t="shared" si="81"/>
        <v>4.6540434570312499</v>
      </c>
      <c r="F575" s="88">
        <v>18.616173828125</v>
      </c>
      <c r="G575" s="89">
        <f t="shared" si="81"/>
        <v>4.6493413085937503</v>
      </c>
      <c r="H575" s="86">
        <v>18.597365234375001</v>
      </c>
      <c r="O575" s="53">
        <f t="shared" si="82"/>
        <v>0</v>
      </c>
      <c r="P575" s="54">
        <f t="shared" si="83"/>
        <v>60.072878709005721</v>
      </c>
      <c r="Q575" s="69">
        <v>31.766935710567413</v>
      </c>
      <c r="R575" s="53">
        <f t="shared" si="84"/>
        <v>12.651149531494008</v>
      </c>
      <c r="S575" s="53">
        <f t="shared" si="85"/>
        <v>0</v>
      </c>
      <c r="T575" s="53">
        <f t="shared" si="86"/>
        <v>0</v>
      </c>
      <c r="U575" s="53">
        <f t="shared" si="87"/>
        <v>60.072878709005721</v>
      </c>
      <c r="V575" s="69">
        <v>31.766935710567413</v>
      </c>
      <c r="W575" s="53">
        <f t="shared" si="88"/>
        <v>12.651149531494008</v>
      </c>
      <c r="X575" s="53">
        <f t="shared" si="89"/>
        <v>0</v>
      </c>
      <c r="Y575" s="21"/>
      <c r="Z575" s="21"/>
      <c r="AA575" s="48"/>
      <c r="AB575" s="21"/>
      <c r="AC575" s="12"/>
    </row>
    <row r="576" spans="1:29" x14ac:dyDescent="0.3">
      <c r="A576" s="1">
        <f t="shared" si="80"/>
        <v>45205.958333331946</v>
      </c>
      <c r="B576" s="6">
        <v>6</v>
      </c>
      <c r="C576" s="6" t="s">
        <v>137</v>
      </c>
      <c r="D576">
        <f>IF(HOUR(A576)+MINUTE(A576)/60&lt;=18,1,IF(HOUR(A576)+MINUTE(A576)/60&gt;=23.25,1,LOOKUP(DAY(A576),calendario!$A$12:$A$41,calendario!$C$12:$C$41)))</f>
        <v>0</v>
      </c>
      <c r="E576" s="89">
        <f t="shared" si="81"/>
        <v>4.6544541015625001</v>
      </c>
      <c r="F576" s="88">
        <v>18.61781640625</v>
      </c>
      <c r="G576" s="89">
        <f t="shared" si="81"/>
        <v>4.6491845703125003</v>
      </c>
      <c r="H576" s="86">
        <v>18.596738281250001</v>
      </c>
      <c r="O576" s="53">
        <f t="shared" si="82"/>
        <v>0</v>
      </c>
      <c r="P576" s="54">
        <f t="shared" si="83"/>
        <v>60.072878709005721</v>
      </c>
      <c r="Q576" s="69">
        <v>31.766935710567413</v>
      </c>
      <c r="R576" s="53">
        <f t="shared" si="84"/>
        <v>12.651149531494008</v>
      </c>
      <c r="S576" s="53">
        <f t="shared" si="85"/>
        <v>0</v>
      </c>
      <c r="T576" s="53">
        <f t="shared" si="86"/>
        <v>0</v>
      </c>
      <c r="U576" s="53">
        <f t="shared" si="87"/>
        <v>60.072878709005721</v>
      </c>
      <c r="V576" s="69">
        <v>31.766935710567413</v>
      </c>
      <c r="W576" s="53">
        <f t="shared" si="88"/>
        <v>12.651149531494008</v>
      </c>
      <c r="X576" s="53">
        <f t="shared" si="89"/>
        <v>0</v>
      </c>
      <c r="Y576" s="21"/>
      <c r="Z576" s="21"/>
      <c r="AA576" s="48"/>
      <c r="AB576" s="21"/>
      <c r="AC576" s="12"/>
    </row>
    <row r="577" spans="1:29" x14ac:dyDescent="0.3">
      <c r="A577" s="1">
        <f t="shared" si="80"/>
        <v>45205.96874999861</v>
      </c>
      <c r="B577" s="6">
        <v>6</v>
      </c>
      <c r="C577" s="6" t="s">
        <v>138</v>
      </c>
      <c r="D577">
        <f>IF(HOUR(A577)+MINUTE(A577)/60&lt;=18,1,IF(HOUR(A577)+MINUTE(A577)/60&gt;=23.25,1,LOOKUP(DAY(A577),calendario!$A$12:$A$41,calendario!$C$12:$C$41)))</f>
        <v>1</v>
      </c>
      <c r="E577" s="89">
        <f t="shared" si="81"/>
        <v>4.6543203125000003</v>
      </c>
      <c r="F577" s="88">
        <v>18.617281250000001</v>
      </c>
      <c r="G577" s="89">
        <f t="shared" si="81"/>
        <v>4.5704946289062498</v>
      </c>
      <c r="H577" s="86">
        <v>18.281978515624999</v>
      </c>
      <c r="O577" s="53">
        <f t="shared" si="82"/>
        <v>0</v>
      </c>
      <c r="P577" s="54">
        <f t="shared" si="83"/>
        <v>58.927641853201457</v>
      </c>
      <c r="Q577" s="69">
        <v>31.914287610619468</v>
      </c>
      <c r="R577" s="53">
        <f t="shared" si="84"/>
        <v>12.033486074960958</v>
      </c>
      <c r="S577" s="53">
        <f t="shared" si="85"/>
        <v>0</v>
      </c>
      <c r="T577" s="53">
        <f t="shared" si="86"/>
        <v>0</v>
      </c>
      <c r="U577" s="53">
        <f t="shared" si="87"/>
        <v>58.927641853201457</v>
      </c>
      <c r="V577" s="69">
        <v>31.914287610619468</v>
      </c>
      <c r="W577" s="53">
        <f t="shared" si="88"/>
        <v>12.033486074960958</v>
      </c>
      <c r="X577" s="53">
        <f t="shared" si="89"/>
        <v>0</v>
      </c>
      <c r="Y577" s="21"/>
      <c r="Z577" s="21"/>
      <c r="AA577" s="48"/>
      <c r="AB577" s="21"/>
      <c r="AC577" s="12"/>
    </row>
    <row r="578" spans="1:29" x14ac:dyDescent="0.3">
      <c r="A578" s="1">
        <f t="shared" si="80"/>
        <v>45205.979166665275</v>
      </c>
      <c r="B578" s="6">
        <v>6</v>
      </c>
      <c r="C578" s="6" t="s">
        <v>139</v>
      </c>
      <c r="D578">
        <f>IF(HOUR(A578)+MINUTE(A578)/60&lt;=18,1,IF(HOUR(A578)+MINUTE(A578)/60&gt;=23.25,1,LOOKUP(DAY(A578),calendario!$A$12:$A$41,calendario!$C$12:$C$41)))</f>
        <v>1</v>
      </c>
      <c r="E578" s="89">
        <f t="shared" si="81"/>
        <v>4.5242622070312501</v>
      </c>
      <c r="F578" s="88">
        <v>18.097048828125001</v>
      </c>
      <c r="G578" s="89">
        <f t="shared" si="81"/>
        <v>4.4928095703124997</v>
      </c>
      <c r="H578" s="86">
        <v>17.971238281249999</v>
      </c>
      <c r="O578" s="53">
        <f t="shared" si="82"/>
        <v>0</v>
      </c>
      <c r="P578" s="54">
        <f t="shared" si="83"/>
        <v>58.927641853201457</v>
      </c>
      <c r="Q578" s="69">
        <v>31.914287610619468</v>
      </c>
      <c r="R578" s="53">
        <f t="shared" si="84"/>
        <v>12.033486074960958</v>
      </c>
      <c r="S578" s="53">
        <f t="shared" si="85"/>
        <v>0</v>
      </c>
      <c r="T578" s="53">
        <f t="shared" si="86"/>
        <v>0</v>
      </c>
      <c r="U578" s="53">
        <f t="shared" si="87"/>
        <v>58.927641853201457</v>
      </c>
      <c r="V578" s="69">
        <v>31.914287610619468</v>
      </c>
      <c r="W578" s="53">
        <f t="shared" si="88"/>
        <v>12.033486074960958</v>
      </c>
      <c r="X578" s="53">
        <f t="shared" si="89"/>
        <v>0</v>
      </c>
      <c r="Y578" s="21"/>
      <c r="Z578" s="21"/>
      <c r="AA578" s="48"/>
      <c r="AB578" s="21"/>
      <c r="AC578" s="12"/>
    </row>
    <row r="579" spans="1:29" x14ac:dyDescent="0.3">
      <c r="A579" s="1">
        <f t="shared" si="80"/>
        <v>45205.989583331939</v>
      </c>
      <c r="B579" s="6">
        <v>6</v>
      </c>
      <c r="C579" s="6" t="s">
        <v>140</v>
      </c>
      <c r="D579">
        <f>IF(HOUR(A579)+MINUTE(A579)/60&lt;=18,1,IF(HOUR(A579)+MINUTE(A579)/60&gt;=23.25,1,LOOKUP(DAY(A579),calendario!$A$12:$A$41,calendario!$C$12:$C$41)))</f>
        <v>1</v>
      </c>
      <c r="E579" s="89">
        <f t="shared" si="81"/>
        <v>4.5102133789062497</v>
      </c>
      <c r="F579" s="88">
        <v>18.040853515624999</v>
      </c>
      <c r="G579" s="89">
        <f t="shared" si="81"/>
        <v>4.4941669921875</v>
      </c>
      <c r="H579" s="86">
        <v>17.97666796875</v>
      </c>
      <c r="O579" s="53">
        <f t="shared" si="82"/>
        <v>0</v>
      </c>
      <c r="P579" s="54">
        <f t="shared" si="83"/>
        <v>58.927641853201457</v>
      </c>
      <c r="Q579" s="69">
        <v>32.091088495575221</v>
      </c>
      <c r="R579" s="53">
        <f t="shared" si="84"/>
        <v>11.945085632483082</v>
      </c>
      <c r="S579" s="53">
        <f t="shared" si="85"/>
        <v>0</v>
      </c>
      <c r="T579" s="53">
        <f t="shared" si="86"/>
        <v>0</v>
      </c>
      <c r="U579" s="53">
        <f t="shared" si="87"/>
        <v>58.927641853201457</v>
      </c>
      <c r="V579" s="69">
        <v>32.091088495575221</v>
      </c>
      <c r="W579" s="53">
        <f t="shared" si="88"/>
        <v>11.945085632483082</v>
      </c>
      <c r="X579" s="53">
        <f t="shared" si="89"/>
        <v>0</v>
      </c>
      <c r="Y579" s="21"/>
      <c r="Z579" s="21"/>
      <c r="AA579" s="48"/>
      <c r="AB579" s="21"/>
      <c r="AC579" s="12"/>
    </row>
    <row r="580" spans="1:29" x14ac:dyDescent="0.3">
      <c r="A580" s="1">
        <f t="shared" si="80"/>
        <v>45205.999999998603</v>
      </c>
      <c r="B580" s="6">
        <v>6</v>
      </c>
      <c r="C580" s="6" t="s">
        <v>141</v>
      </c>
      <c r="D580">
        <f>IF(HOUR(A580)+MINUTE(A580)/60&lt;=18,1,IF(HOUR(A580)+MINUTE(A580)/60&gt;=23.25,1,LOOKUP(DAY(A580),calendario!$A$12:$A$41,calendario!$C$12:$C$41)))</f>
        <v>1</v>
      </c>
      <c r="E580" s="89">
        <f t="shared" si="81"/>
        <v>4.5098139648437501</v>
      </c>
      <c r="F580" s="88">
        <v>18.039255859375</v>
      </c>
      <c r="G580" s="89">
        <f t="shared" si="81"/>
        <v>4.49603271484375</v>
      </c>
      <c r="H580" s="86">
        <v>17.984130859375</v>
      </c>
      <c r="O580" s="53">
        <f t="shared" si="82"/>
        <v>0</v>
      </c>
      <c r="P580" s="54">
        <f t="shared" si="83"/>
        <v>58.927641853201457</v>
      </c>
      <c r="Q580" s="69">
        <v>32.091088495575221</v>
      </c>
      <c r="R580" s="53">
        <f t="shared" si="84"/>
        <v>11.945085632483082</v>
      </c>
      <c r="S580" s="53">
        <f t="shared" si="85"/>
        <v>0</v>
      </c>
      <c r="T580" s="53">
        <f t="shared" si="86"/>
        <v>0</v>
      </c>
      <c r="U580" s="53">
        <f t="shared" si="87"/>
        <v>58.927641853201457</v>
      </c>
      <c r="V580" s="69">
        <v>32.091088495575221</v>
      </c>
      <c r="W580" s="53">
        <f t="shared" si="88"/>
        <v>11.945085632483082</v>
      </c>
      <c r="X580" s="53">
        <f t="shared" si="89"/>
        <v>0</v>
      </c>
      <c r="Y580" s="21"/>
      <c r="Z580" s="21"/>
      <c r="AA580" s="48"/>
      <c r="AB580" s="21"/>
      <c r="AC580" s="12"/>
    </row>
    <row r="581" spans="1:29" x14ac:dyDescent="0.3">
      <c r="A581" s="1">
        <f t="shared" si="80"/>
        <v>45206.010416665267</v>
      </c>
      <c r="B581" s="6">
        <v>7</v>
      </c>
      <c r="C581" s="6" t="s">
        <v>142</v>
      </c>
      <c r="D581">
        <f>IF(HOUR(A581)+MINUTE(A581)/60&lt;=18,1,IF(HOUR(A581)+MINUTE(A581)/60&gt;=23.25,1,LOOKUP(DAY(A581),calendario!$A$12:$A$41,calendario!$C$12:$C$41)))</f>
        <v>1</v>
      </c>
      <c r="E581" s="89">
        <f t="shared" si="81"/>
        <v>3.7073244628906248</v>
      </c>
      <c r="F581" s="88">
        <v>14.829297851562499</v>
      </c>
      <c r="G581" s="89">
        <f t="shared" si="81"/>
        <v>2.9595771484375</v>
      </c>
      <c r="H581" s="86">
        <v>11.83830859375</v>
      </c>
      <c r="O581" s="53">
        <f t="shared" si="82"/>
        <v>0.7442911137700764</v>
      </c>
      <c r="P581" s="54">
        <f t="shared" si="83"/>
        <v>58.927641853201457</v>
      </c>
      <c r="Q581" s="69">
        <v>32.703412285268094</v>
      </c>
      <c r="R581" s="53">
        <f t="shared" si="84"/>
        <v>11.638923737636645</v>
      </c>
      <c r="S581" s="53">
        <f t="shared" si="85"/>
        <v>8.6627475117705597</v>
      </c>
      <c r="T581" s="53">
        <f t="shared" si="86"/>
        <v>1.5070421201596929</v>
      </c>
      <c r="U581" s="53">
        <f t="shared" si="87"/>
        <v>58.927641853201457</v>
      </c>
      <c r="V581" s="69">
        <v>32.703412285268094</v>
      </c>
      <c r="W581" s="53">
        <f t="shared" si="88"/>
        <v>11.638923737636645</v>
      </c>
      <c r="X581" s="53">
        <f t="shared" si="89"/>
        <v>17.540348305944907</v>
      </c>
      <c r="Y581" s="21"/>
      <c r="Z581" s="21"/>
      <c r="AA581" s="48"/>
      <c r="AB581" s="21"/>
      <c r="AC581" s="12"/>
    </row>
    <row r="582" spans="1:29" x14ac:dyDescent="0.3">
      <c r="A582" s="1">
        <f t="shared" ref="A582:A645" si="90">A581+0.0104166666666667</f>
        <v>45206.020833331931</v>
      </c>
      <c r="B582" s="6">
        <v>7</v>
      </c>
      <c r="C582" s="6" t="s">
        <v>34</v>
      </c>
      <c r="D582">
        <f>IF(HOUR(A582)+MINUTE(A582)/60&lt;=18,1,IF(HOUR(A582)+MINUTE(A582)/60&gt;=23.25,1,LOOKUP(DAY(A582),calendario!$A$12:$A$41,calendario!$C$12:$C$41)))</f>
        <v>1</v>
      </c>
      <c r="E582" s="89">
        <f t="shared" ref="E582:G645" si="91">F582/4</f>
        <v>9.9694747924804691E-2</v>
      </c>
      <c r="F582" s="88">
        <v>0.39877899169921877</v>
      </c>
      <c r="G582" s="89">
        <f t="shared" si="91"/>
        <v>0</v>
      </c>
      <c r="H582" s="86">
        <v>0</v>
      </c>
      <c r="O582" s="53">
        <f t="shared" ref="O582:O645" si="92">IF(($K$2*95%/4-E582)*$M$8*$M$9&lt;0,0,($K$2*95%/4-E582)*$M$8*$M$9)</f>
        <v>4.424308604416332</v>
      </c>
      <c r="P582" s="54">
        <f t="shared" ref="P582:P645" si="93">IF(B582&lt;=3,IF(D582=1,$L$14*10/$K$11,$K$14*10/$K$11),IF(D582=1,$L$15*10/$K$11,$K$15*10/$K$11))</f>
        <v>58.927641853201457</v>
      </c>
      <c r="Q582" s="69">
        <v>32.703412285268094</v>
      </c>
      <c r="R582" s="53">
        <f t="shared" ref="R582:R645" si="94">IF((P582*95%-Q582)/2&lt;0,0,(P582*95%-Q582)/2)</f>
        <v>11.638923737636645</v>
      </c>
      <c r="S582" s="53">
        <f t="shared" ref="S582:S645" si="95">R582*O582</f>
        <v>51.494190438571302</v>
      </c>
      <c r="T582" s="53">
        <f t="shared" ref="T582:T645" si="96">IF(($K$3*95%/4-G582)*$M$8*$M$9&lt;0,0,($K$3*95%/4-G582)*$M$8*$M$9)</f>
        <v>4.5260037464002503</v>
      </c>
      <c r="U582" s="53">
        <f t="shared" ref="U582:U645" si="97">IF(B582&lt;=3,IF(D582=1,$L$14*10/$K$11,$K$14*10/$K$11),IF(D582=1,$L$15*10/$K$11,$K$15*10/$K$11))</f>
        <v>58.927641853201457</v>
      </c>
      <c r="V582" s="69">
        <v>32.703412285268094</v>
      </c>
      <c r="W582" s="53">
        <f t="shared" ref="W582:W645" si="98">IF((U582*95%-V582)/2&lt;0,0,(U582*95%-V582)/2)</f>
        <v>11.638923737636645</v>
      </c>
      <c r="X582" s="53">
        <f t="shared" ref="X582:X645" si="99">W582*T582</f>
        <v>52.677812440610261</v>
      </c>
      <c r="Y582" s="21"/>
      <c r="Z582" s="21"/>
      <c r="AA582" s="48"/>
      <c r="AB582" s="21"/>
      <c r="AC582" s="12"/>
    </row>
    <row r="583" spans="1:29" x14ac:dyDescent="0.3">
      <c r="A583" s="1">
        <f t="shared" si="90"/>
        <v>45206.031249998596</v>
      </c>
      <c r="B583" s="6">
        <v>7</v>
      </c>
      <c r="C583" s="6" t="s">
        <v>36</v>
      </c>
      <c r="D583">
        <f>IF(HOUR(A583)+MINUTE(A583)/60&lt;=18,1,IF(HOUR(A583)+MINUTE(A583)/60&gt;=23.25,1,LOOKUP(DAY(A583),calendario!$A$12:$A$41,calendario!$C$12:$C$41)))</f>
        <v>1</v>
      </c>
      <c r="E583" s="89">
        <f t="shared" si="91"/>
        <v>0</v>
      </c>
      <c r="F583" s="88">
        <v>0</v>
      </c>
      <c r="G583" s="89">
        <f t="shared" si="91"/>
        <v>0</v>
      </c>
      <c r="H583" s="86">
        <v>0</v>
      </c>
      <c r="O583" s="53">
        <f t="shared" si="92"/>
        <v>4.5260037464002503</v>
      </c>
      <c r="P583" s="54">
        <f t="shared" si="93"/>
        <v>58.927641853201457</v>
      </c>
      <c r="Q583" s="69">
        <v>32.717323008849554</v>
      </c>
      <c r="R583" s="53">
        <f t="shared" si="94"/>
        <v>11.631968375845915</v>
      </c>
      <c r="S583" s="53">
        <f t="shared" si="95"/>
        <v>52.646332447087843</v>
      </c>
      <c r="T583" s="53">
        <f t="shared" si="96"/>
        <v>4.5260037464002503</v>
      </c>
      <c r="U583" s="53">
        <f t="shared" si="97"/>
        <v>58.927641853201457</v>
      </c>
      <c r="V583" s="69">
        <v>32.717323008849554</v>
      </c>
      <c r="W583" s="53">
        <f t="shared" si="98"/>
        <v>11.631968375845915</v>
      </c>
      <c r="X583" s="53">
        <f t="shared" si="99"/>
        <v>52.646332447087843</v>
      </c>
      <c r="Y583" s="21"/>
      <c r="Z583" s="21"/>
      <c r="AA583" s="48"/>
      <c r="AB583" s="21"/>
      <c r="AC583" s="12"/>
    </row>
    <row r="584" spans="1:29" x14ac:dyDescent="0.3">
      <c r="A584" s="1">
        <f t="shared" si="90"/>
        <v>45206.04166666526</v>
      </c>
      <c r="B584" s="6">
        <v>7</v>
      </c>
      <c r="C584" s="6" t="s">
        <v>38</v>
      </c>
      <c r="D584">
        <f>IF(HOUR(A584)+MINUTE(A584)/60&lt;=18,1,IF(HOUR(A584)+MINUTE(A584)/60&gt;=23.25,1,LOOKUP(DAY(A584),calendario!$A$12:$A$41,calendario!$C$12:$C$41)))</f>
        <v>1</v>
      </c>
      <c r="E584" s="89">
        <f t="shared" si="91"/>
        <v>0</v>
      </c>
      <c r="F584" s="88">
        <v>0</v>
      </c>
      <c r="G584" s="89">
        <f t="shared" si="91"/>
        <v>0</v>
      </c>
      <c r="H584" s="86">
        <v>0</v>
      </c>
      <c r="O584" s="53">
        <f t="shared" si="92"/>
        <v>4.5260037464002503</v>
      </c>
      <c r="P584" s="54">
        <f t="shared" si="93"/>
        <v>58.927641853201457</v>
      </c>
      <c r="Q584" s="69">
        <v>32.717323008849554</v>
      </c>
      <c r="R584" s="53">
        <f t="shared" si="94"/>
        <v>11.631968375845915</v>
      </c>
      <c r="S584" s="53">
        <f t="shared" si="95"/>
        <v>52.646332447087843</v>
      </c>
      <c r="T584" s="53">
        <f t="shared" si="96"/>
        <v>4.5260037464002503</v>
      </c>
      <c r="U584" s="53">
        <f t="shared" si="97"/>
        <v>58.927641853201457</v>
      </c>
      <c r="V584" s="69">
        <v>32.717323008849554</v>
      </c>
      <c r="W584" s="53">
        <f t="shared" si="98"/>
        <v>11.631968375845915</v>
      </c>
      <c r="X584" s="53">
        <f t="shared" si="99"/>
        <v>52.646332447087843</v>
      </c>
      <c r="Y584" s="21"/>
      <c r="Z584" s="21"/>
      <c r="AA584" s="48"/>
      <c r="AB584" s="21"/>
      <c r="AC584" s="12"/>
    </row>
    <row r="585" spans="1:29" x14ac:dyDescent="0.3">
      <c r="A585" s="1">
        <f t="shared" si="90"/>
        <v>45206.052083331924</v>
      </c>
      <c r="B585" s="6">
        <v>7</v>
      </c>
      <c r="C585" s="6" t="s">
        <v>40</v>
      </c>
      <c r="D585">
        <f>IF(HOUR(A585)+MINUTE(A585)/60&lt;=18,1,IF(HOUR(A585)+MINUTE(A585)/60&gt;=23.25,1,LOOKUP(DAY(A585),calendario!$A$12:$A$41,calendario!$C$12:$C$41)))</f>
        <v>1</v>
      </c>
      <c r="E585" s="89">
        <f t="shared" si="91"/>
        <v>0</v>
      </c>
      <c r="F585" s="88">
        <v>0</v>
      </c>
      <c r="G585" s="89">
        <f t="shared" si="91"/>
        <v>0</v>
      </c>
      <c r="H585" s="86">
        <v>0</v>
      </c>
      <c r="O585" s="53">
        <f t="shared" si="92"/>
        <v>4.5260037464002503</v>
      </c>
      <c r="P585" s="54">
        <f t="shared" si="93"/>
        <v>58.927641853201457</v>
      </c>
      <c r="Q585" s="69">
        <v>32.858930765226447</v>
      </c>
      <c r="R585" s="53">
        <f t="shared" si="94"/>
        <v>11.561164497657469</v>
      </c>
      <c r="S585" s="53">
        <f t="shared" si="95"/>
        <v>52.32587382914727</v>
      </c>
      <c r="T585" s="53">
        <f t="shared" si="96"/>
        <v>4.5260037464002503</v>
      </c>
      <c r="U585" s="53">
        <f t="shared" si="97"/>
        <v>58.927641853201457</v>
      </c>
      <c r="V585" s="69">
        <v>32.858930765226447</v>
      </c>
      <c r="W585" s="53">
        <f t="shared" si="98"/>
        <v>11.561164497657469</v>
      </c>
      <c r="X585" s="53">
        <f t="shared" si="99"/>
        <v>52.32587382914727</v>
      </c>
      <c r="Y585" s="21"/>
      <c r="Z585" s="21"/>
      <c r="AA585" s="48"/>
      <c r="AB585" s="21"/>
      <c r="AC585" s="12"/>
    </row>
    <row r="586" spans="1:29" x14ac:dyDescent="0.3">
      <c r="A586" s="1">
        <f t="shared" si="90"/>
        <v>45206.062499998588</v>
      </c>
      <c r="B586" s="6">
        <v>7</v>
      </c>
      <c r="C586" s="6" t="s">
        <v>42</v>
      </c>
      <c r="D586">
        <f>IF(HOUR(A586)+MINUTE(A586)/60&lt;=18,1,IF(HOUR(A586)+MINUTE(A586)/60&gt;=23.25,1,LOOKUP(DAY(A586),calendario!$A$12:$A$41,calendario!$C$12:$C$41)))</f>
        <v>1</v>
      </c>
      <c r="E586" s="89">
        <f t="shared" si="91"/>
        <v>0</v>
      </c>
      <c r="F586" s="88">
        <v>0</v>
      </c>
      <c r="G586" s="89">
        <f t="shared" si="91"/>
        <v>0</v>
      </c>
      <c r="H586" s="86">
        <v>0</v>
      </c>
      <c r="O586" s="53">
        <f t="shared" si="92"/>
        <v>4.5260037464002503</v>
      </c>
      <c r="P586" s="54">
        <f t="shared" si="93"/>
        <v>58.927641853201457</v>
      </c>
      <c r="Q586" s="69">
        <v>32.858930765226447</v>
      </c>
      <c r="R586" s="53">
        <f t="shared" si="94"/>
        <v>11.561164497657469</v>
      </c>
      <c r="S586" s="53">
        <f t="shared" si="95"/>
        <v>52.32587382914727</v>
      </c>
      <c r="T586" s="53">
        <f t="shared" si="96"/>
        <v>4.5260037464002503</v>
      </c>
      <c r="U586" s="53">
        <f t="shared" si="97"/>
        <v>58.927641853201457</v>
      </c>
      <c r="V586" s="69">
        <v>32.858930765226447</v>
      </c>
      <c r="W586" s="53">
        <f t="shared" si="98"/>
        <v>11.561164497657469</v>
      </c>
      <c r="X586" s="53">
        <f t="shared" si="99"/>
        <v>52.32587382914727</v>
      </c>
      <c r="Y586" s="21"/>
      <c r="Z586" s="21"/>
      <c r="AA586" s="48"/>
      <c r="AB586" s="21"/>
      <c r="AC586" s="12"/>
    </row>
    <row r="587" spans="1:29" x14ac:dyDescent="0.3">
      <c r="A587" s="1">
        <f t="shared" si="90"/>
        <v>45206.072916665253</v>
      </c>
      <c r="B587" s="6">
        <v>7</v>
      </c>
      <c r="C587" s="6" t="s">
        <v>43</v>
      </c>
      <c r="D587">
        <f>IF(HOUR(A587)+MINUTE(A587)/60&lt;=18,1,IF(HOUR(A587)+MINUTE(A587)/60&gt;=23.25,1,LOOKUP(DAY(A587),calendario!$A$12:$A$41,calendario!$C$12:$C$41)))</f>
        <v>1</v>
      </c>
      <c r="E587" s="89">
        <f t="shared" si="91"/>
        <v>0</v>
      </c>
      <c r="F587" s="88">
        <v>0</v>
      </c>
      <c r="G587" s="89">
        <f t="shared" si="91"/>
        <v>0</v>
      </c>
      <c r="H587" s="86">
        <v>0</v>
      </c>
      <c r="O587" s="53">
        <f t="shared" si="92"/>
        <v>4.5260037464002503</v>
      </c>
      <c r="P587" s="54">
        <f t="shared" si="93"/>
        <v>58.927641853201457</v>
      </c>
      <c r="Q587" s="69">
        <v>32.955207444039559</v>
      </c>
      <c r="R587" s="53">
        <f t="shared" si="94"/>
        <v>11.513026158250913</v>
      </c>
      <c r="S587" s="53">
        <f t="shared" si="95"/>
        <v>52.10799952464771</v>
      </c>
      <c r="T587" s="53">
        <f t="shared" si="96"/>
        <v>4.5260037464002503</v>
      </c>
      <c r="U587" s="53">
        <f t="shared" si="97"/>
        <v>58.927641853201457</v>
      </c>
      <c r="V587" s="69">
        <v>32.955207444039559</v>
      </c>
      <c r="W587" s="53">
        <f t="shared" si="98"/>
        <v>11.513026158250913</v>
      </c>
      <c r="X587" s="53">
        <f t="shared" si="99"/>
        <v>52.10799952464771</v>
      </c>
      <c r="Y587" s="21"/>
      <c r="Z587" s="21"/>
      <c r="AA587" s="48"/>
      <c r="AB587" s="21"/>
      <c r="AC587" s="12"/>
    </row>
    <row r="588" spans="1:29" x14ac:dyDescent="0.3">
      <c r="A588" s="1">
        <f t="shared" si="90"/>
        <v>45206.083333331917</v>
      </c>
      <c r="B588" s="6">
        <v>7</v>
      </c>
      <c r="C588" s="6" t="s">
        <v>45</v>
      </c>
      <c r="D588">
        <f>IF(HOUR(A588)+MINUTE(A588)/60&lt;=18,1,IF(HOUR(A588)+MINUTE(A588)/60&gt;=23.25,1,LOOKUP(DAY(A588),calendario!$A$12:$A$41,calendario!$C$12:$C$41)))</f>
        <v>1</v>
      </c>
      <c r="E588" s="89">
        <f t="shared" si="91"/>
        <v>0</v>
      </c>
      <c r="F588" s="88">
        <v>0</v>
      </c>
      <c r="G588" s="89">
        <f t="shared" si="91"/>
        <v>0</v>
      </c>
      <c r="H588" s="86">
        <v>0</v>
      </c>
      <c r="O588" s="53">
        <f t="shared" si="92"/>
        <v>4.5260037464002503</v>
      </c>
      <c r="P588" s="54">
        <f t="shared" si="93"/>
        <v>58.927641853201457</v>
      </c>
      <c r="Q588" s="69">
        <v>32.955207444039559</v>
      </c>
      <c r="R588" s="53">
        <f t="shared" si="94"/>
        <v>11.513026158250913</v>
      </c>
      <c r="S588" s="53">
        <f t="shared" si="95"/>
        <v>52.10799952464771</v>
      </c>
      <c r="T588" s="53">
        <f t="shared" si="96"/>
        <v>4.5260037464002503</v>
      </c>
      <c r="U588" s="53">
        <f t="shared" si="97"/>
        <v>58.927641853201457</v>
      </c>
      <c r="V588" s="69">
        <v>32.955207444039559</v>
      </c>
      <c r="W588" s="53">
        <f t="shared" si="98"/>
        <v>11.513026158250913</v>
      </c>
      <c r="X588" s="53">
        <f t="shared" si="99"/>
        <v>52.10799952464771</v>
      </c>
      <c r="Y588" s="21"/>
      <c r="Z588" s="21"/>
      <c r="AA588" s="48"/>
      <c r="AB588" s="21"/>
      <c r="AC588" s="12"/>
    </row>
    <row r="589" spans="1:29" x14ac:dyDescent="0.3">
      <c r="A589" s="1">
        <f t="shared" si="90"/>
        <v>45206.093749998581</v>
      </c>
      <c r="B589" s="6">
        <v>7</v>
      </c>
      <c r="C589" s="6" t="s">
        <v>46</v>
      </c>
      <c r="D589">
        <f>IF(HOUR(A589)+MINUTE(A589)/60&lt;=18,1,IF(HOUR(A589)+MINUTE(A589)/60&gt;=23.25,1,LOOKUP(DAY(A589),calendario!$A$12:$A$41,calendario!$C$12:$C$41)))</f>
        <v>1</v>
      </c>
      <c r="E589" s="89">
        <f t="shared" si="91"/>
        <v>0</v>
      </c>
      <c r="F589" s="88">
        <v>0</v>
      </c>
      <c r="G589" s="89">
        <f t="shared" si="91"/>
        <v>0</v>
      </c>
      <c r="H589" s="86">
        <v>0</v>
      </c>
      <c r="O589" s="53">
        <f t="shared" si="92"/>
        <v>4.5260037464002503</v>
      </c>
      <c r="P589" s="54">
        <f t="shared" si="93"/>
        <v>58.927641853201457</v>
      </c>
      <c r="Q589" s="69">
        <v>32.484431025507547</v>
      </c>
      <c r="R589" s="53">
        <f t="shared" si="94"/>
        <v>11.748414367516919</v>
      </c>
      <c r="S589" s="53">
        <f t="shared" si="95"/>
        <v>53.173367441644103</v>
      </c>
      <c r="T589" s="53">
        <f t="shared" si="96"/>
        <v>4.5260037464002503</v>
      </c>
      <c r="U589" s="53">
        <f t="shared" si="97"/>
        <v>58.927641853201457</v>
      </c>
      <c r="V589" s="69">
        <v>32.484431025507547</v>
      </c>
      <c r="W589" s="53">
        <f t="shared" si="98"/>
        <v>11.748414367516919</v>
      </c>
      <c r="X589" s="53">
        <f t="shared" si="99"/>
        <v>53.173367441644103</v>
      </c>
      <c r="Y589" s="21"/>
      <c r="Z589" s="21"/>
      <c r="AA589" s="48"/>
      <c r="AB589" s="21"/>
      <c r="AC589" s="12"/>
    </row>
    <row r="590" spans="1:29" x14ac:dyDescent="0.3">
      <c r="A590" s="1">
        <f t="shared" si="90"/>
        <v>45206.104166665245</v>
      </c>
      <c r="B590" s="6">
        <v>7</v>
      </c>
      <c r="C590" s="6" t="s">
        <v>49</v>
      </c>
      <c r="D590">
        <f>IF(HOUR(A590)+MINUTE(A590)/60&lt;=18,1,IF(HOUR(A590)+MINUTE(A590)/60&gt;=23.25,1,LOOKUP(DAY(A590),calendario!$A$12:$A$41,calendario!$C$12:$C$41)))</f>
        <v>1</v>
      </c>
      <c r="E590" s="89">
        <f t="shared" si="91"/>
        <v>0</v>
      </c>
      <c r="F590" s="88">
        <v>0</v>
      </c>
      <c r="G590" s="89">
        <f t="shared" si="91"/>
        <v>0</v>
      </c>
      <c r="H590" s="86">
        <v>0</v>
      </c>
      <c r="O590" s="53">
        <f t="shared" si="92"/>
        <v>4.5260037464002503</v>
      </c>
      <c r="P590" s="54">
        <f t="shared" si="93"/>
        <v>58.927641853201457</v>
      </c>
      <c r="Q590" s="69">
        <v>32.484431025507547</v>
      </c>
      <c r="R590" s="53">
        <f t="shared" si="94"/>
        <v>11.748414367516919</v>
      </c>
      <c r="S590" s="53">
        <f t="shared" si="95"/>
        <v>53.173367441644103</v>
      </c>
      <c r="T590" s="53">
        <f t="shared" si="96"/>
        <v>4.5260037464002503</v>
      </c>
      <c r="U590" s="53">
        <f t="shared" si="97"/>
        <v>58.927641853201457</v>
      </c>
      <c r="V590" s="69">
        <v>32.484431025507547</v>
      </c>
      <c r="W590" s="53">
        <f t="shared" si="98"/>
        <v>11.748414367516919</v>
      </c>
      <c r="X590" s="53">
        <f t="shared" si="99"/>
        <v>53.173367441644103</v>
      </c>
      <c r="Y590" s="21"/>
      <c r="Z590" s="21"/>
      <c r="AA590" s="48"/>
      <c r="AB590" s="21"/>
      <c r="AC590" s="12"/>
    </row>
    <row r="591" spans="1:29" x14ac:dyDescent="0.3">
      <c r="A591" s="1">
        <f t="shared" si="90"/>
        <v>45206.11458333191</v>
      </c>
      <c r="B591" s="6">
        <v>7</v>
      </c>
      <c r="C591" s="6" t="s">
        <v>52</v>
      </c>
      <c r="D591">
        <f>IF(HOUR(A591)+MINUTE(A591)/60&lt;=18,1,IF(HOUR(A591)+MINUTE(A591)/60&gt;=23.25,1,LOOKUP(DAY(A591),calendario!$A$12:$A$41,calendario!$C$12:$C$41)))</f>
        <v>1</v>
      </c>
      <c r="E591" s="89">
        <f t="shared" si="91"/>
        <v>0</v>
      </c>
      <c r="F591" s="88">
        <v>0</v>
      </c>
      <c r="G591" s="89">
        <f t="shared" si="91"/>
        <v>0</v>
      </c>
      <c r="H591" s="86">
        <v>0</v>
      </c>
      <c r="O591" s="53">
        <f t="shared" si="92"/>
        <v>4.5260037464002503</v>
      </c>
      <c r="P591" s="54">
        <f t="shared" si="93"/>
        <v>58.927641853201457</v>
      </c>
      <c r="Q591" s="69">
        <v>26.284920614263406</v>
      </c>
      <c r="R591" s="53">
        <f t="shared" si="94"/>
        <v>14.848169573138989</v>
      </c>
      <c r="S591" s="53">
        <f t="shared" si="95"/>
        <v>67.20287111521327</v>
      </c>
      <c r="T591" s="53">
        <f t="shared" si="96"/>
        <v>4.5260037464002503</v>
      </c>
      <c r="U591" s="53">
        <f t="shared" si="97"/>
        <v>58.927641853201457</v>
      </c>
      <c r="V591" s="69">
        <v>26.284920614263406</v>
      </c>
      <c r="W591" s="53">
        <f t="shared" si="98"/>
        <v>14.848169573138989</v>
      </c>
      <c r="X591" s="53">
        <f t="shared" si="99"/>
        <v>67.20287111521327</v>
      </c>
      <c r="Y591" s="21"/>
      <c r="Z591" s="21"/>
      <c r="AA591" s="48"/>
      <c r="AB591" s="21"/>
      <c r="AC591" s="12"/>
    </row>
    <row r="592" spans="1:29" x14ac:dyDescent="0.3">
      <c r="A592" s="1">
        <f t="shared" si="90"/>
        <v>45206.124999998574</v>
      </c>
      <c r="B592" s="6">
        <v>7</v>
      </c>
      <c r="C592" s="6" t="s">
        <v>54</v>
      </c>
      <c r="D592">
        <f>IF(HOUR(A592)+MINUTE(A592)/60&lt;=18,1,IF(HOUR(A592)+MINUTE(A592)/60&gt;=23.25,1,LOOKUP(DAY(A592),calendario!$A$12:$A$41,calendario!$C$12:$C$41)))</f>
        <v>1</v>
      </c>
      <c r="E592" s="89">
        <f t="shared" si="91"/>
        <v>0</v>
      </c>
      <c r="F592" s="88">
        <v>0</v>
      </c>
      <c r="G592" s="89">
        <f t="shared" si="91"/>
        <v>0</v>
      </c>
      <c r="H592" s="86">
        <v>0</v>
      </c>
      <c r="O592" s="53">
        <f t="shared" si="92"/>
        <v>4.5260037464002503</v>
      </c>
      <c r="P592" s="54">
        <f t="shared" si="93"/>
        <v>58.927641853201457</v>
      </c>
      <c r="Q592" s="69">
        <v>26.284920614263406</v>
      </c>
      <c r="R592" s="53">
        <f t="shared" si="94"/>
        <v>14.848169573138989</v>
      </c>
      <c r="S592" s="53">
        <f t="shared" si="95"/>
        <v>67.20287111521327</v>
      </c>
      <c r="T592" s="53">
        <f t="shared" si="96"/>
        <v>4.5260037464002503</v>
      </c>
      <c r="U592" s="53">
        <f t="shared" si="97"/>
        <v>58.927641853201457</v>
      </c>
      <c r="V592" s="69">
        <v>26.284920614263406</v>
      </c>
      <c r="W592" s="53">
        <f t="shared" si="98"/>
        <v>14.848169573138989</v>
      </c>
      <c r="X592" s="53">
        <f t="shared" si="99"/>
        <v>67.20287111521327</v>
      </c>
      <c r="Y592" s="21"/>
      <c r="Z592" s="21"/>
      <c r="AA592" s="48"/>
      <c r="AB592" s="21"/>
      <c r="AC592" s="12"/>
    </row>
    <row r="593" spans="1:29" x14ac:dyDescent="0.3">
      <c r="A593" s="1">
        <f t="shared" si="90"/>
        <v>45206.135416665238</v>
      </c>
      <c r="B593" s="6">
        <v>7</v>
      </c>
      <c r="C593" s="6" t="s">
        <v>55</v>
      </c>
      <c r="D593">
        <f>IF(HOUR(A593)+MINUTE(A593)/60&lt;=18,1,IF(HOUR(A593)+MINUTE(A593)/60&gt;=23.25,1,LOOKUP(DAY(A593),calendario!$A$12:$A$41,calendario!$C$12:$C$41)))</f>
        <v>1</v>
      </c>
      <c r="E593" s="89">
        <f t="shared" si="91"/>
        <v>0</v>
      </c>
      <c r="F593" s="88">
        <v>0</v>
      </c>
      <c r="G593" s="89">
        <f t="shared" si="91"/>
        <v>0</v>
      </c>
      <c r="H593" s="86">
        <v>0</v>
      </c>
      <c r="O593" s="53">
        <f t="shared" si="92"/>
        <v>4.5260037464002503</v>
      </c>
      <c r="P593" s="54">
        <f t="shared" si="93"/>
        <v>58.927641853201457</v>
      </c>
      <c r="Q593" s="69">
        <v>26.399070796460176</v>
      </c>
      <c r="R593" s="53">
        <f t="shared" si="94"/>
        <v>14.791094482040604</v>
      </c>
      <c r="S593" s="53">
        <f t="shared" si="95"/>
        <v>66.944549039075838</v>
      </c>
      <c r="T593" s="53">
        <f t="shared" si="96"/>
        <v>4.5260037464002503</v>
      </c>
      <c r="U593" s="53">
        <f t="shared" si="97"/>
        <v>58.927641853201457</v>
      </c>
      <c r="V593" s="69">
        <v>26.399070796460176</v>
      </c>
      <c r="W593" s="53">
        <f t="shared" si="98"/>
        <v>14.791094482040604</v>
      </c>
      <c r="X593" s="53">
        <f t="shared" si="99"/>
        <v>66.944549039075838</v>
      </c>
      <c r="Y593" s="21"/>
      <c r="Z593" s="21"/>
      <c r="AA593" s="48"/>
      <c r="AB593" s="21"/>
      <c r="AC593" s="12"/>
    </row>
    <row r="594" spans="1:29" x14ac:dyDescent="0.3">
      <c r="A594" s="1">
        <f t="shared" si="90"/>
        <v>45206.145833331902</v>
      </c>
      <c r="B594" s="6">
        <v>7</v>
      </c>
      <c r="C594" s="6" t="s">
        <v>56</v>
      </c>
      <c r="D594">
        <f>IF(HOUR(A594)+MINUTE(A594)/60&lt;=18,1,IF(HOUR(A594)+MINUTE(A594)/60&gt;=23.25,1,LOOKUP(DAY(A594),calendario!$A$12:$A$41,calendario!$C$12:$C$41)))</f>
        <v>1</v>
      </c>
      <c r="E594" s="89">
        <f t="shared" si="91"/>
        <v>0</v>
      </c>
      <c r="F594" s="88">
        <v>0</v>
      </c>
      <c r="G594" s="89">
        <f t="shared" si="91"/>
        <v>0</v>
      </c>
      <c r="H594" s="86">
        <v>0</v>
      </c>
      <c r="O594" s="53">
        <f t="shared" si="92"/>
        <v>4.5260037464002503</v>
      </c>
      <c r="P594" s="54">
        <f t="shared" si="93"/>
        <v>58.927641853201457</v>
      </c>
      <c r="Q594" s="69">
        <v>26.399070796460176</v>
      </c>
      <c r="R594" s="53">
        <f t="shared" si="94"/>
        <v>14.791094482040604</v>
      </c>
      <c r="S594" s="53">
        <f t="shared" si="95"/>
        <v>66.944549039075838</v>
      </c>
      <c r="T594" s="53">
        <f t="shared" si="96"/>
        <v>4.5260037464002503</v>
      </c>
      <c r="U594" s="53">
        <f t="shared" si="97"/>
        <v>58.927641853201457</v>
      </c>
      <c r="V594" s="69">
        <v>26.399070796460176</v>
      </c>
      <c r="W594" s="53">
        <f t="shared" si="98"/>
        <v>14.791094482040604</v>
      </c>
      <c r="X594" s="53">
        <f t="shared" si="99"/>
        <v>66.944549039075838</v>
      </c>
      <c r="Y594" s="21"/>
      <c r="Z594" s="21"/>
      <c r="AA594" s="48"/>
      <c r="AB594" s="21"/>
      <c r="AC594" s="12"/>
    </row>
    <row r="595" spans="1:29" x14ac:dyDescent="0.3">
      <c r="A595" s="1">
        <f t="shared" si="90"/>
        <v>45206.156249998567</v>
      </c>
      <c r="B595" s="6">
        <v>7</v>
      </c>
      <c r="C595" s="6" t="s">
        <v>57</v>
      </c>
      <c r="D595">
        <f>IF(HOUR(A595)+MINUTE(A595)/60&lt;=18,1,IF(HOUR(A595)+MINUTE(A595)/60&gt;=23.25,1,LOOKUP(DAY(A595),calendario!$A$12:$A$41,calendario!$C$12:$C$41)))</f>
        <v>1</v>
      </c>
      <c r="E595" s="89">
        <f t="shared" si="91"/>
        <v>0</v>
      </c>
      <c r="F595" s="88">
        <v>0</v>
      </c>
      <c r="G595" s="89">
        <f t="shared" si="91"/>
        <v>0</v>
      </c>
      <c r="H595" s="86">
        <v>0</v>
      </c>
      <c r="O595" s="53">
        <f t="shared" si="92"/>
        <v>4.5260037464002503</v>
      </c>
      <c r="P595" s="54">
        <f t="shared" si="93"/>
        <v>58.927641853201457</v>
      </c>
      <c r="Q595" s="69">
        <v>26.02185866736075</v>
      </c>
      <c r="R595" s="53">
        <f t="shared" si="94"/>
        <v>14.979700546590317</v>
      </c>
      <c r="S595" s="53">
        <f t="shared" si="95"/>
        <v>67.798180793821658</v>
      </c>
      <c r="T595" s="53">
        <f t="shared" si="96"/>
        <v>4.5260037464002503</v>
      </c>
      <c r="U595" s="53">
        <f t="shared" si="97"/>
        <v>58.927641853201457</v>
      </c>
      <c r="V595" s="69">
        <v>26.02185866736075</v>
      </c>
      <c r="W595" s="53">
        <f t="shared" si="98"/>
        <v>14.979700546590317</v>
      </c>
      <c r="X595" s="53">
        <f t="shared" si="99"/>
        <v>67.798180793821658</v>
      </c>
      <c r="Y595" s="21"/>
      <c r="Z595" s="21"/>
      <c r="AA595" s="48"/>
      <c r="AB595" s="21"/>
      <c r="AC595" s="12"/>
    </row>
    <row r="596" spans="1:29" x14ac:dyDescent="0.3">
      <c r="A596" s="1">
        <f t="shared" si="90"/>
        <v>45206.166666665231</v>
      </c>
      <c r="B596" s="6">
        <v>7</v>
      </c>
      <c r="C596" s="6" t="s">
        <v>58</v>
      </c>
      <c r="D596">
        <f>IF(HOUR(A596)+MINUTE(A596)/60&lt;=18,1,IF(HOUR(A596)+MINUTE(A596)/60&gt;=23.25,1,LOOKUP(DAY(A596),calendario!$A$12:$A$41,calendario!$C$12:$C$41)))</f>
        <v>1</v>
      </c>
      <c r="E596" s="89">
        <f t="shared" si="91"/>
        <v>0</v>
      </c>
      <c r="F596" s="88">
        <v>0</v>
      </c>
      <c r="G596" s="89">
        <f t="shared" si="91"/>
        <v>0</v>
      </c>
      <c r="H596" s="86">
        <v>0</v>
      </c>
      <c r="O596" s="53">
        <f t="shared" si="92"/>
        <v>4.5260037464002503</v>
      </c>
      <c r="P596" s="54">
        <f t="shared" si="93"/>
        <v>58.927641853201457</v>
      </c>
      <c r="Q596" s="69">
        <v>26.02185866736075</v>
      </c>
      <c r="R596" s="53">
        <f t="shared" si="94"/>
        <v>14.979700546590317</v>
      </c>
      <c r="S596" s="53">
        <f t="shared" si="95"/>
        <v>67.798180793821658</v>
      </c>
      <c r="T596" s="53">
        <f t="shared" si="96"/>
        <v>4.5260037464002503</v>
      </c>
      <c r="U596" s="53">
        <f t="shared" si="97"/>
        <v>58.927641853201457</v>
      </c>
      <c r="V596" s="69">
        <v>26.02185866736075</v>
      </c>
      <c r="W596" s="53">
        <f t="shared" si="98"/>
        <v>14.979700546590317</v>
      </c>
      <c r="X596" s="53">
        <f t="shared" si="99"/>
        <v>67.798180793821658</v>
      </c>
      <c r="Y596" s="21"/>
      <c r="Z596" s="21"/>
      <c r="AA596" s="48"/>
      <c r="AB596" s="21"/>
      <c r="AC596" s="12"/>
    </row>
    <row r="597" spans="1:29" x14ac:dyDescent="0.3">
      <c r="A597" s="1">
        <f t="shared" si="90"/>
        <v>45206.177083331895</v>
      </c>
      <c r="B597" s="6">
        <v>7</v>
      </c>
      <c r="C597" s="6" t="s">
        <v>60</v>
      </c>
      <c r="D597">
        <f>IF(HOUR(A597)+MINUTE(A597)/60&lt;=18,1,IF(HOUR(A597)+MINUTE(A597)/60&gt;=23.25,1,LOOKUP(DAY(A597),calendario!$A$12:$A$41,calendario!$C$12:$C$41)))</f>
        <v>1</v>
      </c>
      <c r="E597" s="89">
        <f t="shared" si="91"/>
        <v>0</v>
      </c>
      <c r="F597" s="88">
        <v>0</v>
      </c>
      <c r="G597" s="89">
        <f t="shared" si="91"/>
        <v>0</v>
      </c>
      <c r="H597" s="86">
        <v>0</v>
      </c>
      <c r="O597" s="53">
        <f t="shared" si="92"/>
        <v>4.5260037464002503</v>
      </c>
      <c r="P597" s="54">
        <f t="shared" si="93"/>
        <v>58.927641853201457</v>
      </c>
      <c r="Q597" s="69">
        <v>26.337458355023422</v>
      </c>
      <c r="R597" s="53">
        <f t="shared" si="94"/>
        <v>14.821900702758981</v>
      </c>
      <c r="S597" s="53">
        <f t="shared" si="95"/>
        <v>67.08397810945965</v>
      </c>
      <c r="T597" s="53">
        <f t="shared" si="96"/>
        <v>4.5260037464002503</v>
      </c>
      <c r="U597" s="53">
        <f t="shared" si="97"/>
        <v>58.927641853201457</v>
      </c>
      <c r="V597" s="69">
        <v>26.337458355023422</v>
      </c>
      <c r="W597" s="53">
        <f t="shared" si="98"/>
        <v>14.821900702758981</v>
      </c>
      <c r="X597" s="53">
        <f t="shared" si="99"/>
        <v>67.08397810945965</v>
      </c>
      <c r="Y597" s="21"/>
      <c r="Z597" s="21"/>
      <c r="AA597" s="48"/>
      <c r="AB597" s="21"/>
      <c r="AC597" s="12"/>
    </row>
    <row r="598" spans="1:29" x14ac:dyDescent="0.3">
      <c r="A598" s="1">
        <f t="shared" si="90"/>
        <v>45206.187499998559</v>
      </c>
      <c r="B598" s="6">
        <v>7</v>
      </c>
      <c r="C598" s="6" t="s">
        <v>61</v>
      </c>
      <c r="D598">
        <f>IF(HOUR(A598)+MINUTE(A598)/60&lt;=18,1,IF(HOUR(A598)+MINUTE(A598)/60&gt;=23.25,1,LOOKUP(DAY(A598),calendario!$A$12:$A$41,calendario!$C$12:$C$41)))</f>
        <v>1</v>
      </c>
      <c r="E598" s="89">
        <f t="shared" si="91"/>
        <v>0</v>
      </c>
      <c r="F598" s="88">
        <v>0</v>
      </c>
      <c r="G598" s="89">
        <f t="shared" si="91"/>
        <v>0</v>
      </c>
      <c r="H598" s="86">
        <v>0</v>
      </c>
      <c r="O598" s="53">
        <f t="shared" si="92"/>
        <v>4.5260037464002503</v>
      </c>
      <c r="P598" s="54">
        <f t="shared" si="93"/>
        <v>58.927641853201457</v>
      </c>
      <c r="Q598" s="69">
        <v>26.337458355023422</v>
      </c>
      <c r="R598" s="53">
        <f t="shared" si="94"/>
        <v>14.821900702758981</v>
      </c>
      <c r="S598" s="53">
        <f t="shared" si="95"/>
        <v>67.08397810945965</v>
      </c>
      <c r="T598" s="53">
        <f t="shared" si="96"/>
        <v>4.5260037464002503</v>
      </c>
      <c r="U598" s="53">
        <f t="shared" si="97"/>
        <v>58.927641853201457</v>
      </c>
      <c r="V598" s="69">
        <v>26.337458355023422</v>
      </c>
      <c r="W598" s="53">
        <f t="shared" si="98"/>
        <v>14.821900702758981</v>
      </c>
      <c r="X598" s="53">
        <f t="shared" si="99"/>
        <v>67.08397810945965</v>
      </c>
      <c r="Y598" s="21"/>
      <c r="Z598" s="21"/>
      <c r="AA598" s="48"/>
      <c r="AB598" s="21"/>
      <c r="AC598" s="12"/>
    </row>
    <row r="599" spans="1:29" x14ac:dyDescent="0.3">
      <c r="A599" s="1">
        <f t="shared" si="90"/>
        <v>45206.197916665224</v>
      </c>
      <c r="B599" s="6">
        <v>7</v>
      </c>
      <c r="C599" s="6" t="s">
        <v>62</v>
      </c>
      <c r="D599">
        <f>IF(HOUR(A599)+MINUTE(A599)/60&lt;=18,1,IF(HOUR(A599)+MINUTE(A599)/60&gt;=23.25,1,LOOKUP(DAY(A599),calendario!$A$12:$A$41,calendario!$C$12:$C$41)))</f>
        <v>1</v>
      </c>
      <c r="E599" s="89">
        <f t="shared" si="91"/>
        <v>0</v>
      </c>
      <c r="F599" s="88">
        <v>0</v>
      </c>
      <c r="G599" s="89">
        <f t="shared" si="91"/>
        <v>0</v>
      </c>
      <c r="H599" s="86">
        <v>0</v>
      </c>
      <c r="O599" s="53">
        <f t="shared" si="92"/>
        <v>4.5260037464002503</v>
      </c>
      <c r="P599" s="54">
        <f t="shared" si="93"/>
        <v>58.927641853201457</v>
      </c>
      <c r="Q599" s="69">
        <v>26.135220458094743</v>
      </c>
      <c r="R599" s="53">
        <f t="shared" si="94"/>
        <v>14.923019651223321</v>
      </c>
      <c r="S599" s="53">
        <f t="shared" si="95"/>
        <v>67.54164284904131</v>
      </c>
      <c r="T599" s="53">
        <f t="shared" si="96"/>
        <v>4.5260037464002503</v>
      </c>
      <c r="U599" s="53">
        <f t="shared" si="97"/>
        <v>58.927641853201457</v>
      </c>
      <c r="V599" s="69">
        <v>26.135220458094743</v>
      </c>
      <c r="W599" s="53">
        <f t="shared" si="98"/>
        <v>14.923019651223321</v>
      </c>
      <c r="X599" s="53">
        <f t="shared" si="99"/>
        <v>67.54164284904131</v>
      </c>
      <c r="Y599" s="21"/>
      <c r="Z599" s="21"/>
      <c r="AA599" s="48"/>
      <c r="AB599" s="21"/>
      <c r="AC599" s="12"/>
    </row>
    <row r="600" spans="1:29" x14ac:dyDescent="0.3">
      <c r="A600" s="1">
        <f t="shared" si="90"/>
        <v>45206.208333331888</v>
      </c>
      <c r="B600" s="6">
        <v>7</v>
      </c>
      <c r="C600" s="6" t="s">
        <v>63</v>
      </c>
      <c r="D600">
        <f>IF(HOUR(A600)+MINUTE(A600)/60&lt;=18,1,IF(HOUR(A600)+MINUTE(A600)/60&gt;=23.25,1,LOOKUP(DAY(A600),calendario!$A$12:$A$41,calendario!$C$12:$C$41)))</f>
        <v>1</v>
      </c>
      <c r="E600" s="89">
        <f t="shared" si="91"/>
        <v>0</v>
      </c>
      <c r="F600" s="88">
        <v>0</v>
      </c>
      <c r="G600" s="89">
        <f t="shared" si="91"/>
        <v>0</v>
      </c>
      <c r="H600" s="86">
        <v>0</v>
      </c>
      <c r="O600" s="53">
        <f t="shared" si="92"/>
        <v>4.5260037464002503</v>
      </c>
      <c r="P600" s="54">
        <f t="shared" si="93"/>
        <v>58.927641853201457</v>
      </c>
      <c r="Q600" s="69">
        <v>26.135220458094743</v>
      </c>
      <c r="R600" s="53">
        <f t="shared" si="94"/>
        <v>14.923019651223321</v>
      </c>
      <c r="S600" s="53">
        <f t="shared" si="95"/>
        <v>67.54164284904131</v>
      </c>
      <c r="T600" s="53">
        <f t="shared" si="96"/>
        <v>4.5260037464002503</v>
      </c>
      <c r="U600" s="53">
        <f t="shared" si="97"/>
        <v>58.927641853201457</v>
      </c>
      <c r="V600" s="69">
        <v>26.135220458094743</v>
      </c>
      <c r="W600" s="53">
        <f t="shared" si="98"/>
        <v>14.923019651223321</v>
      </c>
      <c r="X600" s="53">
        <f t="shared" si="99"/>
        <v>67.54164284904131</v>
      </c>
      <c r="Y600" s="21"/>
      <c r="Z600" s="21"/>
      <c r="AA600" s="48"/>
      <c r="AB600" s="21"/>
      <c r="AC600" s="12"/>
    </row>
    <row r="601" spans="1:29" x14ac:dyDescent="0.3">
      <c r="A601" s="1">
        <f t="shared" si="90"/>
        <v>45206.218749998552</v>
      </c>
      <c r="B601" s="6">
        <v>7</v>
      </c>
      <c r="C601" s="6" t="s">
        <v>64</v>
      </c>
      <c r="D601">
        <f>IF(HOUR(A601)+MINUTE(A601)/60&lt;=18,1,IF(HOUR(A601)+MINUTE(A601)/60&gt;=23.25,1,LOOKUP(DAY(A601),calendario!$A$12:$A$41,calendario!$C$12:$C$41)))</f>
        <v>1</v>
      </c>
      <c r="E601" s="89">
        <f t="shared" si="91"/>
        <v>0</v>
      </c>
      <c r="F601" s="88">
        <v>0</v>
      </c>
      <c r="G601" s="89">
        <f t="shared" si="91"/>
        <v>0</v>
      </c>
      <c r="H601" s="86">
        <v>0</v>
      </c>
      <c r="O601" s="53">
        <f t="shared" si="92"/>
        <v>4.5260037464002503</v>
      </c>
      <c r="P601" s="54">
        <f t="shared" si="93"/>
        <v>58.927641853201457</v>
      </c>
      <c r="Q601" s="69">
        <v>32.56206871421135</v>
      </c>
      <c r="R601" s="53">
        <f t="shared" si="94"/>
        <v>11.709595523165017</v>
      </c>
      <c r="S601" s="53">
        <f t="shared" si="95"/>
        <v>52.997673206676467</v>
      </c>
      <c r="T601" s="53">
        <f t="shared" si="96"/>
        <v>4.5260037464002503</v>
      </c>
      <c r="U601" s="53">
        <f t="shared" si="97"/>
        <v>58.927641853201457</v>
      </c>
      <c r="V601" s="69">
        <v>32.56206871421135</v>
      </c>
      <c r="W601" s="53">
        <f t="shared" si="98"/>
        <v>11.709595523165017</v>
      </c>
      <c r="X601" s="53">
        <f t="shared" si="99"/>
        <v>52.997673206676467</v>
      </c>
      <c r="Y601" s="21"/>
      <c r="Z601" s="21"/>
      <c r="AA601" s="48"/>
      <c r="AB601" s="21"/>
      <c r="AC601" s="12"/>
    </row>
    <row r="602" spans="1:29" x14ac:dyDescent="0.3">
      <c r="A602" s="1">
        <f t="shared" si="90"/>
        <v>45206.229166665216</v>
      </c>
      <c r="B602" s="6">
        <v>7</v>
      </c>
      <c r="C602" s="6" t="s">
        <v>65</v>
      </c>
      <c r="D602">
        <f>IF(HOUR(A602)+MINUTE(A602)/60&lt;=18,1,IF(HOUR(A602)+MINUTE(A602)/60&gt;=23.25,1,LOOKUP(DAY(A602),calendario!$A$12:$A$41,calendario!$C$12:$C$41)))</f>
        <v>1</v>
      </c>
      <c r="E602" s="89">
        <f t="shared" si="91"/>
        <v>0</v>
      </c>
      <c r="F602" s="88">
        <v>0</v>
      </c>
      <c r="G602" s="89">
        <f t="shared" si="91"/>
        <v>0</v>
      </c>
      <c r="H602" s="86">
        <v>0</v>
      </c>
      <c r="O602" s="53">
        <f t="shared" si="92"/>
        <v>4.5260037464002503</v>
      </c>
      <c r="P602" s="54">
        <f t="shared" si="93"/>
        <v>58.927641853201457</v>
      </c>
      <c r="Q602" s="69">
        <v>32.56206871421135</v>
      </c>
      <c r="R602" s="53">
        <f t="shared" si="94"/>
        <v>11.709595523165017</v>
      </c>
      <c r="S602" s="53">
        <f t="shared" si="95"/>
        <v>52.997673206676467</v>
      </c>
      <c r="T602" s="53">
        <f t="shared" si="96"/>
        <v>4.5260037464002503</v>
      </c>
      <c r="U602" s="53">
        <f t="shared" si="97"/>
        <v>58.927641853201457</v>
      </c>
      <c r="V602" s="69">
        <v>32.56206871421135</v>
      </c>
      <c r="W602" s="53">
        <f t="shared" si="98"/>
        <v>11.709595523165017</v>
      </c>
      <c r="X602" s="53">
        <f t="shared" si="99"/>
        <v>52.997673206676467</v>
      </c>
      <c r="Y602" s="21"/>
      <c r="Z602" s="21"/>
      <c r="AA602" s="48"/>
      <c r="AB602" s="21"/>
      <c r="AC602" s="12"/>
    </row>
    <row r="603" spans="1:29" x14ac:dyDescent="0.3">
      <c r="A603" s="1">
        <f t="shared" si="90"/>
        <v>45206.239583331881</v>
      </c>
      <c r="B603" s="6">
        <v>7</v>
      </c>
      <c r="C603" s="6" t="s">
        <v>66</v>
      </c>
      <c r="D603">
        <f>IF(HOUR(A603)+MINUTE(A603)/60&lt;=18,1,IF(HOUR(A603)+MINUTE(A603)/60&gt;=23.25,1,LOOKUP(DAY(A603),calendario!$A$12:$A$41,calendario!$C$12:$C$41)))</f>
        <v>1</v>
      </c>
      <c r="E603" s="89">
        <f t="shared" si="91"/>
        <v>0</v>
      </c>
      <c r="F603" s="88">
        <v>0</v>
      </c>
      <c r="G603" s="89">
        <f t="shared" si="91"/>
        <v>0</v>
      </c>
      <c r="H603" s="86">
        <v>0</v>
      </c>
      <c r="O603" s="53">
        <f t="shared" si="92"/>
        <v>4.5260037464002503</v>
      </c>
      <c r="P603" s="54">
        <f t="shared" si="93"/>
        <v>58.927641853201457</v>
      </c>
      <c r="Q603" s="69">
        <v>33.356951067152529</v>
      </c>
      <c r="R603" s="53">
        <f t="shared" si="94"/>
        <v>11.312154346694427</v>
      </c>
      <c r="S603" s="53">
        <f t="shared" si="95"/>
        <v>51.198852952996852</v>
      </c>
      <c r="T603" s="53">
        <f t="shared" si="96"/>
        <v>4.5260037464002503</v>
      </c>
      <c r="U603" s="53">
        <f t="shared" si="97"/>
        <v>58.927641853201457</v>
      </c>
      <c r="V603" s="69">
        <v>33.356951067152529</v>
      </c>
      <c r="W603" s="53">
        <f t="shared" si="98"/>
        <v>11.312154346694427</v>
      </c>
      <c r="X603" s="53">
        <f t="shared" si="99"/>
        <v>51.198852952996852</v>
      </c>
      <c r="Y603" s="21"/>
      <c r="Z603" s="21"/>
      <c r="AA603" s="48"/>
      <c r="AB603" s="21"/>
      <c r="AC603" s="12"/>
    </row>
    <row r="604" spans="1:29" x14ac:dyDescent="0.3">
      <c r="A604" s="1">
        <f t="shared" si="90"/>
        <v>45206.249999998545</v>
      </c>
      <c r="B604" s="6">
        <v>7</v>
      </c>
      <c r="C604" s="6" t="s">
        <v>67</v>
      </c>
      <c r="D604">
        <f>IF(HOUR(A604)+MINUTE(A604)/60&lt;=18,1,IF(HOUR(A604)+MINUTE(A604)/60&gt;=23.25,1,LOOKUP(DAY(A604),calendario!$A$12:$A$41,calendario!$C$12:$C$41)))</f>
        <v>1</v>
      </c>
      <c r="E604" s="89">
        <f t="shared" si="91"/>
        <v>0</v>
      </c>
      <c r="F604" s="88">
        <v>0</v>
      </c>
      <c r="G604" s="89">
        <f t="shared" si="91"/>
        <v>0</v>
      </c>
      <c r="H604" s="86">
        <v>0</v>
      </c>
      <c r="O604" s="53">
        <f t="shared" si="92"/>
        <v>4.5260037464002503</v>
      </c>
      <c r="P604" s="54">
        <f t="shared" si="93"/>
        <v>58.927641853201457</v>
      </c>
      <c r="Q604" s="69">
        <v>33.356951067152529</v>
      </c>
      <c r="R604" s="53">
        <f t="shared" si="94"/>
        <v>11.312154346694427</v>
      </c>
      <c r="S604" s="53">
        <f t="shared" si="95"/>
        <v>51.198852952996852</v>
      </c>
      <c r="T604" s="53">
        <f t="shared" si="96"/>
        <v>4.5260037464002503</v>
      </c>
      <c r="U604" s="53">
        <f t="shared" si="97"/>
        <v>58.927641853201457</v>
      </c>
      <c r="V604" s="69">
        <v>33.356951067152529</v>
      </c>
      <c r="W604" s="53">
        <f t="shared" si="98"/>
        <v>11.312154346694427</v>
      </c>
      <c r="X604" s="53">
        <f t="shared" si="99"/>
        <v>51.198852952996852</v>
      </c>
      <c r="Y604" s="21"/>
      <c r="Z604" s="21"/>
      <c r="AA604" s="48"/>
      <c r="AB604" s="21"/>
      <c r="AC604" s="12"/>
    </row>
    <row r="605" spans="1:29" x14ac:dyDescent="0.3">
      <c r="A605" s="1">
        <f t="shared" si="90"/>
        <v>45206.260416665209</v>
      </c>
      <c r="B605" s="6">
        <v>7</v>
      </c>
      <c r="C605" s="6" t="s">
        <v>68</v>
      </c>
      <c r="D605">
        <f>IF(HOUR(A605)+MINUTE(A605)/60&lt;=18,1,IF(HOUR(A605)+MINUTE(A605)/60&gt;=23.25,1,LOOKUP(DAY(A605),calendario!$A$12:$A$41,calendario!$C$12:$C$41)))</f>
        <v>1</v>
      </c>
      <c r="E605" s="89">
        <f t="shared" si="91"/>
        <v>0</v>
      </c>
      <c r="F605" s="88">
        <v>0</v>
      </c>
      <c r="G605" s="89">
        <f t="shared" si="91"/>
        <v>0</v>
      </c>
      <c r="H605" s="86">
        <v>0</v>
      </c>
      <c r="O605" s="53">
        <f t="shared" si="92"/>
        <v>4.5260037464002503</v>
      </c>
      <c r="P605" s="54">
        <f t="shared" si="93"/>
        <v>58.927641853201457</v>
      </c>
      <c r="Q605" s="69">
        <v>33.677604893284744</v>
      </c>
      <c r="R605" s="53">
        <f t="shared" si="94"/>
        <v>11.15182743362832</v>
      </c>
      <c r="S605" s="53">
        <f t="shared" si="95"/>
        <v>50.473212743810862</v>
      </c>
      <c r="T605" s="53">
        <f t="shared" si="96"/>
        <v>4.5260037464002503</v>
      </c>
      <c r="U605" s="53">
        <f t="shared" si="97"/>
        <v>58.927641853201457</v>
      </c>
      <c r="V605" s="69">
        <v>33.677604893284744</v>
      </c>
      <c r="W605" s="53">
        <f t="shared" si="98"/>
        <v>11.15182743362832</v>
      </c>
      <c r="X605" s="53">
        <f t="shared" si="99"/>
        <v>50.473212743810862</v>
      </c>
      <c r="Y605" s="21"/>
      <c r="Z605" s="21"/>
      <c r="AA605" s="48"/>
      <c r="AB605" s="21"/>
      <c r="AC605" s="12"/>
    </row>
    <row r="606" spans="1:29" x14ac:dyDescent="0.3">
      <c r="A606" s="1">
        <f t="shared" si="90"/>
        <v>45206.270833331873</v>
      </c>
      <c r="B606" s="6">
        <v>7</v>
      </c>
      <c r="C606" s="6" t="s">
        <v>69</v>
      </c>
      <c r="D606">
        <f>IF(HOUR(A606)+MINUTE(A606)/60&lt;=18,1,IF(HOUR(A606)+MINUTE(A606)/60&gt;=23.25,1,LOOKUP(DAY(A606),calendario!$A$12:$A$41,calendario!$C$12:$C$41)))</f>
        <v>1</v>
      </c>
      <c r="E606" s="89">
        <f t="shared" si="91"/>
        <v>0</v>
      </c>
      <c r="F606" s="88">
        <v>0</v>
      </c>
      <c r="G606" s="89">
        <f t="shared" si="91"/>
        <v>0</v>
      </c>
      <c r="H606" s="86">
        <v>0</v>
      </c>
      <c r="O606" s="53">
        <f t="shared" si="92"/>
        <v>4.5260037464002503</v>
      </c>
      <c r="P606" s="54">
        <f t="shared" si="93"/>
        <v>58.927641853201457</v>
      </c>
      <c r="Q606" s="69">
        <v>33.677604893284744</v>
      </c>
      <c r="R606" s="53">
        <f t="shared" si="94"/>
        <v>11.15182743362832</v>
      </c>
      <c r="S606" s="53">
        <f t="shared" si="95"/>
        <v>50.473212743810862</v>
      </c>
      <c r="T606" s="53">
        <f t="shared" si="96"/>
        <v>4.5260037464002503</v>
      </c>
      <c r="U606" s="53">
        <f t="shared" si="97"/>
        <v>58.927641853201457</v>
      </c>
      <c r="V606" s="69">
        <v>33.677604893284744</v>
      </c>
      <c r="W606" s="53">
        <f t="shared" si="98"/>
        <v>11.15182743362832</v>
      </c>
      <c r="X606" s="53">
        <f t="shared" si="99"/>
        <v>50.473212743810862</v>
      </c>
      <c r="Y606" s="21"/>
      <c r="Z606" s="21"/>
      <c r="AA606" s="48"/>
      <c r="AB606" s="21"/>
      <c r="AC606" s="12"/>
    </row>
    <row r="607" spans="1:29" x14ac:dyDescent="0.3">
      <c r="A607" s="1">
        <f t="shared" si="90"/>
        <v>45206.281249998538</v>
      </c>
      <c r="B607" s="6">
        <v>7</v>
      </c>
      <c r="C607" s="6" t="s">
        <v>70</v>
      </c>
      <c r="D607">
        <f>IF(HOUR(A607)+MINUTE(A607)/60&lt;=18,1,IF(HOUR(A607)+MINUTE(A607)/60&gt;=23.25,1,LOOKUP(DAY(A607),calendario!$A$12:$A$41,calendario!$C$12:$C$41)))</f>
        <v>1</v>
      </c>
      <c r="E607" s="89">
        <f t="shared" si="91"/>
        <v>0.10148554992675782</v>
      </c>
      <c r="F607" s="88">
        <v>0.40594219970703127</v>
      </c>
      <c r="G607" s="89">
        <f t="shared" si="91"/>
        <v>0</v>
      </c>
      <c r="H607" s="86">
        <v>0</v>
      </c>
      <c r="O607" s="53">
        <f t="shared" si="92"/>
        <v>4.422481869631957</v>
      </c>
      <c r="P607" s="54">
        <f t="shared" si="93"/>
        <v>58.927641853201457</v>
      </c>
      <c r="Q607" s="69">
        <v>37.786104633003646</v>
      </c>
      <c r="R607" s="53">
        <f t="shared" si="94"/>
        <v>9.0975775637688692</v>
      </c>
      <c r="S607" s="53">
        <f t="shared" si="95"/>
        <v>40.233871833338291</v>
      </c>
      <c r="T607" s="53">
        <f t="shared" si="96"/>
        <v>4.5260037464002503</v>
      </c>
      <c r="U607" s="53">
        <f t="shared" si="97"/>
        <v>58.927641853201457</v>
      </c>
      <c r="V607" s="69">
        <v>37.786104633003646</v>
      </c>
      <c r="W607" s="53">
        <f t="shared" si="98"/>
        <v>9.0975775637688692</v>
      </c>
      <c r="X607" s="53">
        <f t="shared" si="99"/>
        <v>41.175670136784767</v>
      </c>
      <c r="Y607" s="21"/>
      <c r="Z607" s="21"/>
      <c r="AA607" s="48"/>
      <c r="AB607" s="21"/>
      <c r="AC607" s="12"/>
    </row>
    <row r="608" spans="1:29" x14ac:dyDescent="0.3">
      <c r="A608" s="1">
        <f t="shared" si="90"/>
        <v>45206.291666665202</v>
      </c>
      <c r="B608" s="6">
        <v>7</v>
      </c>
      <c r="C608" s="6" t="s">
        <v>71</v>
      </c>
      <c r="D608">
        <f>IF(HOUR(A608)+MINUTE(A608)/60&lt;=18,1,IF(HOUR(A608)+MINUTE(A608)/60&gt;=23.25,1,LOOKUP(DAY(A608),calendario!$A$12:$A$41,calendario!$C$12:$C$41)))</f>
        <v>1</v>
      </c>
      <c r="E608" s="89">
        <f t="shared" si="91"/>
        <v>3.3351208496093752</v>
      </c>
      <c r="F608" s="88">
        <v>13.340483398437501</v>
      </c>
      <c r="G608" s="89">
        <f t="shared" si="91"/>
        <v>2.3824978027343748</v>
      </c>
      <c r="H608" s="86">
        <v>9.5299912109374993</v>
      </c>
      <c r="O608" s="53">
        <f t="shared" si="92"/>
        <v>1.1239630632705007</v>
      </c>
      <c r="P608" s="54">
        <f t="shared" si="93"/>
        <v>58.927641853201457</v>
      </c>
      <c r="Q608" s="69">
        <v>37.786104633003646</v>
      </c>
      <c r="R608" s="53">
        <f t="shared" si="94"/>
        <v>9.0975775637688692</v>
      </c>
      <c r="S608" s="53">
        <f t="shared" si="95"/>
        <v>10.225341146914637</v>
      </c>
      <c r="T608" s="53">
        <f t="shared" si="96"/>
        <v>2.0957006725794267</v>
      </c>
      <c r="U608" s="53">
        <f t="shared" si="97"/>
        <v>58.927641853201457</v>
      </c>
      <c r="V608" s="69">
        <v>37.786104633003646</v>
      </c>
      <c r="W608" s="53">
        <f t="shared" si="98"/>
        <v>9.0975775637688692</v>
      </c>
      <c r="X608" s="53">
        <f t="shared" si="99"/>
        <v>19.065799419233922</v>
      </c>
      <c r="Y608" s="21"/>
      <c r="Z608" s="21"/>
      <c r="AA608" s="48"/>
      <c r="AB608" s="21"/>
      <c r="AC608" s="12"/>
    </row>
    <row r="609" spans="1:29" x14ac:dyDescent="0.3">
      <c r="A609" s="1">
        <f t="shared" si="90"/>
        <v>45206.302083331866</v>
      </c>
      <c r="B609" s="6">
        <v>7</v>
      </c>
      <c r="C609" s="6" t="s">
        <v>72</v>
      </c>
      <c r="D609">
        <f>IF(HOUR(A609)+MINUTE(A609)/60&lt;=18,1,IF(HOUR(A609)+MINUTE(A609)/60&gt;=23.25,1,LOOKUP(DAY(A609),calendario!$A$12:$A$41,calendario!$C$12:$C$41)))</f>
        <v>1</v>
      </c>
      <c r="E609" s="89">
        <f t="shared" si="91"/>
        <v>4.50736767578125</v>
      </c>
      <c r="F609" s="88">
        <v>18.029470703125</v>
      </c>
      <c r="G609" s="89">
        <f t="shared" si="91"/>
        <v>4.4954448242187501</v>
      </c>
      <c r="H609" s="86">
        <v>17.981779296875001</v>
      </c>
      <c r="O609" s="53">
        <f t="shared" si="92"/>
        <v>0</v>
      </c>
      <c r="P609" s="54">
        <f t="shared" si="93"/>
        <v>58.927641853201457</v>
      </c>
      <c r="Q609" s="69">
        <v>37.879268089536701</v>
      </c>
      <c r="R609" s="53">
        <f t="shared" si="94"/>
        <v>9.0509958355023414</v>
      </c>
      <c r="S609" s="53">
        <f t="shared" si="95"/>
        <v>0</v>
      </c>
      <c r="T609" s="53">
        <f t="shared" si="96"/>
        <v>0</v>
      </c>
      <c r="U609" s="53">
        <f t="shared" si="97"/>
        <v>58.927641853201457</v>
      </c>
      <c r="V609" s="69">
        <v>37.879268089536701</v>
      </c>
      <c r="W609" s="53">
        <f t="shared" si="98"/>
        <v>9.0509958355023414</v>
      </c>
      <c r="X609" s="53">
        <f t="shared" si="99"/>
        <v>0</v>
      </c>
      <c r="Y609" s="21"/>
      <c r="Z609" s="21"/>
      <c r="AA609" s="48"/>
      <c r="AB609" s="21"/>
      <c r="AC609" s="12"/>
    </row>
    <row r="610" spans="1:29" x14ac:dyDescent="0.3">
      <c r="A610" s="1">
        <f t="shared" si="90"/>
        <v>45206.31249999853</v>
      </c>
      <c r="B610" s="6">
        <v>7</v>
      </c>
      <c r="C610" s="6" t="s">
        <v>73</v>
      </c>
      <c r="D610">
        <f>IF(HOUR(A610)+MINUTE(A610)/60&lt;=18,1,IF(HOUR(A610)+MINUTE(A610)/60&gt;=23.25,1,LOOKUP(DAY(A610),calendario!$A$12:$A$41,calendario!$C$12:$C$41)))</f>
        <v>1</v>
      </c>
      <c r="E610" s="89">
        <f t="shared" si="91"/>
        <v>4.5083134765624999</v>
      </c>
      <c r="F610" s="88">
        <v>18.03325390625</v>
      </c>
      <c r="G610" s="89">
        <f t="shared" si="91"/>
        <v>4.4985488281250001</v>
      </c>
      <c r="H610" s="86">
        <v>17.9941953125</v>
      </c>
      <c r="O610" s="53">
        <f t="shared" si="92"/>
        <v>0</v>
      </c>
      <c r="P610" s="54">
        <f t="shared" si="93"/>
        <v>58.927641853201457</v>
      </c>
      <c r="Q610" s="69">
        <v>37.879268089536701</v>
      </c>
      <c r="R610" s="53">
        <f t="shared" si="94"/>
        <v>9.0509958355023414</v>
      </c>
      <c r="S610" s="53">
        <f t="shared" si="95"/>
        <v>0</v>
      </c>
      <c r="T610" s="53">
        <f t="shared" si="96"/>
        <v>0</v>
      </c>
      <c r="U610" s="53">
        <f t="shared" si="97"/>
        <v>58.927641853201457</v>
      </c>
      <c r="V610" s="69">
        <v>37.879268089536701</v>
      </c>
      <c r="W610" s="53">
        <f t="shared" si="98"/>
        <v>9.0509958355023414</v>
      </c>
      <c r="X610" s="53">
        <f t="shared" si="99"/>
        <v>0</v>
      </c>
      <c r="Y610" s="21"/>
      <c r="Z610" s="21"/>
      <c r="AA610" s="48"/>
      <c r="AB610" s="21"/>
      <c r="AC610" s="12"/>
    </row>
    <row r="611" spans="1:29" x14ac:dyDescent="0.3">
      <c r="A611" s="1">
        <f t="shared" si="90"/>
        <v>45206.322916665194</v>
      </c>
      <c r="B611" s="6">
        <v>7</v>
      </c>
      <c r="C611" s="6" t="s">
        <v>74</v>
      </c>
      <c r="D611">
        <f>IF(HOUR(A611)+MINUTE(A611)/60&lt;=18,1,IF(HOUR(A611)+MINUTE(A611)/60&gt;=23.25,1,LOOKUP(DAY(A611),calendario!$A$12:$A$41,calendario!$C$12:$C$41)))</f>
        <v>1</v>
      </c>
      <c r="E611" s="89">
        <f t="shared" si="91"/>
        <v>4.5075810546874999</v>
      </c>
      <c r="F611" s="88">
        <v>18.03032421875</v>
      </c>
      <c r="G611" s="89">
        <f t="shared" si="91"/>
        <v>4.4988657226562498</v>
      </c>
      <c r="H611" s="86">
        <v>17.995462890624999</v>
      </c>
      <c r="O611" s="53">
        <f t="shared" si="92"/>
        <v>0</v>
      </c>
      <c r="P611" s="54">
        <f t="shared" si="93"/>
        <v>58.927641853201457</v>
      </c>
      <c r="Q611" s="69">
        <v>38.146078604893283</v>
      </c>
      <c r="R611" s="53">
        <f t="shared" si="94"/>
        <v>8.9175905778240505</v>
      </c>
      <c r="S611" s="53">
        <f t="shared" si="95"/>
        <v>0</v>
      </c>
      <c r="T611" s="53">
        <f t="shared" si="96"/>
        <v>0</v>
      </c>
      <c r="U611" s="53">
        <f t="shared" si="97"/>
        <v>58.927641853201457</v>
      </c>
      <c r="V611" s="69">
        <v>38.146078604893283</v>
      </c>
      <c r="W611" s="53">
        <f t="shared" si="98"/>
        <v>8.9175905778240505</v>
      </c>
      <c r="X611" s="53">
        <f t="shared" si="99"/>
        <v>0</v>
      </c>
      <c r="Y611" s="21"/>
      <c r="Z611" s="21"/>
      <c r="AA611" s="48"/>
      <c r="AB611" s="21"/>
      <c r="AC611" s="12"/>
    </row>
    <row r="612" spans="1:29" x14ac:dyDescent="0.3">
      <c r="A612" s="1">
        <f t="shared" si="90"/>
        <v>45206.333333331859</v>
      </c>
      <c r="B612" s="6">
        <v>7</v>
      </c>
      <c r="C612" s="6" t="s">
        <v>75</v>
      </c>
      <c r="D612">
        <f>IF(HOUR(A612)+MINUTE(A612)/60&lt;=18,1,IF(HOUR(A612)+MINUTE(A612)/60&gt;=23.25,1,LOOKUP(DAY(A612),calendario!$A$12:$A$41,calendario!$C$12:$C$41)))</f>
        <v>1</v>
      </c>
      <c r="E612" s="89">
        <f t="shared" si="91"/>
        <v>4.5071894531250001</v>
      </c>
      <c r="F612" s="88">
        <v>18.0287578125</v>
      </c>
      <c r="G612" s="89">
        <f t="shared" si="91"/>
        <v>4.4983442382812502</v>
      </c>
      <c r="H612" s="86">
        <v>17.993376953125001</v>
      </c>
      <c r="O612" s="53">
        <f t="shared" si="92"/>
        <v>0</v>
      </c>
      <c r="P612" s="54">
        <f t="shared" si="93"/>
        <v>58.927641853201457</v>
      </c>
      <c r="Q612" s="69">
        <v>38.146078604893283</v>
      </c>
      <c r="R612" s="53">
        <f t="shared" si="94"/>
        <v>8.9175905778240505</v>
      </c>
      <c r="S612" s="53">
        <f t="shared" si="95"/>
        <v>0</v>
      </c>
      <c r="T612" s="53">
        <f t="shared" si="96"/>
        <v>0</v>
      </c>
      <c r="U612" s="53">
        <f t="shared" si="97"/>
        <v>58.927641853201457</v>
      </c>
      <c r="V612" s="69">
        <v>38.146078604893283</v>
      </c>
      <c r="W612" s="53">
        <f t="shared" si="98"/>
        <v>8.9175905778240505</v>
      </c>
      <c r="X612" s="53">
        <f t="shared" si="99"/>
        <v>0</v>
      </c>
      <c r="Y612" s="21"/>
      <c r="Z612" s="21"/>
      <c r="AA612" s="48"/>
      <c r="AB612" s="21"/>
      <c r="AC612" s="12"/>
    </row>
    <row r="613" spans="1:29" x14ac:dyDescent="0.3">
      <c r="A613" s="1">
        <f t="shared" si="90"/>
        <v>45206.343749998523</v>
      </c>
      <c r="B613" s="6">
        <v>7</v>
      </c>
      <c r="C613" s="6" t="s">
        <v>76</v>
      </c>
      <c r="D613">
        <f>IF(HOUR(A613)+MINUTE(A613)/60&lt;=18,1,IF(HOUR(A613)+MINUTE(A613)/60&gt;=23.25,1,LOOKUP(DAY(A613),calendario!$A$12:$A$41,calendario!$C$12:$C$41)))</f>
        <v>1</v>
      </c>
      <c r="E613" s="89">
        <f t="shared" si="91"/>
        <v>4.5060937499999998</v>
      </c>
      <c r="F613" s="88">
        <v>18.024374999999999</v>
      </c>
      <c r="G613" s="89">
        <f t="shared" si="91"/>
        <v>4.4984047851562501</v>
      </c>
      <c r="H613" s="86">
        <v>17.993619140625</v>
      </c>
      <c r="O613" s="53">
        <f t="shared" si="92"/>
        <v>0</v>
      </c>
      <c r="P613" s="54">
        <f t="shared" si="93"/>
        <v>58.927641853201457</v>
      </c>
      <c r="Q613" s="69">
        <v>32.775523425299326</v>
      </c>
      <c r="R613" s="53">
        <f t="shared" si="94"/>
        <v>11.602868167621029</v>
      </c>
      <c r="S613" s="53">
        <f t="shared" si="95"/>
        <v>0</v>
      </c>
      <c r="T613" s="53">
        <f t="shared" si="96"/>
        <v>0</v>
      </c>
      <c r="U613" s="53">
        <f t="shared" si="97"/>
        <v>58.927641853201457</v>
      </c>
      <c r="V613" s="69">
        <v>32.775523425299326</v>
      </c>
      <c r="W613" s="53">
        <f t="shared" si="98"/>
        <v>11.602868167621029</v>
      </c>
      <c r="X613" s="53">
        <f t="shared" si="99"/>
        <v>0</v>
      </c>
      <c r="Y613" s="21"/>
      <c r="Z613" s="21"/>
      <c r="AA613" s="48"/>
      <c r="AB613" s="21"/>
      <c r="AC613" s="12"/>
    </row>
    <row r="614" spans="1:29" x14ac:dyDescent="0.3">
      <c r="A614" s="1">
        <f t="shared" si="90"/>
        <v>45206.354166665187</v>
      </c>
      <c r="B614" s="6">
        <v>7</v>
      </c>
      <c r="C614" s="6" t="s">
        <v>77</v>
      </c>
      <c r="D614">
        <f>IF(HOUR(A614)+MINUTE(A614)/60&lt;=18,1,IF(HOUR(A614)+MINUTE(A614)/60&gt;=23.25,1,LOOKUP(DAY(A614),calendario!$A$12:$A$41,calendario!$C$12:$C$41)))</f>
        <v>1</v>
      </c>
      <c r="E614" s="89">
        <f t="shared" si="91"/>
        <v>4.5057705078124997</v>
      </c>
      <c r="F614" s="88">
        <v>18.023082031249999</v>
      </c>
      <c r="G614" s="89">
        <f t="shared" si="91"/>
        <v>4.4983413085937496</v>
      </c>
      <c r="H614" s="86">
        <v>17.993365234374998</v>
      </c>
      <c r="O614" s="53">
        <f t="shared" si="92"/>
        <v>0</v>
      </c>
      <c r="P614" s="54">
        <f t="shared" si="93"/>
        <v>58.927641853201457</v>
      </c>
      <c r="Q614" s="69">
        <v>32.775523425299326</v>
      </c>
      <c r="R614" s="53">
        <f t="shared" si="94"/>
        <v>11.602868167621029</v>
      </c>
      <c r="S614" s="53">
        <f t="shared" si="95"/>
        <v>0</v>
      </c>
      <c r="T614" s="53">
        <f t="shared" si="96"/>
        <v>0</v>
      </c>
      <c r="U614" s="53">
        <f t="shared" si="97"/>
        <v>58.927641853201457</v>
      </c>
      <c r="V614" s="69">
        <v>32.775523425299326</v>
      </c>
      <c r="W614" s="53">
        <f t="shared" si="98"/>
        <v>11.602868167621029</v>
      </c>
      <c r="X614" s="53">
        <f t="shared" si="99"/>
        <v>0</v>
      </c>
      <c r="Y614" s="21"/>
      <c r="Z614" s="21"/>
      <c r="AA614" s="48"/>
      <c r="AB614" s="21"/>
      <c r="AC614" s="12"/>
    </row>
    <row r="615" spans="1:29" x14ac:dyDescent="0.3">
      <c r="A615" s="1">
        <f t="shared" si="90"/>
        <v>45206.364583331851</v>
      </c>
      <c r="B615" s="6">
        <v>7</v>
      </c>
      <c r="C615" s="6" t="s">
        <v>78</v>
      </c>
      <c r="D615">
        <f>IF(HOUR(A615)+MINUTE(A615)/60&lt;=18,1,IF(HOUR(A615)+MINUTE(A615)/60&gt;=23.25,1,LOOKUP(DAY(A615),calendario!$A$12:$A$41,calendario!$C$12:$C$41)))</f>
        <v>1</v>
      </c>
      <c r="E615" s="89">
        <f t="shared" si="91"/>
        <v>4.50479150390625</v>
      </c>
      <c r="F615" s="88">
        <v>18.019166015625</v>
      </c>
      <c r="G615" s="89">
        <f t="shared" si="91"/>
        <v>4.498234375</v>
      </c>
      <c r="H615" s="86">
        <v>17.9929375</v>
      </c>
      <c r="O615" s="53">
        <f t="shared" si="92"/>
        <v>0</v>
      </c>
      <c r="P615" s="54">
        <f t="shared" si="93"/>
        <v>58.927641853201457</v>
      </c>
      <c r="Q615" s="69">
        <v>32.680806871421133</v>
      </c>
      <c r="R615" s="53">
        <f t="shared" si="94"/>
        <v>11.650226444560126</v>
      </c>
      <c r="S615" s="53">
        <f t="shared" si="95"/>
        <v>0</v>
      </c>
      <c r="T615" s="53">
        <f t="shared" si="96"/>
        <v>0</v>
      </c>
      <c r="U615" s="53">
        <f t="shared" si="97"/>
        <v>58.927641853201457</v>
      </c>
      <c r="V615" s="69">
        <v>32.680806871421133</v>
      </c>
      <c r="W615" s="53">
        <f t="shared" si="98"/>
        <v>11.650226444560126</v>
      </c>
      <c r="X615" s="53">
        <f t="shared" si="99"/>
        <v>0</v>
      </c>
      <c r="Y615" s="21"/>
      <c r="Z615" s="21"/>
      <c r="AA615" s="48"/>
      <c r="AB615" s="21"/>
      <c r="AC615" s="12"/>
    </row>
    <row r="616" spans="1:29" x14ac:dyDescent="0.3">
      <c r="A616" s="1">
        <f t="shared" si="90"/>
        <v>45206.374999998516</v>
      </c>
      <c r="B616" s="6">
        <v>7</v>
      </c>
      <c r="C616" s="6" t="s">
        <v>79</v>
      </c>
      <c r="D616">
        <f>IF(HOUR(A616)+MINUTE(A616)/60&lt;=18,1,IF(HOUR(A616)+MINUTE(A616)/60&gt;=23.25,1,LOOKUP(DAY(A616),calendario!$A$12:$A$41,calendario!$C$12:$C$41)))</f>
        <v>1</v>
      </c>
      <c r="E616" s="89">
        <f t="shared" si="91"/>
        <v>4.5035859374999996</v>
      </c>
      <c r="F616" s="88">
        <v>18.014343749999998</v>
      </c>
      <c r="G616" s="89">
        <f t="shared" si="91"/>
        <v>4.49802490234375</v>
      </c>
      <c r="H616" s="86">
        <v>17.992099609375</v>
      </c>
      <c r="O616" s="53">
        <f t="shared" si="92"/>
        <v>0</v>
      </c>
      <c r="P616" s="54">
        <f t="shared" si="93"/>
        <v>58.927641853201457</v>
      </c>
      <c r="Q616" s="69">
        <v>32.680806871421133</v>
      </c>
      <c r="R616" s="53">
        <f t="shared" si="94"/>
        <v>11.650226444560126</v>
      </c>
      <c r="S616" s="53">
        <f t="shared" si="95"/>
        <v>0</v>
      </c>
      <c r="T616" s="53">
        <f t="shared" si="96"/>
        <v>0</v>
      </c>
      <c r="U616" s="53">
        <f t="shared" si="97"/>
        <v>58.927641853201457</v>
      </c>
      <c r="V616" s="69">
        <v>32.680806871421133</v>
      </c>
      <c r="W616" s="53">
        <f t="shared" si="98"/>
        <v>11.650226444560126</v>
      </c>
      <c r="X616" s="53">
        <f t="shared" si="99"/>
        <v>0</v>
      </c>
      <c r="Y616" s="21"/>
      <c r="Z616" s="21"/>
      <c r="AA616" s="48"/>
      <c r="AB616" s="21"/>
      <c r="AC616" s="12"/>
    </row>
    <row r="617" spans="1:29" x14ac:dyDescent="0.3">
      <c r="A617" s="1">
        <f t="shared" si="90"/>
        <v>45206.38541666518</v>
      </c>
      <c r="B617" s="6">
        <v>7</v>
      </c>
      <c r="C617" s="6" t="s">
        <v>80</v>
      </c>
      <c r="D617">
        <f>IF(HOUR(A617)+MINUTE(A617)/60&lt;=18,1,IF(HOUR(A617)+MINUTE(A617)/60&gt;=23.25,1,LOOKUP(DAY(A617),calendario!$A$12:$A$41,calendario!$C$12:$C$41)))</f>
        <v>1</v>
      </c>
      <c r="E617" s="89">
        <f t="shared" si="91"/>
        <v>4.5027470703125001</v>
      </c>
      <c r="F617" s="88">
        <v>18.01098828125</v>
      </c>
      <c r="G617" s="89">
        <f t="shared" si="91"/>
        <v>4.4982583007812504</v>
      </c>
      <c r="H617" s="86">
        <v>17.993033203125002</v>
      </c>
      <c r="O617" s="53">
        <f t="shared" si="92"/>
        <v>0</v>
      </c>
      <c r="P617" s="54">
        <f t="shared" si="93"/>
        <v>58.927641853201457</v>
      </c>
      <c r="Q617" s="69">
        <v>32.836166059344087</v>
      </c>
      <c r="R617" s="53">
        <f t="shared" si="94"/>
        <v>11.572546850598648</v>
      </c>
      <c r="S617" s="53">
        <f t="shared" si="95"/>
        <v>0</v>
      </c>
      <c r="T617" s="53">
        <f t="shared" si="96"/>
        <v>0</v>
      </c>
      <c r="U617" s="53">
        <f t="shared" si="97"/>
        <v>58.927641853201457</v>
      </c>
      <c r="V617" s="69">
        <v>32.836166059344087</v>
      </c>
      <c r="W617" s="53">
        <f t="shared" si="98"/>
        <v>11.572546850598648</v>
      </c>
      <c r="X617" s="53">
        <f t="shared" si="99"/>
        <v>0</v>
      </c>
      <c r="Y617" s="21"/>
      <c r="Z617" s="21"/>
      <c r="AA617" s="48"/>
      <c r="AB617" s="21"/>
      <c r="AC617" s="12"/>
    </row>
    <row r="618" spans="1:29" x14ac:dyDescent="0.3">
      <c r="A618" s="1">
        <f t="shared" si="90"/>
        <v>45206.395833331844</v>
      </c>
      <c r="B618" s="6">
        <v>7</v>
      </c>
      <c r="C618" s="6" t="s">
        <v>81</v>
      </c>
      <c r="D618">
        <f>IF(HOUR(A618)+MINUTE(A618)/60&lt;=18,1,IF(HOUR(A618)+MINUTE(A618)/60&gt;=23.25,1,LOOKUP(DAY(A618),calendario!$A$12:$A$41,calendario!$C$12:$C$41)))</f>
        <v>1</v>
      </c>
      <c r="E618" s="89">
        <f t="shared" si="91"/>
        <v>4.5020522460937498</v>
      </c>
      <c r="F618" s="88">
        <v>18.008208984374999</v>
      </c>
      <c r="G618" s="89">
        <f t="shared" si="91"/>
        <v>4.4981816406249999</v>
      </c>
      <c r="H618" s="86">
        <v>17.9927265625</v>
      </c>
      <c r="O618" s="53">
        <f t="shared" si="92"/>
        <v>0</v>
      </c>
      <c r="P618" s="54">
        <f t="shared" si="93"/>
        <v>58.927641853201457</v>
      </c>
      <c r="Q618" s="69">
        <v>32.836166059344087</v>
      </c>
      <c r="R618" s="53">
        <f t="shared" si="94"/>
        <v>11.572546850598648</v>
      </c>
      <c r="S618" s="53">
        <f t="shared" si="95"/>
        <v>0</v>
      </c>
      <c r="T618" s="53">
        <f t="shared" si="96"/>
        <v>0</v>
      </c>
      <c r="U618" s="53">
        <f t="shared" si="97"/>
        <v>58.927641853201457</v>
      </c>
      <c r="V618" s="69">
        <v>32.836166059344087</v>
      </c>
      <c r="W618" s="53">
        <f t="shared" si="98"/>
        <v>11.572546850598648</v>
      </c>
      <c r="X618" s="53">
        <f t="shared" si="99"/>
        <v>0</v>
      </c>
      <c r="Y618" s="21"/>
      <c r="Z618" s="21"/>
      <c r="AA618" s="48"/>
      <c r="AB618" s="21"/>
      <c r="AC618" s="12"/>
    </row>
    <row r="619" spans="1:29" x14ac:dyDescent="0.3">
      <c r="A619" s="1">
        <f t="shared" si="90"/>
        <v>45206.406249998508</v>
      </c>
      <c r="B619" s="6">
        <v>7</v>
      </c>
      <c r="C619" s="6" t="s">
        <v>82</v>
      </c>
      <c r="D619">
        <f>IF(HOUR(A619)+MINUTE(A619)/60&lt;=18,1,IF(HOUR(A619)+MINUTE(A619)/60&gt;=23.25,1,LOOKUP(DAY(A619),calendario!$A$12:$A$41,calendario!$C$12:$C$41)))</f>
        <v>1</v>
      </c>
      <c r="E619" s="89">
        <f t="shared" si="91"/>
        <v>4.5001411132812503</v>
      </c>
      <c r="F619" s="88">
        <v>18.000564453125001</v>
      </c>
      <c r="G619" s="89">
        <f t="shared" si="91"/>
        <v>4.4977202148437501</v>
      </c>
      <c r="H619" s="86">
        <v>17.990880859375</v>
      </c>
      <c r="O619" s="53">
        <f t="shared" si="92"/>
        <v>0</v>
      </c>
      <c r="P619" s="54">
        <f t="shared" si="93"/>
        <v>58.927641853201457</v>
      </c>
      <c r="Q619" s="69">
        <v>32.710027329515874</v>
      </c>
      <c r="R619" s="53">
        <f t="shared" si="94"/>
        <v>11.635616215512755</v>
      </c>
      <c r="S619" s="53">
        <f t="shared" si="95"/>
        <v>0</v>
      </c>
      <c r="T619" s="53">
        <f t="shared" si="96"/>
        <v>0</v>
      </c>
      <c r="U619" s="53">
        <f t="shared" si="97"/>
        <v>58.927641853201457</v>
      </c>
      <c r="V619" s="69">
        <v>32.710027329515874</v>
      </c>
      <c r="W619" s="53">
        <f t="shared" si="98"/>
        <v>11.635616215512755</v>
      </c>
      <c r="X619" s="53">
        <f t="shared" si="99"/>
        <v>0</v>
      </c>
      <c r="Y619" s="21"/>
      <c r="Z619" s="21"/>
      <c r="AA619" s="48"/>
      <c r="AB619" s="21"/>
      <c r="AC619" s="12"/>
    </row>
    <row r="620" spans="1:29" x14ac:dyDescent="0.3">
      <c r="A620" s="1">
        <f t="shared" si="90"/>
        <v>45206.416666665173</v>
      </c>
      <c r="B620" s="6">
        <v>7</v>
      </c>
      <c r="C620" s="6" t="s">
        <v>83</v>
      </c>
      <c r="D620">
        <f>IF(HOUR(A620)+MINUTE(A620)/60&lt;=18,1,IF(HOUR(A620)+MINUTE(A620)/60&gt;=23.25,1,LOOKUP(DAY(A620),calendario!$A$12:$A$41,calendario!$C$12:$C$41)))</f>
        <v>1</v>
      </c>
      <c r="E620" s="89">
        <f t="shared" si="91"/>
        <v>4.4992363281249999</v>
      </c>
      <c r="F620" s="88">
        <v>17.996945312499999</v>
      </c>
      <c r="G620" s="89">
        <f t="shared" si="91"/>
        <v>4.49764599609375</v>
      </c>
      <c r="H620" s="86">
        <v>17.990583984375</v>
      </c>
      <c r="O620" s="53">
        <f t="shared" si="92"/>
        <v>0</v>
      </c>
      <c r="P620" s="54">
        <f t="shared" si="93"/>
        <v>58.927641853201457</v>
      </c>
      <c r="Q620" s="69">
        <v>32.710027329515874</v>
      </c>
      <c r="R620" s="53">
        <f t="shared" si="94"/>
        <v>11.635616215512755</v>
      </c>
      <c r="S620" s="53">
        <f t="shared" si="95"/>
        <v>0</v>
      </c>
      <c r="T620" s="53">
        <f t="shared" si="96"/>
        <v>0</v>
      </c>
      <c r="U620" s="53">
        <f t="shared" si="97"/>
        <v>58.927641853201457</v>
      </c>
      <c r="V620" s="69">
        <v>32.710027329515874</v>
      </c>
      <c r="W620" s="53">
        <f t="shared" si="98"/>
        <v>11.635616215512755</v>
      </c>
      <c r="X620" s="53">
        <f t="shared" si="99"/>
        <v>0</v>
      </c>
      <c r="Y620" s="21"/>
      <c r="Z620" s="21"/>
      <c r="AA620" s="48"/>
      <c r="AB620" s="21"/>
      <c r="AC620" s="12"/>
    </row>
    <row r="621" spans="1:29" x14ac:dyDescent="0.3">
      <c r="A621" s="1">
        <f t="shared" si="90"/>
        <v>45206.427083331837</v>
      </c>
      <c r="B621" s="6">
        <v>7</v>
      </c>
      <c r="C621" s="6" t="s">
        <v>84</v>
      </c>
      <c r="D621">
        <f>IF(HOUR(A621)+MINUTE(A621)/60&lt;=18,1,IF(HOUR(A621)+MINUTE(A621)/60&gt;=23.25,1,LOOKUP(DAY(A621),calendario!$A$12:$A$41,calendario!$C$12:$C$41)))</f>
        <v>1</v>
      </c>
      <c r="E621" s="89">
        <f t="shared" si="91"/>
        <v>4.4985273437500002</v>
      </c>
      <c r="F621" s="88">
        <v>17.994109375000001</v>
      </c>
      <c r="G621" s="89">
        <f t="shared" si="91"/>
        <v>4.4973603515624996</v>
      </c>
      <c r="H621" s="86">
        <v>17.989441406249998</v>
      </c>
      <c r="O621" s="53">
        <f t="shared" si="92"/>
        <v>0</v>
      </c>
      <c r="P621" s="54">
        <f t="shared" si="93"/>
        <v>58.927641853201457</v>
      </c>
      <c r="Q621" s="69">
        <v>37.514814679854247</v>
      </c>
      <c r="R621" s="53">
        <f t="shared" si="94"/>
        <v>9.2332225403435686</v>
      </c>
      <c r="S621" s="53">
        <f t="shared" si="95"/>
        <v>0</v>
      </c>
      <c r="T621" s="53">
        <f t="shared" si="96"/>
        <v>0</v>
      </c>
      <c r="U621" s="53">
        <f t="shared" si="97"/>
        <v>58.927641853201457</v>
      </c>
      <c r="V621" s="69">
        <v>37.514814679854247</v>
      </c>
      <c r="W621" s="53">
        <f t="shared" si="98"/>
        <v>9.2332225403435686</v>
      </c>
      <c r="X621" s="53">
        <f t="shared" si="99"/>
        <v>0</v>
      </c>
      <c r="Y621" s="21"/>
      <c r="Z621" s="21"/>
      <c r="AA621" s="48"/>
      <c r="AB621" s="21"/>
      <c r="AC621" s="12"/>
    </row>
    <row r="622" spans="1:29" x14ac:dyDescent="0.3">
      <c r="A622" s="1">
        <f t="shared" si="90"/>
        <v>45206.437499998501</v>
      </c>
      <c r="B622" s="6">
        <v>7</v>
      </c>
      <c r="C622" s="6" t="s">
        <v>85</v>
      </c>
      <c r="D622">
        <f>IF(HOUR(A622)+MINUTE(A622)/60&lt;=18,1,IF(HOUR(A622)+MINUTE(A622)/60&gt;=23.25,1,LOOKUP(DAY(A622),calendario!$A$12:$A$41,calendario!$C$12:$C$41)))</f>
        <v>1</v>
      </c>
      <c r="E622" s="89">
        <f t="shared" si="91"/>
        <v>4.4965292968749999</v>
      </c>
      <c r="F622" s="88">
        <v>17.9861171875</v>
      </c>
      <c r="G622" s="89">
        <f t="shared" si="91"/>
        <v>4.4971962890624999</v>
      </c>
      <c r="H622" s="86">
        <v>17.98878515625</v>
      </c>
      <c r="O622" s="53">
        <f t="shared" si="92"/>
        <v>0</v>
      </c>
      <c r="P622" s="54">
        <f t="shared" si="93"/>
        <v>58.927641853201457</v>
      </c>
      <c r="Q622" s="69">
        <v>37.514814679854247</v>
      </c>
      <c r="R622" s="53">
        <f t="shared" si="94"/>
        <v>9.2332225403435686</v>
      </c>
      <c r="S622" s="53">
        <f t="shared" si="95"/>
        <v>0</v>
      </c>
      <c r="T622" s="53">
        <f t="shared" si="96"/>
        <v>0</v>
      </c>
      <c r="U622" s="53">
        <f t="shared" si="97"/>
        <v>58.927641853201457</v>
      </c>
      <c r="V622" s="69">
        <v>37.514814679854247</v>
      </c>
      <c r="W622" s="53">
        <f t="shared" si="98"/>
        <v>9.2332225403435686</v>
      </c>
      <c r="X622" s="53">
        <f t="shared" si="99"/>
        <v>0</v>
      </c>
      <c r="Y622" s="21"/>
      <c r="Z622" s="21"/>
      <c r="AA622" s="48"/>
      <c r="AB622" s="21"/>
      <c r="AC622" s="12"/>
    </row>
    <row r="623" spans="1:29" x14ac:dyDescent="0.3">
      <c r="A623" s="1">
        <f t="shared" si="90"/>
        <v>45206.447916665165</v>
      </c>
      <c r="B623" s="6">
        <v>7</v>
      </c>
      <c r="C623" s="6" t="s">
        <v>86</v>
      </c>
      <c r="D623">
        <f>IF(HOUR(A623)+MINUTE(A623)/60&lt;=18,1,IF(HOUR(A623)+MINUTE(A623)/60&gt;=23.25,1,LOOKUP(DAY(A623),calendario!$A$12:$A$41,calendario!$C$12:$C$41)))</f>
        <v>1</v>
      </c>
      <c r="E623" s="89">
        <f t="shared" si="91"/>
        <v>4.4962075195312501</v>
      </c>
      <c r="F623" s="88">
        <v>17.984830078125</v>
      </c>
      <c r="G623" s="89">
        <f t="shared" si="91"/>
        <v>4.49727099609375</v>
      </c>
      <c r="H623" s="86">
        <v>17.989083984375</v>
      </c>
      <c r="O623" s="53">
        <f t="shared" si="92"/>
        <v>0</v>
      </c>
      <c r="P623" s="54">
        <f t="shared" si="93"/>
        <v>58.927641853201457</v>
      </c>
      <c r="Q623" s="69">
        <v>38.173613482561166</v>
      </c>
      <c r="R623" s="53">
        <f t="shared" si="94"/>
        <v>8.9038231389901092</v>
      </c>
      <c r="S623" s="53">
        <f t="shared" si="95"/>
        <v>0</v>
      </c>
      <c r="T623" s="53">
        <f t="shared" si="96"/>
        <v>0</v>
      </c>
      <c r="U623" s="53">
        <f t="shared" si="97"/>
        <v>58.927641853201457</v>
      </c>
      <c r="V623" s="69">
        <v>38.173613482561166</v>
      </c>
      <c r="W623" s="53">
        <f t="shared" si="98"/>
        <v>8.9038231389901092</v>
      </c>
      <c r="X623" s="53">
        <f t="shared" si="99"/>
        <v>0</v>
      </c>
      <c r="Y623" s="21"/>
      <c r="Z623" s="21"/>
      <c r="AA623" s="48"/>
      <c r="AB623" s="21"/>
      <c r="AC623" s="12"/>
    </row>
    <row r="624" spans="1:29" x14ac:dyDescent="0.3">
      <c r="A624" s="1">
        <f t="shared" si="90"/>
        <v>45206.45833333183</v>
      </c>
      <c r="B624" s="6">
        <v>7</v>
      </c>
      <c r="C624" s="6" t="s">
        <v>87</v>
      </c>
      <c r="D624">
        <f>IF(HOUR(A624)+MINUTE(A624)/60&lt;=18,1,IF(HOUR(A624)+MINUTE(A624)/60&gt;=23.25,1,LOOKUP(DAY(A624),calendario!$A$12:$A$41,calendario!$C$12:$C$41)))</f>
        <v>1</v>
      </c>
      <c r="E624" s="89">
        <f t="shared" si="91"/>
        <v>4.4951582031250004</v>
      </c>
      <c r="F624" s="88">
        <v>17.980632812500001</v>
      </c>
      <c r="G624" s="89">
        <f t="shared" si="91"/>
        <v>4.4970078124999997</v>
      </c>
      <c r="H624" s="86">
        <v>17.988031249999999</v>
      </c>
      <c r="O624" s="53">
        <f t="shared" si="92"/>
        <v>0</v>
      </c>
      <c r="P624" s="54">
        <f t="shared" si="93"/>
        <v>58.927641853201457</v>
      </c>
      <c r="Q624" s="69">
        <v>38.173613482561166</v>
      </c>
      <c r="R624" s="53">
        <f t="shared" si="94"/>
        <v>8.9038231389901092</v>
      </c>
      <c r="S624" s="53">
        <f t="shared" si="95"/>
        <v>0</v>
      </c>
      <c r="T624" s="53">
        <f t="shared" si="96"/>
        <v>0</v>
      </c>
      <c r="U624" s="53">
        <f t="shared" si="97"/>
        <v>58.927641853201457</v>
      </c>
      <c r="V624" s="69">
        <v>38.173613482561166</v>
      </c>
      <c r="W624" s="53">
        <f t="shared" si="98"/>
        <v>8.9038231389901092</v>
      </c>
      <c r="X624" s="53">
        <f t="shared" si="99"/>
        <v>0</v>
      </c>
      <c r="Y624" s="21"/>
      <c r="Z624" s="21"/>
      <c r="AA624" s="48"/>
      <c r="AB624" s="21"/>
      <c r="AC624" s="12"/>
    </row>
    <row r="625" spans="1:29" x14ac:dyDescent="0.3">
      <c r="A625" s="1">
        <f t="shared" si="90"/>
        <v>45206.468749998494</v>
      </c>
      <c r="B625" s="6">
        <v>7</v>
      </c>
      <c r="C625" s="6" t="s">
        <v>88</v>
      </c>
      <c r="D625">
        <f>IF(HOUR(A625)+MINUTE(A625)/60&lt;=18,1,IF(HOUR(A625)+MINUTE(A625)/60&gt;=23.25,1,LOOKUP(DAY(A625),calendario!$A$12:$A$41,calendario!$C$12:$C$41)))</f>
        <v>1</v>
      </c>
      <c r="E625" s="89">
        <f t="shared" si="91"/>
        <v>4.4950957031250001</v>
      </c>
      <c r="F625" s="88">
        <v>17.9803828125</v>
      </c>
      <c r="G625" s="89">
        <f t="shared" si="91"/>
        <v>4.4967836914062502</v>
      </c>
      <c r="H625" s="86">
        <v>17.987134765625001</v>
      </c>
      <c r="O625" s="53">
        <f t="shared" si="92"/>
        <v>0</v>
      </c>
      <c r="P625" s="54">
        <f t="shared" si="93"/>
        <v>58.927641853201457</v>
      </c>
      <c r="Q625" s="69">
        <v>38.299218115564813</v>
      </c>
      <c r="R625" s="53">
        <f t="shared" si="94"/>
        <v>8.8410208224882858</v>
      </c>
      <c r="S625" s="53">
        <f t="shared" si="95"/>
        <v>0</v>
      </c>
      <c r="T625" s="53">
        <f t="shared" si="96"/>
        <v>0</v>
      </c>
      <c r="U625" s="53">
        <f t="shared" si="97"/>
        <v>58.927641853201457</v>
      </c>
      <c r="V625" s="69">
        <v>38.299218115564813</v>
      </c>
      <c r="W625" s="53">
        <f t="shared" si="98"/>
        <v>8.8410208224882858</v>
      </c>
      <c r="X625" s="53">
        <f t="shared" si="99"/>
        <v>0</v>
      </c>
      <c r="Y625" s="21"/>
      <c r="Z625" s="21"/>
      <c r="AA625" s="48"/>
      <c r="AB625" s="21"/>
      <c r="AC625" s="12"/>
    </row>
    <row r="626" spans="1:29" x14ac:dyDescent="0.3">
      <c r="A626" s="1">
        <f t="shared" si="90"/>
        <v>45206.479166665158</v>
      </c>
      <c r="B626" s="6">
        <v>7</v>
      </c>
      <c r="C626" s="6" t="s">
        <v>89</v>
      </c>
      <c r="D626">
        <f>IF(HOUR(A626)+MINUTE(A626)/60&lt;=18,1,IF(HOUR(A626)+MINUTE(A626)/60&gt;=23.25,1,LOOKUP(DAY(A626),calendario!$A$12:$A$41,calendario!$C$12:$C$41)))</f>
        <v>1</v>
      </c>
      <c r="E626" s="89">
        <f t="shared" si="91"/>
        <v>4.4949980468749997</v>
      </c>
      <c r="F626" s="88">
        <v>17.979992187499999</v>
      </c>
      <c r="G626" s="89">
        <f t="shared" si="91"/>
        <v>4.4967993164062499</v>
      </c>
      <c r="H626" s="86">
        <v>17.987197265624999</v>
      </c>
      <c r="O626" s="53">
        <f t="shared" si="92"/>
        <v>0</v>
      </c>
      <c r="P626" s="54">
        <f t="shared" si="93"/>
        <v>58.927641853201457</v>
      </c>
      <c r="Q626" s="69">
        <v>38.299218115564813</v>
      </c>
      <c r="R626" s="53">
        <f t="shared" si="94"/>
        <v>8.8410208224882858</v>
      </c>
      <c r="S626" s="53">
        <f t="shared" si="95"/>
        <v>0</v>
      </c>
      <c r="T626" s="53">
        <f t="shared" si="96"/>
        <v>0</v>
      </c>
      <c r="U626" s="53">
        <f t="shared" si="97"/>
        <v>58.927641853201457</v>
      </c>
      <c r="V626" s="69">
        <v>38.299218115564813</v>
      </c>
      <c r="W626" s="53">
        <f t="shared" si="98"/>
        <v>8.8410208224882858</v>
      </c>
      <c r="X626" s="53">
        <f t="shared" si="99"/>
        <v>0</v>
      </c>
      <c r="Y626" s="21"/>
      <c r="Z626" s="21"/>
      <c r="AA626" s="48"/>
      <c r="AB626" s="21"/>
      <c r="AC626" s="12"/>
    </row>
    <row r="627" spans="1:29" x14ac:dyDescent="0.3">
      <c r="A627" s="1">
        <f t="shared" si="90"/>
        <v>45206.489583331822</v>
      </c>
      <c r="B627" s="6">
        <v>7</v>
      </c>
      <c r="C627" s="6" t="s">
        <v>90</v>
      </c>
      <c r="D627">
        <f>IF(HOUR(A627)+MINUTE(A627)/60&lt;=18,1,IF(HOUR(A627)+MINUTE(A627)/60&gt;=23.25,1,LOOKUP(DAY(A627),calendario!$A$12:$A$41,calendario!$C$12:$C$41)))</f>
        <v>1</v>
      </c>
      <c r="E627" s="89">
        <f t="shared" si="91"/>
        <v>4.49510400390625</v>
      </c>
      <c r="F627" s="88">
        <v>17.980416015625</v>
      </c>
      <c r="G627" s="89">
        <f t="shared" si="91"/>
        <v>4.4967373046874997</v>
      </c>
      <c r="H627" s="86">
        <v>17.986949218749999</v>
      </c>
      <c r="O627" s="53">
        <f t="shared" si="92"/>
        <v>0</v>
      </c>
      <c r="P627" s="54">
        <f t="shared" si="93"/>
        <v>58.927641853201457</v>
      </c>
      <c r="Q627" s="69">
        <v>38.13664081207704</v>
      </c>
      <c r="R627" s="53">
        <f t="shared" si="94"/>
        <v>8.922309474232172</v>
      </c>
      <c r="S627" s="53">
        <f t="shared" si="95"/>
        <v>0</v>
      </c>
      <c r="T627" s="53">
        <f t="shared" si="96"/>
        <v>0</v>
      </c>
      <c r="U627" s="53">
        <f t="shared" si="97"/>
        <v>58.927641853201457</v>
      </c>
      <c r="V627" s="69">
        <v>38.13664081207704</v>
      </c>
      <c r="W627" s="53">
        <f t="shared" si="98"/>
        <v>8.922309474232172</v>
      </c>
      <c r="X627" s="53">
        <f t="shared" si="99"/>
        <v>0</v>
      </c>
      <c r="Y627" s="21"/>
      <c r="Z627" s="21"/>
      <c r="AA627" s="48"/>
      <c r="AB627" s="21"/>
      <c r="AC627" s="12"/>
    </row>
    <row r="628" spans="1:29" x14ac:dyDescent="0.3">
      <c r="A628" s="1">
        <f t="shared" si="90"/>
        <v>45206.499999998487</v>
      </c>
      <c r="B628" s="6">
        <v>7</v>
      </c>
      <c r="C628" s="6" t="s">
        <v>91</v>
      </c>
      <c r="D628">
        <f>IF(HOUR(A628)+MINUTE(A628)/60&lt;=18,1,IF(HOUR(A628)+MINUTE(A628)/60&gt;=23.25,1,LOOKUP(DAY(A628),calendario!$A$12:$A$41,calendario!$C$12:$C$41)))</f>
        <v>1</v>
      </c>
      <c r="E628" s="89">
        <f t="shared" si="91"/>
        <v>4.4945244140625</v>
      </c>
      <c r="F628" s="88">
        <v>17.97809765625</v>
      </c>
      <c r="G628" s="89">
        <f t="shared" si="91"/>
        <v>4.4965624999999996</v>
      </c>
      <c r="H628" s="86">
        <v>17.986249999999998</v>
      </c>
      <c r="O628" s="53">
        <f t="shared" si="92"/>
        <v>0</v>
      </c>
      <c r="P628" s="54">
        <f t="shared" si="93"/>
        <v>58.927641853201457</v>
      </c>
      <c r="Q628" s="69">
        <v>38.13664081207704</v>
      </c>
      <c r="R628" s="53">
        <f t="shared" si="94"/>
        <v>8.922309474232172</v>
      </c>
      <c r="S628" s="53">
        <f t="shared" si="95"/>
        <v>0</v>
      </c>
      <c r="T628" s="53">
        <f t="shared" si="96"/>
        <v>0</v>
      </c>
      <c r="U628" s="53">
        <f t="shared" si="97"/>
        <v>58.927641853201457</v>
      </c>
      <c r="V628" s="69">
        <v>38.13664081207704</v>
      </c>
      <c r="W628" s="53">
        <f t="shared" si="98"/>
        <v>8.922309474232172</v>
      </c>
      <c r="X628" s="53">
        <f t="shared" si="99"/>
        <v>0</v>
      </c>
      <c r="Y628" s="21"/>
      <c r="Z628" s="21"/>
      <c r="AA628" s="48"/>
      <c r="AB628" s="21"/>
      <c r="AC628" s="12"/>
    </row>
    <row r="629" spans="1:29" x14ac:dyDescent="0.3">
      <c r="A629" s="1">
        <f t="shared" si="90"/>
        <v>45206.510416665151</v>
      </c>
      <c r="B629" s="6">
        <v>7</v>
      </c>
      <c r="C629" s="6" t="s">
        <v>93</v>
      </c>
      <c r="D629">
        <f>IF(HOUR(A629)+MINUTE(A629)/60&lt;=18,1,IF(HOUR(A629)+MINUTE(A629)/60&gt;=23.25,1,LOOKUP(DAY(A629),calendario!$A$12:$A$41,calendario!$C$12:$C$41)))</f>
        <v>1</v>
      </c>
      <c r="E629" s="89">
        <f t="shared" si="91"/>
        <v>4.4946655273437504</v>
      </c>
      <c r="F629" s="88">
        <v>17.978662109375001</v>
      </c>
      <c r="G629" s="89">
        <f t="shared" si="91"/>
        <v>4.4969052734375001</v>
      </c>
      <c r="H629" s="86">
        <v>17.987621093750001</v>
      </c>
      <c r="O629" s="53">
        <f t="shared" si="92"/>
        <v>0</v>
      </c>
      <c r="P629" s="54">
        <f t="shared" si="93"/>
        <v>58.927641853201457</v>
      </c>
      <c r="Q629" s="69">
        <v>38.15702108276939</v>
      </c>
      <c r="R629" s="53">
        <f t="shared" si="94"/>
        <v>8.9121193388859972</v>
      </c>
      <c r="S629" s="53">
        <f t="shared" si="95"/>
        <v>0</v>
      </c>
      <c r="T629" s="53">
        <f t="shared" si="96"/>
        <v>0</v>
      </c>
      <c r="U629" s="53">
        <f t="shared" si="97"/>
        <v>58.927641853201457</v>
      </c>
      <c r="V629" s="69">
        <v>38.15702108276939</v>
      </c>
      <c r="W629" s="53">
        <f t="shared" si="98"/>
        <v>8.9121193388859972</v>
      </c>
      <c r="X629" s="53">
        <f t="shared" si="99"/>
        <v>0</v>
      </c>
      <c r="Y629" s="21"/>
      <c r="Z629" s="21"/>
      <c r="AA629" s="48"/>
      <c r="AB629" s="21"/>
      <c r="AC629" s="12"/>
    </row>
    <row r="630" spans="1:29" x14ac:dyDescent="0.3">
      <c r="A630" s="1">
        <f t="shared" si="90"/>
        <v>45206.520833331815</v>
      </c>
      <c r="B630" s="6">
        <v>7</v>
      </c>
      <c r="C630" s="6" t="s">
        <v>94</v>
      </c>
      <c r="D630">
        <f>IF(HOUR(A630)+MINUTE(A630)/60&lt;=18,1,IF(HOUR(A630)+MINUTE(A630)/60&gt;=23.25,1,LOOKUP(DAY(A630),calendario!$A$12:$A$41,calendario!$C$12:$C$41)))</f>
        <v>1</v>
      </c>
      <c r="E630" s="89">
        <f t="shared" si="91"/>
        <v>4.4944506835937501</v>
      </c>
      <c r="F630" s="88">
        <v>17.977802734375</v>
      </c>
      <c r="G630" s="89">
        <f t="shared" si="91"/>
        <v>4.4963847656249998</v>
      </c>
      <c r="H630" s="86">
        <v>17.985539062499999</v>
      </c>
      <c r="O630" s="53">
        <f t="shared" si="92"/>
        <v>0</v>
      </c>
      <c r="P630" s="54">
        <f t="shared" si="93"/>
        <v>58.927641853201457</v>
      </c>
      <c r="Q630" s="69">
        <v>38.15702108276939</v>
      </c>
      <c r="R630" s="53">
        <f t="shared" si="94"/>
        <v>8.9121193388859972</v>
      </c>
      <c r="S630" s="53">
        <f t="shared" si="95"/>
        <v>0</v>
      </c>
      <c r="T630" s="53">
        <f t="shared" si="96"/>
        <v>0</v>
      </c>
      <c r="U630" s="53">
        <f t="shared" si="97"/>
        <v>58.927641853201457</v>
      </c>
      <c r="V630" s="69">
        <v>38.15702108276939</v>
      </c>
      <c r="W630" s="53">
        <f t="shared" si="98"/>
        <v>8.9121193388859972</v>
      </c>
      <c r="X630" s="53">
        <f t="shared" si="99"/>
        <v>0</v>
      </c>
      <c r="Y630" s="21"/>
      <c r="Z630" s="21"/>
      <c r="AA630" s="48"/>
      <c r="AB630" s="21"/>
      <c r="AC630" s="12"/>
    </row>
    <row r="631" spans="1:29" x14ac:dyDescent="0.3">
      <c r="A631" s="1">
        <f t="shared" si="90"/>
        <v>45206.531249998479</v>
      </c>
      <c r="B631" s="6">
        <v>7</v>
      </c>
      <c r="C631" s="6" t="s">
        <v>96</v>
      </c>
      <c r="D631">
        <f>IF(HOUR(A631)+MINUTE(A631)/60&lt;=18,1,IF(HOUR(A631)+MINUTE(A631)/60&gt;=23.25,1,LOOKUP(DAY(A631),calendario!$A$12:$A$41,calendario!$C$12:$C$41)))</f>
        <v>1</v>
      </c>
      <c r="E631" s="89">
        <f t="shared" si="91"/>
        <v>4.49373095703125</v>
      </c>
      <c r="F631" s="88">
        <v>17.974923828125</v>
      </c>
      <c r="G631" s="89">
        <f t="shared" si="91"/>
        <v>4.4963442382812504</v>
      </c>
      <c r="H631" s="86">
        <v>17.985376953125002</v>
      </c>
      <c r="O631" s="53">
        <f t="shared" si="92"/>
        <v>0</v>
      </c>
      <c r="P631" s="54">
        <f t="shared" si="93"/>
        <v>58.927641853201457</v>
      </c>
      <c r="Q631" s="69">
        <v>37.960055439875063</v>
      </c>
      <c r="R631" s="53">
        <f t="shared" si="94"/>
        <v>9.0106021603331605</v>
      </c>
      <c r="S631" s="53">
        <f t="shared" si="95"/>
        <v>0</v>
      </c>
      <c r="T631" s="53">
        <f t="shared" si="96"/>
        <v>0</v>
      </c>
      <c r="U631" s="53">
        <f t="shared" si="97"/>
        <v>58.927641853201457</v>
      </c>
      <c r="V631" s="69">
        <v>37.960055439875063</v>
      </c>
      <c r="W631" s="53">
        <f t="shared" si="98"/>
        <v>9.0106021603331605</v>
      </c>
      <c r="X631" s="53">
        <f t="shared" si="99"/>
        <v>0</v>
      </c>
      <c r="Y631" s="21"/>
      <c r="Z631" s="21"/>
      <c r="AA631" s="48"/>
      <c r="AB631" s="21"/>
      <c r="AC631" s="12"/>
    </row>
    <row r="632" spans="1:29" x14ac:dyDescent="0.3">
      <c r="A632" s="1">
        <f t="shared" si="90"/>
        <v>45206.541666665144</v>
      </c>
      <c r="B632" s="6">
        <v>7</v>
      </c>
      <c r="C632" s="6" t="s">
        <v>97</v>
      </c>
      <c r="D632">
        <f>IF(HOUR(A632)+MINUTE(A632)/60&lt;=18,1,IF(HOUR(A632)+MINUTE(A632)/60&gt;=23.25,1,LOOKUP(DAY(A632),calendario!$A$12:$A$41,calendario!$C$12:$C$41)))</f>
        <v>1</v>
      </c>
      <c r="E632" s="89">
        <f t="shared" si="91"/>
        <v>4.4940429687499996</v>
      </c>
      <c r="F632" s="88">
        <v>17.976171874999999</v>
      </c>
      <c r="G632" s="89">
        <f t="shared" si="91"/>
        <v>4.4965229492187504</v>
      </c>
      <c r="H632" s="86">
        <v>17.986091796875002</v>
      </c>
      <c r="O632" s="53">
        <f t="shared" si="92"/>
        <v>0</v>
      </c>
      <c r="P632" s="54">
        <f t="shared" si="93"/>
        <v>58.927641853201457</v>
      </c>
      <c r="Q632" s="69">
        <v>37.960055439875063</v>
      </c>
      <c r="R632" s="53">
        <f t="shared" si="94"/>
        <v>9.0106021603331605</v>
      </c>
      <c r="S632" s="53">
        <f t="shared" si="95"/>
        <v>0</v>
      </c>
      <c r="T632" s="53">
        <f t="shared" si="96"/>
        <v>0</v>
      </c>
      <c r="U632" s="53">
        <f t="shared" si="97"/>
        <v>58.927641853201457</v>
      </c>
      <c r="V632" s="69">
        <v>37.960055439875063</v>
      </c>
      <c r="W632" s="53">
        <f t="shared" si="98"/>
        <v>9.0106021603331605</v>
      </c>
      <c r="X632" s="53">
        <f t="shared" si="99"/>
        <v>0</v>
      </c>
      <c r="Y632" s="21"/>
      <c r="Z632" s="21"/>
      <c r="AA632" s="48"/>
      <c r="AB632" s="21"/>
      <c r="AC632" s="12"/>
    </row>
    <row r="633" spans="1:29" x14ac:dyDescent="0.3">
      <c r="A633" s="1">
        <f t="shared" si="90"/>
        <v>45206.552083331808</v>
      </c>
      <c r="B633" s="6">
        <v>7</v>
      </c>
      <c r="C633" s="6" t="s">
        <v>98</v>
      </c>
      <c r="D633">
        <f>IF(HOUR(A633)+MINUTE(A633)/60&lt;=18,1,IF(HOUR(A633)+MINUTE(A633)/60&gt;=23.25,1,LOOKUP(DAY(A633),calendario!$A$12:$A$41,calendario!$C$12:$C$41)))</f>
        <v>1</v>
      </c>
      <c r="E633" s="89">
        <f t="shared" si="91"/>
        <v>4.4940302734374997</v>
      </c>
      <c r="F633" s="88">
        <v>17.976121093749999</v>
      </c>
      <c r="G633" s="89">
        <f t="shared" si="91"/>
        <v>4.4965991210937499</v>
      </c>
      <c r="H633" s="86">
        <v>17.986396484375</v>
      </c>
      <c r="O633" s="53">
        <f t="shared" si="92"/>
        <v>0</v>
      </c>
      <c r="P633" s="54">
        <f t="shared" si="93"/>
        <v>58.927641853201457</v>
      </c>
      <c r="Q633" s="69">
        <v>37.825675950026024</v>
      </c>
      <c r="R633" s="53">
        <f t="shared" si="94"/>
        <v>9.0777919052576799</v>
      </c>
      <c r="S633" s="53">
        <f t="shared" si="95"/>
        <v>0</v>
      </c>
      <c r="T633" s="53">
        <f t="shared" si="96"/>
        <v>0</v>
      </c>
      <c r="U633" s="53">
        <f t="shared" si="97"/>
        <v>58.927641853201457</v>
      </c>
      <c r="V633" s="69">
        <v>37.825675950026024</v>
      </c>
      <c r="W633" s="53">
        <f t="shared" si="98"/>
        <v>9.0777919052576799</v>
      </c>
      <c r="X633" s="53">
        <f t="shared" si="99"/>
        <v>0</v>
      </c>
      <c r="Y633" s="21"/>
      <c r="Z633" s="21"/>
      <c r="AA633" s="48"/>
      <c r="AB633" s="21"/>
      <c r="AC633" s="12"/>
    </row>
    <row r="634" spans="1:29" x14ac:dyDescent="0.3">
      <c r="A634" s="1">
        <f t="shared" si="90"/>
        <v>45206.562499998472</v>
      </c>
      <c r="B634" s="6">
        <v>7</v>
      </c>
      <c r="C634" s="6" t="s">
        <v>99</v>
      </c>
      <c r="D634">
        <f>IF(HOUR(A634)+MINUTE(A634)/60&lt;=18,1,IF(HOUR(A634)+MINUTE(A634)/60&gt;=23.25,1,LOOKUP(DAY(A634),calendario!$A$12:$A$41,calendario!$C$12:$C$41)))</f>
        <v>1</v>
      </c>
      <c r="E634" s="89">
        <f t="shared" si="91"/>
        <v>4.4941679687500002</v>
      </c>
      <c r="F634" s="88">
        <v>17.976671875000001</v>
      </c>
      <c r="G634" s="89">
        <f t="shared" si="91"/>
        <v>4.4968242187499996</v>
      </c>
      <c r="H634" s="86">
        <v>17.987296874999998</v>
      </c>
      <c r="O634" s="53">
        <f t="shared" si="92"/>
        <v>0</v>
      </c>
      <c r="P634" s="54">
        <f t="shared" si="93"/>
        <v>58.927641853201457</v>
      </c>
      <c r="Q634" s="69">
        <v>37.825675950026024</v>
      </c>
      <c r="R634" s="53">
        <f t="shared" si="94"/>
        <v>9.0777919052576799</v>
      </c>
      <c r="S634" s="53">
        <f t="shared" si="95"/>
        <v>0</v>
      </c>
      <c r="T634" s="53">
        <f t="shared" si="96"/>
        <v>0</v>
      </c>
      <c r="U634" s="53">
        <f t="shared" si="97"/>
        <v>58.927641853201457</v>
      </c>
      <c r="V634" s="69">
        <v>37.825675950026024</v>
      </c>
      <c r="W634" s="53">
        <f t="shared" si="98"/>
        <v>9.0777919052576799</v>
      </c>
      <c r="X634" s="53">
        <f t="shared" si="99"/>
        <v>0</v>
      </c>
      <c r="Y634" s="21"/>
      <c r="Z634" s="21"/>
      <c r="AA634" s="48"/>
      <c r="AB634" s="21"/>
      <c r="AC634" s="12"/>
    </row>
    <row r="635" spans="1:29" x14ac:dyDescent="0.3">
      <c r="A635" s="1">
        <f t="shared" si="90"/>
        <v>45206.572916665136</v>
      </c>
      <c r="B635" s="6">
        <v>7</v>
      </c>
      <c r="C635" s="6" t="s">
        <v>100</v>
      </c>
      <c r="D635">
        <f>IF(HOUR(A635)+MINUTE(A635)/60&lt;=18,1,IF(HOUR(A635)+MINUTE(A635)/60&gt;=23.25,1,LOOKUP(DAY(A635),calendario!$A$12:$A$41,calendario!$C$12:$C$41)))</f>
        <v>1</v>
      </c>
      <c r="E635" s="89">
        <f t="shared" si="91"/>
        <v>4.4941596679687503</v>
      </c>
      <c r="F635" s="88">
        <v>17.976638671875001</v>
      </c>
      <c r="G635" s="89">
        <f t="shared" si="91"/>
        <v>4.4964482421875003</v>
      </c>
      <c r="H635" s="86">
        <v>17.985792968750001</v>
      </c>
      <c r="O635" s="53">
        <f t="shared" si="92"/>
        <v>0</v>
      </c>
      <c r="P635" s="54">
        <f t="shared" si="93"/>
        <v>58.927641853201457</v>
      </c>
      <c r="Q635" s="69">
        <v>37.940145497136911</v>
      </c>
      <c r="R635" s="53">
        <f t="shared" si="94"/>
        <v>9.0205571317022368</v>
      </c>
      <c r="S635" s="53">
        <f t="shared" si="95"/>
        <v>0</v>
      </c>
      <c r="T635" s="53">
        <f t="shared" si="96"/>
        <v>0</v>
      </c>
      <c r="U635" s="53">
        <f t="shared" si="97"/>
        <v>58.927641853201457</v>
      </c>
      <c r="V635" s="69">
        <v>37.940145497136911</v>
      </c>
      <c r="W635" s="53">
        <f t="shared" si="98"/>
        <v>9.0205571317022368</v>
      </c>
      <c r="X635" s="53">
        <f t="shared" si="99"/>
        <v>0</v>
      </c>
      <c r="Y635" s="21"/>
      <c r="Z635" s="21"/>
      <c r="AA635" s="48"/>
      <c r="AB635" s="21"/>
      <c r="AC635" s="12"/>
    </row>
    <row r="636" spans="1:29" x14ac:dyDescent="0.3">
      <c r="A636" s="1">
        <f t="shared" si="90"/>
        <v>45206.583333331801</v>
      </c>
      <c r="B636" s="6">
        <v>7</v>
      </c>
      <c r="C636" s="6" t="s">
        <v>101</v>
      </c>
      <c r="D636">
        <f>IF(HOUR(A636)+MINUTE(A636)/60&lt;=18,1,IF(HOUR(A636)+MINUTE(A636)/60&gt;=23.25,1,LOOKUP(DAY(A636),calendario!$A$12:$A$41,calendario!$C$12:$C$41)))</f>
        <v>1</v>
      </c>
      <c r="E636" s="89">
        <f t="shared" si="91"/>
        <v>4.4940566406249998</v>
      </c>
      <c r="F636" s="88">
        <v>17.976226562499999</v>
      </c>
      <c r="G636" s="89">
        <f t="shared" si="91"/>
        <v>4.4964545898437498</v>
      </c>
      <c r="H636" s="86">
        <v>17.985818359374999</v>
      </c>
      <c r="O636" s="53">
        <f t="shared" si="92"/>
        <v>0</v>
      </c>
      <c r="P636" s="54">
        <f t="shared" si="93"/>
        <v>58.927641853201457</v>
      </c>
      <c r="Q636" s="69">
        <v>37.940145497136911</v>
      </c>
      <c r="R636" s="53">
        <f t="shared" si="94"/>
        <v>9.0205571317022368</v>
      </c>
      <c r="S636" s="53">
        <f t="shared" si="95"/>
        <v>0</v>
      </c>
      <c r="T636" s="53">
        <f t="shared" si="96"/>
        <v>0</v>
      </c>
      <c r="U636" s="53">
        <f t="shared" si="97"/>
        <v>58.927641853201457</v>
      </c>
      <c r="V636" s="69">
        <v>37.940145497136911</v>
      </c>
      <c r="W636" s="53">
        <f t="shared" si="98"/>
        <v>9.0205571317022368</v>
      </c>
      <c r="X636" s="53">
        <f t="shared" si="99"/>
        <v>0</v>
      </c>
      <c r="Y636" s="21"/>
      <c r="Z636" s="21"/>
      <c r="AA636" s="48"/>
      <c r="AB636" s="21"/>
      <c r="AC636" s="12"/>
    </row>
    <row r="637" spans="1:29" x14ac:dyDescent="0.3">
      <c r="A637" s="1">
        <f t="shared" si="90"/>
        <v>45206.593749998465</v>
      </c>
      <c r="B637" s="6">
        <v>7</v>
      </c>
      <c r="C637" s="6" t="s">
        <v>102</v>
      </c>
      <c r="D637">
        <f>IF(HOUR(A637)+MINUTE(A637)/60&lt;=18,1,IF(HOUR(A637)+MINUTE(A637)/60&gt;=23.25,1,LOOKUP(DAY(A637),calendario!$A$12:$A$41,calendario!$C$12:$C$41)))</f>
        <v>1</v>
      </c>
      <c r="E637" s="89">
        <f t="shared" si="91"/>
        <v>4.4939570312499999</v>
      </c>
      <c r="F637" s="88">
        <v>17.975828125</v>
      </c>
      <c r="G637" s="89">
        <f t="shared" si="91"/>
        <v>4.4963896484374999</v>
      </c>
      <c r="H637" s="86">
        <v>17.98555859375</v>
      </c>
      <c r="O637" s="53">
        <f t="shared" si="92"/>
        <v>0</v>
      </c>
      <c r="P637" s="54">
        <f t="shared" si="93"/>
        <v>58.927641853201457</v>
      </c>
      <c r="Q637" s="69">
        <v>37.230972149921911</v>
      </c>
      <c r="R637" s="53">
        <f t="shared" si="94"/>
        <v>9.3751438053097367</v>
      </c>
      <c r="S637" s="53">
        <f t="shared" si="95"/>
        <v>0</v>
      </c>
      <c r="T637" s="53">
        <f t="shared" si="96"/>
        <v>0</v>
      </c>
      <c r="U637" s="53">
        <f t="shared" si="97"/>
        <v>58.927641853201457</v>
      </c>
      <c r="V637" s="69">
        <v>37.230972149921911</v>
      </c>
      <c r="W637" s="53">
        <f t="shared" si="98"/>
        <v>9.3751438053097367</v>
      </c>
      <c r="X637" s="53">
        <f t="shared" si="99"/>
        <v>0</v>
      </c>
      <c r="Y637" s="21"/>
      <c r="Z637" s="21"/>
      <c r="AA637" s="48"/>
      <c r="AB637" s="21"/>
      <c r="AC637" s="12"/>
    </row>
    <row r="638" spans="1:29" x14ac:dyDescent="0.3">
      <c r="A638" s="1">
        <f t="shared" si="90"/>
        <v>45206.604166665129</v>
      </c>
      <c r="B638" s="6">
        <v>7</v>
      </c>
      <c r="C638" s="6" t="s">
        <v>103</v>
      </c>
      <c r="D638">
        <f>IF(HOUR(A638)+MINUTE(A638)/60&lt;=18,1,IF(HOUR(A638)+MINUTE(A638)/60&gt;=23.25,1,LOOKUP(DAY(A638),calendario!$A$12:$A$41,calendario!$C$12:$C$41)))</f>
        <v>1</v>
      </c>
      <c r="E638" s="89">
        <f t="shared" si="91"/>
        <v>4.4945478515625004</v>
      </c>
      <c r="F638" s="88">
        <v>17.978191406250001</v>
      </c>
      <c r="G638" s="89">
        <f t="shared" si="91"/>
        <v>4.49665185546875</v>
      </c>
      <c r="H638" s="86">
        <v>17.986607421875</v>
      </c>
      <c r="O638" s="53">
        <f t="shared" si="92"/>
        <v>0</v>
      </c>
      <c r="P638" s="54">
        <f t="shared" si="93"/>
        <v>58.927641853201457</v>
      </c>
      <c r="Q638" s="69">
        <v>37.230972149921911</v>
      </c>
      <c r="R638" s="53">
        <f t="shared" si="94"/>
        <v>9.3751438053097367</v>
      </c>
      <c r="S638" s="53">
        <f t="shared" si="95"/>
        <v>0</v>
      </c>
      <c r="T638" s="53">
        <f t="shared" si="96"/>
        <v>0</v>
      </c>
      <c r="U638" s="53">
        <f t="shared" si="97"/>
        <v>58.927641853201457</v>
      </c>
      <c r="V638" s="69">
        <v>37.230972149921911</v>
      </c>
      <c r="W638" s="53">
        <f t="shared" si="98"/>
        <v>9.3751438053097367</v>
      </c>
      <c r="X638" s="53">
        <f t="shared" si="99"/>
        <v>0</v>
      </c>
      <c r="Y638" s="21"/>
      <c r="Z638" s="21"/>
      <c r="AA638" s="48"/>
      <c r="AB638" s="21"/>
      <c r="AC638" s="12"/>
    </row>
    <row r="639" spans="1:29" x14ac:dyDescent="0.3">
      <c r="A639" s="1">
        <f t="shared" si="90"/>
        <v>45206.614583331793</v>
      </c>
      <c r="B639" s="6">
        <v>7</v>
      </c>
      <c r="C639" s="6" t="s">
        <v>104</v>
      </c>
      <c r="D639">
        <f>IF(HOUR(A639)+MINUTE(A639)/60&lt;=18,1,IF(HOUR(A639)+MINUTE(A639)/60&gt;=23.25,1,LOOKUP(DAY(A639),calendario!$A$12:$A$41,calendario!$C$12:$C$41)))</f>
        <v>1</v>
      </c>
      <c r="E639" s="89">
        <f t="shared" si="91"/>
        <v>4.4946206054687501</v>
      </c>
      <c r="F639" s="88">
        <v>17.978482421875</v>
      </c>
      <c r="G639" s="89">
        <f t="shared" si="91"/>
        <v>4.4967065429687496</v>
      </c>
      <c r="H639" s="86">
        <v>17.986826171874998</v>
      </c>
      <c r="O639" s="53">
        <f t="shared" si="92"/>
        <v>0</v>
      </c>
      <c r="P639" s="54">
        <f t="shared" si="93"/>
        <v>58.927641853201457</v>
      </c>
      <c r="Q639" s="69">
        <v>37.307288131181672</v>
      </c>
      <c r="R639" s="53">
        <f t="shared" si="94"/>
        <v>9.3369858146798563</v>
      </c>
      <c r="S639" s="53">
        <f t="shared" si="95"/>
        <v>0</v>
      </c>
      <c r="T639" s="53">
        <f t="shared" si="96"/>
        <v>0</v>
      </c>
      <c r="U639" s="53">
        <f t="shared" si="97"/>
        <v>58.927641853201457</v>
      </c>
      <c r="V639" s="69">
        <v>37.307288131181672</v>
      </c>
      <c r="W639" s="53">
        <f t="shared" si="98"/>
        <v>9.3369858146798563</v>
      </c>
      <c r="X639" s="53">
        <f t="shared" si="99"/>
        <v>0</v>
      </c>
      <c r="Y639" s="21"/>
      <c r="Z639" s="21"/>
      <c r="AA639" s="48"/>
      <c r="AB639" s="21"/>
      <c r="AC639" s="12"/>
    </row>
    <row r="640" spans="1:29" x14ac:dyDescent="0.3">
      <c r="A640" s="1">
        <f t="shared" si="90"/>
        <v>45206.624999998457</v>
      </c>
      <c r="B640" s="6">
        <v>7</v>
      </c>
      <c r="C640" s="6" t="s">
        <v>105</v>
      </c>
      <c r="D640">
        <f>IF(HOUR(A640)+MINUTE(A640)/60&lt;=18,1,IF(HOUR(A640)+MINUTE(A640)/60&gt;=23.25,1,LOOKUP(DAY(A640),calendario!$A$12:$A$41,calendario!$C$12:$C$41)))</f>
        <v>1</v>
      </c>
      <c r="E640" s="89">
        <f t="shared" si="91"/>
        <v>4.4946694335937503</v>
      </c>
      <c r="F640" s="88">
        <v>17.978677734375001</v>
      </c>
      <c r="G640" s="89">
        <f t="shared" si="91"/>
        <v>4.4964311523437503</v>
      </c>
      <c r="H640" s="86">
        <v>17.985724609375001</v>
      </c>
      <c r="O640" s="53">
        <f t="shared" si="92"/>
        <v>0</v>
      </c>
      <c r="P640" s="54">
        <f t="shared" si="93"/>
        <v>58.927641853201457</v>
      </c>
      <c r="Q640" s="69">
        <v>37.307288131181672</v>
      </c>
      <c r="R640" s="53">
        <f t="shared" si="94"/>
        <v>9.3369858146798563</v>
      </c>
      <c r="S640" s="53">
        <f t="shared" si="95"/>
        <v>0</v>
      </c>
      <c r="T640" s="53">
        <f t="shared" si="96"/>
        <v>0</v>
      </c>
      <c r="U640" s="53">
        <f t="shared" si="97"/>
        <v>58.927641853201457</v>
      </c>
      <c r="V640" s="69">
        <v>37.307288131181672</v>
      </c>
      <c r="W640" s="53">
        <f t="shared" si="98"/>
        <v>9.3369858146798563</v>
      </c>
      <c r="X640" s="53">
        <f t="shared" si="99"/>
        <v>0</v>
      </c>
      <c r="Y640" s="21"/>
      <c r="Z640" s="21"/>
      <c r="AA640" s="48"/>
      <c r="AB640" s="21"/>
      <c r="AC640" s="12"/>
    </row>
    <row r="641" spans="1:29" x14ac:dyDescent="0.3">
      <c r="A641" s="1">
        <f t="shared" si="90"/>
        <v>45206.635416665122</v>
      </c>
      <c r="B641" s="6">
        <v>7</v>
      </c>
      <c r="C641" s="6" t="s">
        <v>106</v>
      </c>
      <c r="D641">
        <f>IF(HOUR(A641)+MINUTE(A641)/60&lt;=18,1,IF(HOUR(A641)+MINUTE(A641)/60&gt;=23.25,1,LOOKUP(DAY(A641),calendario!$A$12:$A$41,calendario!$C$12:$C$41)))</f>
        <v>1</v>
      </c>
      <c r="E641" s="89">
        <f t="shared" si="91"/>
        <v>4.4946674804687499</v>
      </c>
      <c r="F641" s="88">
        <v>17.978669921874999</v>
      </c>
      <c r="G641" s="89">
        <f t="shared" si="91"/>
        <v>4.4965136718750003</v>
      </c>
      <c r="H641" s="86">
        <v>17.986054687500001</v>
      </c>
      <c r="O641" s="53">
        <f t="shared" si="92"/>
        <v>0</v>
      </c>
      <c r="P641" s="54">
        <f t="shared" si="93"/>
        <v>58.927641853201457</v>
      </c>
      <c r="Q641" s="69">
        <v>37.506863352420616</v>
      </c>
      <c r="R641" s="53">
        <f t="shared" si="94"/>
        <v>9.2371982040603839</v>
      </c>
      <c r="S641" s="53">
        <f t="shared" si="95"/>
        <v>0</v>
      </c>
      <c r="T641" s="53">
        <f t="shared" si="96"/>
        <v>0</v>
      </c>
      <c r="U641" s="53">
        <f t="shared" si="97"/>
        <v>58.927641853201457</v>
      </c>
      <c r="V641" s="69">
        <v>37.506863352420616</v>
      </c>
      <c r="W641" s="53">
        <f t="shared" si="98"/>
        <v>9.2371982040603839</v>
      </c>
      <c r="X641" s="53">
        <f t="shared" si="99"/>
        <v>0</v>
      </c>
      <c r="Y641" s="21"/>
      <c r="Z641" s="21"/>
      <c r="AA641" s="48"/>
      <c r="AB641" s="21"/>
      <c r="AC641" s="12"/>
    </row>
    <row r="642" spans="1:29" x14ac:dyDescent="0.3">
      <c r="A642" s="1">
        <f t="shared" si="90"/>
        <v>45206.645833331786</v>
      </c>
      <c r="B642" s="6">
        <v>7</v>
      </c>
      <c r="C642" s="6" t="s">
        <v>107</v>
      </c>
      <c r="D642">
        <f>IF(HOUR(A642)+MINUTE(A642)/60&lt;=18,1,IF(HOUR(A642)+MINUTE(A642)/60&gt;=23.25,1,LOOKUP(DAY(A642),calendario!$A$12:$A$41,calendario!$C$12:$C$41)))</f>
        <v>1</v>
      </c>
      <c r="E642" s="89">
        <f t="shared" si="91"/>
        <v>4.4947192382812498</v>
      </c>
      <c r="F642" s="88">
        <v>17.978876953124999</v>
      </c>
      <c r="G642" s="89">
        <f t="shared" si="91"/>
        <v>4.4965375976562498</v>
      </c>
      <c r="H642" s="86">
        <v>17.986150390624999</v>
      </c>
      <c r="O642" s="53">
        <f t="shared" si="92"/>
        <v>0</v>
      </c>
      <c r="P642" s="54">
        <f t="shared" si="93"/>
        <v>58.927641853201457</v>
      </c>
      <c r="Q642" s="69">
        <v>37.506863352420616</v>
      </c>
      <c r="R642" s="53">
        <f t="shared" si="94"/>
        <v>9.2371982040603839</v>
      </c>
      <c r="S642" s="53">
        <f t="shared" si="95"/>
        <v>0</v>
      </c>
      <c r="T642" s="53">
        <f t="shared" si="96"/>
        <v>0</v>
      </c>
      <c r="U642" s="53">
        <f t="shared" si="97"/>
        <v>58.927641853201457</v>
      </c>
      <c r="V642" s="69">
        <v>37.506863352420616</v>
      </c>
      <c r="W642" s="53">
        <f t="shared" si="98"/>
        <v>9.2371982040603839</v>
      </c>
      <c r="X642" s="53">
        <f t="shared" si="99"/>
        <v>0</v>
      </c>
      <c r="Y642" s="21"/>
      <c r="Z642" s="21"/>
      <c r="AA642" s="48"/>
      <c r="AB642" s="21"/>
      <c r="AC642" s="12"/>
    </row>
    <row r="643" spans="1:29" x14ac:dyDescent="0.3">
      <c r="A643" s="1">
        <f t="shared" si="90"/>
        <v>45206.65624999845</v>
      </c>
      <c r="B643" s="6">
        <v>7</v>
      </c>
      <c r="C643" s="6" t="s">
        <v>108</v>
      </c>
      <c r="D643">
        <f>IF(HOUR(A643)+MINUTE(A643)/60&lt;=18,1,IF(HOUR(A643)+MINUTE(A643)/60&gt;=23.25,1,LOOKUP(DAY(A643),calendario!$A$12:$A$41,calendario!$C$12:$C$41)))</f>
        <v>1</v>
      </c>
      <c r="E643" s="89">
        <f t="shared" si="91"/>
        <v>4.4949653320312501</v>
      </c>
      <c r="F643" s="88">
        <v>17.979861328125001</v>
      </c>
      <c r="G643" s="89">
        <f t="shared" si="91"/>
        <v>4.4965405273437504</v>
      </c>
      <c r="H643" s="86">
        <v>17.986162109375002</v>
      </c>
      <c r="O643" s="53">
        <f t="shared" si="92"/>
        <v>0</v>
      </c>
      <c r="P643" s="54">
        <f t="shared" si="93"/>
        <v>58.927641853201457</v>
      </c>
      <c r="Q643" s="69">
        <v>37.151514315460695</v>
      </c>
      <c r="R643" s="53">
        <f t="shared" si="94"/>
        <v>9.4148727225403448</v>
      </c>
      <c r="S643" s="53">
        <f t="shared" si="95"/>
        <v>0</v>
      </c>
      <c r="T643" s="53">
        <f t="shared" si="96"/>
        <v>0</v>
      </c>
      <c r="U643" s="53">
        <f t="shared" si="97"/>
        <v>58.927641853201457</v>
      </c>
      <c r="V643" s="69">
        <v>37.151514315460695</v>
      </c>
      <c r="W643" s="53">
        <f t="shared" si="98"/>
        <v>9.4148727225403448</v>
      </c>
      <c r="X643" s="53">
        <f t="shared" si="99"/>
        <v>0</v>
      </c>
      <c r="Y643" s="21"/>
      <c r="Z643" s="21"/>
      <c r="AA643" s="48"/>
      <c r="AB643" s="21"/>
      <c r="AC643" s="12"/>
    </row>
    <row r="644" spans="1:29" x14ac:dyDescent="0.3">
      <c r="A644" s="1">
        <f t="shared" si="90"/>
        <v>45206.666666665114</v>
      </c>
      <c r="B644" s="6">
        <v>7</v>
      </c>
      <c r="C644" s="6" t="s">
        <v>109</v>
      </c>
      <c r="D644">
        <f>IF(HOUR(A644)+MINUTE(A644)/60&lt;=18,1,IF(HOUR(A644)+MINUTE(A644)/60&gt;=23.25,1,LOOKUP(DAY(A644),calendario!$A$12:$A$41,calendario!$C$12:$C$41)))</f>
        <v>1</v>
      </c>
      <c r="E644" s="89">
        <f t="shared" si="91"/>
        <v>4.4955126953124998</v>
      </c>
      <c r="F644" s="88">
        <v>17.982050781249999</v>
      </c>
      <c r="G644" s="89">
        <f t="shared" si="91"/>
        <v>4.49670849609375</v>
      </c>
      <c r="H644" s="86">
        <v>17.986833984375</v>
      </c>
      <c r="O644" s="53">
        <f t="shared" si="92"/>
        <v>0</v>
      </c>
      <c r="P644" s="54">
        <f t="shared" si="93"/>
        <v>58.927641853201457</v>
      </c>
      <c r="Q644" s="69">
        <v>37.151514315460695</v>
      </c>
      <c r="R644" s="53">
        <f t="shared" si="94"/>
        <v>9.4148727225403448</v>
      </c>
      <c r="S644" s="53">
        <f t="shared" si="95"/>
        <v>0</v>
      </c>
      <c r="T644" s="53">
        <f t="shared" si="96"/>
        <v>0</v>
      </c>
      <c r="U644" s="53">
        <f t="shared" si="97"/>
        <v>58.927641853201457</v>
      </c>
      <c r="V644" s="69">
        <v>37.151514315460695</v>
      </c>
      <c r="W644" s="53">
        <f t="shared" si="98"/>
        <v>9.4148727225403448</v>
      </c>
      <c r="X644" s="53">
        <f t="shared" si="99"/>
        <v>0</v>
      </c>
      <c r="Y644" s="21"/>
      <c r="Z644" s="21"/>
      <c r="AA644" s="48"/>
      <c r="AB644" s="21"/>
      <c r="AC644" s="12"/>
    </row>
    <row r="645" spans="1:29" x14ac:dyDescent="0.3">
      <c r="A645" s="1">
        <f t="shared" si="90"/>
        <v>45206.677083331779</v>
      </c>
      <c r="B645" s="6">
        <v>7</v>
      </c>
      <c r="C645" s="6" t="s">
        <v>110</v>
      </c>
      <c r="D645">
        <f>IF(HOUR(A645)+MINUTE(A645)/60&lt;=18,1,IF(HOUR(A645)+MINUTE(A645)/60&gt;=23.25,1,LOOKUP(DAY(A645),calendario!$A$12:$A$41,calendario!$C$12:$C$41)))</f>
        <v>1</v>
      </c>
      <c r="E645" s="89">
        <f t="shared" si="91"/>
        <v>4.4944448242187498</v>
      </c>
      <c r="F645" s="88">
        <v>17.977779296874999</v>
      </c>
      <c r="G645" s="89">
        <f t="shared" si="91"/>
        <v>4.4968168945312499</v>
      </c>
      <c r="H645" s="86">
        <v>17.987267578125</v>
      </c>
      <c r="O645" s="53">
        <f t="shared" si="92"/>
        <v>0</v>
      </c>
      <c r="P645" s="54">
        <f t="shared" si="93"/>
        <v>58.927641853201457</v>
      </c>
      <c r="Q645" s="69">
        <v>37.206413066111395</v>
      </c>
      <c r="R645" s="53">
        <f t="shared" si="94"/>
        <v>9.3874233472149946</v>
      </c>
      <c r="S645" s="53">
        <f t="shared" si="95"/>
        <v>0</v>
      </c>
      <c r="T645" s="53">
        <f t="shared" si="96"/>
        <v>0</v>
      </c>
      <c r="U645" s="53">
        <f t="shared" si="97"/>
        <v>58.927641853201457</v>
      </c>
      <c r="V645" s="69">
        <v>37.206413066111395</v>
      </c>
      <c r="W645" s="53">
        <f t="shared" si="98"/>
        <v>9.3874233472149946</v>
      </c>
      <c r="X645" s="53">
        <f t="shared" si="99"/>
        <v>0</v>
      </c>
      <c r="Y645" s="21"/>
      <c r="Z645" s="21"/>
      <c r="AA645" s="48"/>
      <c r="AB645" s="21"/>
      <c r="AC645" s="12"/>
    </row>
    <row r="646" spans="1:29" x14ac:dyDescent="0.3">
      <c r="A646" s="1">
        <f t="shared" ref="A646:A709" si="100">A645+0.0104166666666667</f>
        <v>45206.687499998443</v>
      </c>
      <c r="B646" s="6">
        <v>7</v>
      </c>
      <c r="C646" s="6" t="s">
        <v>111</v>
      </c>
      <c r="D646">
        <f>IF(HOUR(A646)+MINUTE(A646)/60&lt;=18,1,IF(HOUR(A646)+MINUTE(A646)/60&gt;=23.25,1,LOOKUP(DAY(A646),calendario!$A$12:$A$41,calendario!$C$12:$C$41)))</f>
        <v>1</v>
      </c>
      <c r="E646" s="89">
        <f t="shared" ref="E646:G709" si="101">F646/4</f>
        <v>4.1221132812499999</v>
      </c>
      <c r="F646" s="88">
        <v>16.488453124999999</v>
      </c>
      <c r="G646" s="89">
        <f t="shared" si="101"/>
        <v>4.4968310546875001</v>
      </c>
      <c r="H646" s="86">
        <v>17.98732421875</v>
      </c>
      <c r="O646" s="53">
        <f t="shared" ref="O646:O709" si="102">IF(($K$2*95%/4-E646)*$M$8*$M$9&lt;0,0,($K$2*95%/4-E646)*$M$8*$M$9)</f>
        <v>0.32117947896044491</v>
      </c>
      <c r="P646" s="54">
        <f t="shared" ref="P646:P709" si="103">IF(B646&lt;=3,IF(D646=1,$L$14*10/$K$11,$K$14*10/$K$11),IF(D646=1,$L$15*10/$K$11,$K$15*10/$K$11))</f>
        <v>58.927641853201457</v>
      </c>
      <c r="Q646" s="69">
        <v>37.206413066111395</v>
      </c>
      <c r="R646" s="53">
        <f t="shared" ref="R646:R709" si="104">IF((P646*95%-Q646)/2&lt;0,0,(P646*95%-Q646)/2)</f>
        <v>9.3874233472149946</v>
      </c>
      <c r="S646" s="53">
        <f t="shared" ref="S646:S709" si="105">R646*O646</f>
        <v>3.0150477394396278</v>
      </c>
      <c r="T646" s="53">
        <f t="shared" ref="T646:T709" si="106">IF(($K$3*95%/4-G646)*$M$8*$M$9&lt;0,0,($K$3*95%/4-G646)*$M$8*$M$9)</f>
        <v>0</v>
      </c>
      <c r="U646" s="53">
        <f t="shared" ref="U646:U709" si="107">IF(B646&lt;=3,IF(D646=1,$L$14*10/$K$11,$K$14*10/$K$11),IF(D646=1,$L$15*10/$K$11,$K$15*10/$K$11))</f>
        <v>58.927641853201457</v>
      </c>
      <c r="V646" s="69">
        <v>37.206413066111395</v>
      </c>
      <c r="W646" s="53">
        <f t="shared" ref="W646:W709" si="108">IF((U646*95%-V646)/2&lt;0,0,(U646*95%-V646)/2)</f>
        <v>9.3874233472149946</v>
      </c>
      <c r="X646" s="53">
        <f t="shared" ref="X646:X709" si="109">W646*T646</f>
        <v>0</v>
      </c>
      <c r="Y646" s="21"/>
      <c r="Z646" s="21"/>
      <c r="AA646" s="48"/>
      <c r="AB646" s="21"/>
      <c r="AC646" s="12"/>
    </row>
    <row r="647" spans="1:29" x14ac:dyDescent="0.3">
      <c r="A647" s="1">
        <f t="shared" si="100"/>
        <v>45206.697916665107</v>
      </c>
      <c r="B647" s="6">
        <v>7</v>
      </c>
      <c r="C647" s="6" t="s">
        <v>112</v>
      </c>
      <c r="D647">
        <f>IF(HOUR(A647)+MINUTE(A647)/60&lt;=18,1,IF(HOUR(A647)+MINUTE(A647)/60&gt;=23.25,1,LOOKUP(DAY(A647),calendario!$A$12:$A$41,calendario!$C$12:$C$41)))</f>
        <v>1</v>
      </c>
      <c r="E647" s="89">
        <f t="shared" si="101"/>
        <v>3.7980065917968751</v>
      </c>
      <c r="F647" s="88">
        <v>15.1920263671875</v>
      </c>
      <c r="G647" s="89">
        <f t="shared" si="101"/>
        <v>4.4967851562499996</v>
      </c>
      <c r="H647" s="86">
        <v>17.987140624999999</v>
      </c>
      <c r="O647" s="53">
        <f t="shared" si="102"/>
        <v>0.65178943071771767</v>
      </c>
      <c r="P647" s="54">
        <f t="shared" si="103"/>
        <v>58.927641853201457</v>
      </c>
      <c r="Q647" s="69">
        <v>37.059957834461215</v>
      </c>
      <c r="R647" s="53">
        <f t="shared" si="104"/>
        <v>9.4606509630400843</v>
      </c>
      <c r="S647" s="53">
        <f t="shared" si="105"/>
        <v>6.1663523054189238</v>
      </c>
      <c r="T647" s="53">
        <f t="shared" si="106"/>
        <v>0</v>
      </c>
      <c r="U647" s="53">
        <f t="shared" si="107"/>
        <v>58.927641853201457</v>
      </c>
      <c r="V647" s="69">
        <v>37.059957834461215</v>
      </c>
      <c r="W647" s="53">
        <f t="shared" si="108"/>
        <v>9.4606509630400843</v>
      </c>
      <c r="X647" s="53">
        <f t="shared" si="109"/>
        <v>0</v>
      </c>
      <c r="Y647" s="21"/>
      <c r="Z647" s="21"/>
      <c r="AA647" s="48"/>
      <c r="AB647" s="21"/>
      <c r="AC647" s="12"/>
    </row>
    <row r="648" spans="1:29" x14ac:dyDescent="0.3">
      <c r="A648" s="1">
        <f t="shared" si="100"/>
        <v>45206.708333331771</v>
      </c>
      <c r="B648" s="6">
        <v>7</v>
      </c>
      <c r="C648" s="6" t="s">
        <v>113</v>
      </c>
      <c r="D648">
        <f>IF(HOUR(A648)+MINUTE(A648)/60&lt;=18,1,IF(HOUR(A648)+MINUTE(A648)/60&gt;=23.25,1,LOOKUP(DAY(A648),calendario!$A$12:$A$41,calendario!$C$12:$C$41)))</f>
        <v>1</v>
      </c>
      <c r="E648" s="89">
        <f t="shared" si="101"/>
        <v>4.4944868164062504</v>
      </c>
      <c r="F648" s="88">
        <v>17.977947265625001</v>
      </c>
      <c r="G648" s="89">
        <f t="shared" si="101"/>
        <v>4.5399663085937503</v>
      </c>
      <c r="H648" s="86">
        <v>18.159865234375001</v>
      </c>
      <c r="O648" s="53">
        <f t="shared" si="102"/>
        <v>0</v>
      </c>
      <c r="P648" s="54">
        <f t="shared" si="103"/>
        <v>58.927641853201457</v>
      </c>
      <c r="Q648" s="69">
        <v>37.059957834461215</v>
      </c>
      <c r="R648" s="53">
        <f t="shared" si="104"/>
        <v>9.4606509630400843</v>
      </c>
      <c r="S648" s="53">
        <f t="shared" si="105"/>
        <v>0</v>
      </c>
      <c r="T648" s="53">
        <f t="shared" si="106"/>
        <v>0</v>
      </c>
      <c r="U648" s="53">
        <f t="shared" si="107"/>
        <v>58.927641853201457</v>
      </c>
      <c r="V648" s="69">
        <v>37.059957834461215</v>
      </c>
      <c r="W648" s="53">
        <f t="shared" si="108"/>
        <v>9.4606509630400843</v>
      </c>
      <c r="X648" s="53">
        <f t="shared" si="109"/>
        <v>0</v>
      </c>
      <c r="Y648" s="21"/>
      <c r="Z648" s="21"/>
      <c r="AA648" s="48"/>
      <c r="AB648" s="21"/>
      <c r="AC648" s="12"/>
    </row>
    <row r="649" spans="1:29" x14ac:dyDescent="0.3">
      <c r="A649" s="1">
        <f t="shared" si="100"/>
        <v>45206.718749998436</v>
      </c>
      <c r="B649" s="6">
        <v>7</v>
      </c>
      <c r="C649" s="6" t="s">
        <v>114</v>
      </c>
      <c r="D649">
        <f>IF(HOUR(A649)+MINUTE(A649)/60&lt;=18,1,IF(HOUR(A649)+MINUTE(A649)/60&gt;=23.25,1,LOOKUP(DAY(A649),calendario!$A$12:$A$41,calendario!$C$12:$C$41)))</f>
        <v>1</v>
      </c>
      <c r="E649" s="89">
        <f t="shared" si="101"/>
        <v>4.6056933593749996</v>
      </c>
      <c r="F649" s="88">
        <v>18.422773437499998</v>
      </c>
      <c r="G649" s="89">
        <f t="shared" si="101"/>
        <v>4.6510019531250002</v>
      </c>
      <c r="H649" s="86">
        <v>18.604007812500001</v>
      </c>
      <c r="O649" s="53">
        <f t="shared" si="102"/>
        <v>0</v>
      </c>
      <c r="P649" s="54">
        <f t="shared" si="103"/>
        <v>58.927641853201457</v>
      </c>
      <c r="Q649" s="69">
        <v>36.743612961998956</v>
      </c>
      <c r="R649" s="53">
        <f t="shared" si="104"/>
        <v>9.6188233992712142</v>
      </c>
      <c r="S649" s="53">
        <f t="shared" si="105"/>
        <v>0</v>
      </c>
      <c r="T649" s="53">
        <f t="shared" si="106"/>
        <v>0</v>
      </c>
      <c r="U649" s="53">
        <f t="shared" si="107"/>
        <v>58.927641853201457</v>
      </c>
      <c r="V649" s="69">
        <v>36.743612961998956</v>
      </c>
      <c r="W649" s="53">
        <f t="shared" si="108"/>
        <v>9.6188233992712142</v>
      </c>
      <c r="X649" s="53">
        <f t="shared" si="109"/>
        <v>0</v>
      </c>
      <c r="Y649" s="21"/>
      <c r="Z649" s="21"/>
      <c r="AA649" s="48"/>
      <c r="AB649" s="21"/>
      <c r="AC649" s="12"/>
    </row>
    <row r="650" spans="1:29" x14ac:dyDescent="0.3">
      <c r="A650" s="1">
        <f t="shared" si="100"/>
        <v>45206.7291666651</v>
      </c>
      <c r="B650" s="6">
        <v>7</v>
      </c>
      <c r="C650" s="6" t="s">
        <v>115</v>
      </c>
      <c r="D650">
        <f>IF(HOUR(A650)+MINUTE(A650)/60&lt;=18,1,IF(HOUR(A650)+MINUTE(A650)/60&gt;=23.25,1,LOOKUP(DAY(A650),calendario!$A$12:$A$41,calendario!$C$12:$C$41)))</f>
        <v>1</v>
      </c>
      <c r="E650" s="89">
        <f t="shared" si="101"/>
        <v>4.60659375</v>
      </c>
      <c r="F650" s="88">
        <v>18.426375</v>
      </c>
      <c r="G650" s="89">
        <f t="shared" si="101"/>
        <v>4.6510478515624998</v>
      </c>
      <c r="H650" s="86">
        <v>18.604191406249999</v>
      </c>
      <c r="O650" s="53">
        <f t="shared" si="102"/>
        <v>0</v>
      </c>
      <c r="P650" s="54">
        <f t="shared" si="103"/>
        <v>58.927641853201457</v>
      </c>
      <c r="Q650" s="69">
        <v>36.743612961998956</v>
      </c>
      <c r="R650" s="53">
        <f t="shared" si="104"/>
        <v>9.6188233992712142</v>
      </c>
      <c r="S650" s="53">
        <f t="shared" si="105"/>
        <v>0</v>
      </c>
      <c r="T650" s="53">
        <f t="shared" si="106"/>
        <v>0</v>
      </c>
      <c r="U650" s="53">
        <f t="shared" si="107"/>
        <v>58.927641853201457</v>
      </c>
      <c r="V650" s="69">
        <v>36.743612961998956</v>
      </c>
      <c r="W650" s="53">
        <f t="shared" si="108"/>
        <v>9.6188233992712142</v>
      </c>
      <c r="X650" s="53">
        <f t="shared" si="109"/>
        <v>0</v>
      </c>
      <c r="Y650" s="21"/>
      <c r="Z650" s="21"/>
      <c r="AA650" s="48"/>
      <c r="AB650" s="21"/>
      <c r="AC650" s="12"/>
    </row>
    <row r="651" spans="1:29" x14ac:dyDescent="0.3">
      <c r="A651" s="1">
        <f t="shared" si="100"/>
        <v>45206.739583331764</v>
      </c>
      <c r="B651" s="6">
        <v>7</v>
      </c>
      <c r="C651" s="6" t="s">
        <v>116</v>
      </c>
      <c r="D651">
        <f>IF(HOUR(A651)+MINUTE(A651)/60&lt;=18,1,IF(HOUR(A651)+MINUTE(A651)/60&gt;=23.25,1,LOOKUP(DAY(A651),calendario!$A$12:$A$41,calendario!$C$12:$C$41)))</f>
        <v>1</v>
      </c>
      <c r="E651" s="89">
        <f t="shared" si="101"/>
        <v>4.6086337890625</v>
      </c>
      <c r="F651" s="88">
        <v>18.43453515625</v>
      </c>
      <c r="G651" s="89">
        <f t="shared" si="101"/>
        <v>4.6511992187500004</v>
      </c>
      <c r="H651" s="86">
        <v>18.604796875000002</v>
      </c>
      <c r="O651" s="53">
        <f t="shared" si="102"/>
        <v>0</v>
      </c>
      <c r="P651" s="54">
        <f t="shared" si="103"/>
        <v>58.927641853201457</v>
      </c>
      <c r="Q651" s="69">
        <v>36.630858667360748</v>
      </c>
      <c r="R651" s="53">
        <f t="shared" si="104"/>
        <v>9.6752005465903181</v>
      </c>
      <c r="S651" s="53">
        <f t="shared" si="105"/>
        <v>0</v>
      </c>
      <c r="T651" s="53">
        <f t="shared" si="106"/>
        <v>0</v>
      </c>
      <c r="U651" s="53">
        <f t="shared" si="107"/>
        <v>58.927641853201457</v>
      </c>
      <c r="V651" s="69">
        <v>36.630858667360748</v>
      </c>
      <c r="W651" s="53">
        <f t="shared" si="108"/>
        <v>9.6752005465903181</v>
      </c>
      <c r="X651" s="53">
        <f t="shared" si="109"/>
        <v>0</v>
      </c>
      <c r="Y651" s="21"/>
      <c r="Z651" s="21"/>
      <c r="AA651" s="48"/>
      <c r="AB651" s="21"/>
      <c r="AC651" s="12"/>
    </row>
    <row r="652" spans="1:29" x14ac:dyDescent="0.3">
      <c r="A652" s="1">
        <f t="shared" si="100"/>
        <v>45206.749999998428</v>
      </c>
      <c r="B652" s="6">
        <v>7</v>
      </c>
      <c r="C652" s="6" t="s">
        <v>117</v>
      </c>
      <c r="D652">
        <f>IF(HOUR(A652)+MINUTE(A652)/60&lt;=18,1,IF(HOUR(A652)+MINUTE(A652)/60&gt;=23.25,1,LOOKUP(DAY(A652),calendario!$A$12:$A$41,calendario!$C$12:$C$41)))</f>
        <v>1</v>
      </c>
      <c r="E652" s="89">
        <f t="shared" si="101"/>
        <v>4.6087407226562496</v>
      </c>
      <c r="F652" s="88">
        <v>18.434962890624998</v>
      </c>
      <c r="G652" s="89">
        <f t="shared" si="101"/>
        <v>4.6512524414062497</v>
      </c>
      <c r="H652" s="86">
        <v>18.605009765624999</v>
      </c>
      <c r="O652" s="53">
        <f t="shared" si="102"/>
        <v>0</v>
      </c>
      <c r="P652" s="54">
        <f t="shared" si="103"/>
        <v>58.927641853201457</v>
      </c>
      <c r="Q652" s="69">
        <v>36.630858667360748</v>
      </c>
      <c r="R652" s="53">
        <f t="shared" si="104"/>
        <v>9.6752005465903181</v>
      </c>
      <c r="S652" s="53">
        <f t="shared" si="105"/>
        <v>0</v>
      </c>
      <c r="T652" s="53">
        <f t="shared" si="106"/>
        <v>0</v>
      </c>
      <c r="U652" s="53">
        <f t="shared" si="107"/>
        <v>58.927641853201457</v>
      </c>
      <c r="V652" s="69">
        <v>36.630858667360748</v>
      </c>
      <c r="W652" s="53">
        <f t="shared" si="108"/>
        <v>9.6752005465903181</v>
      </c>
      <c r="X652" s="53">
        <f t="shared" si="109"/>
        <v>0</v>
      </c>
      <c r="Y652" s="21"/>
      <c r="Z652" s="21"/>
      <c r="AA652" s="48"/>
      <c r="AB652" s="21"/>
      <c r="AC652" s="12"/>
    </row>
    <row r="653" spans="1:29" x14ac:dyDescent="0.3">
      <c r="A653" s="1">
        <f t="shared" si="100"/>
        <v>45206.760416665093</v>
      </c>
      <c r="B653" s="6">
        <v>7</v>
      </c>
      <c r="C653" s="6" t="s">
        <v>118</v>
      </c>
      <c r="D653">
        <f>IF(HOUR(A653)+MINUTE(A653)/60&lt;=18,1,IF(HOUR(A653)+MINUTE(A653)/60&gt;=23.25,1,LOOKUP(DAY(A653),calendario!$A$12:$A$41,calendario!$C$12:$C$41)))</f>
        <v>0</v>
      </c>
      <c r="E653" s="89">
        <f t="shared" si="101"/>
        <v>4.6097915039062496</v>
      </c>
      <c r="F653" s="88">
        <v>18.439166015624998</v>
      </c>
      <c r="G653" s="89">
        <f t="shared" si="101"/>
        <v>4.6507294921874998</v>
      </c>
      <c r="H653" s="86">
        <v>18.602917968749999</v>
      </c>
      <c r="O653" s="53">
        <f t="shared" si="102"/>
        <v>0</v>
      </c>
      <c r="P653" s="54">
        <f t="shared" si="103"/>
        <v>60.072878709005721</v>
      </c>
      <c r="Q653" s="69">
        <v>36.947803487766791</v>
      </c>
      <c r="R653" s="53">
        <f t="shared" si="104"/>
        <v>10.060715642894319</v>
      </c>
      <c r="S653" s="53">
        <f t="shared" si="105"/>
        <v>0</v>
      </c>
      <c r="T653" s="53">
        <f t="shared" si="106"/>
        <v>0</v>
      </c>
      <c r="U653" s="53">
        <f t="shared" si="107"/>
        <v>60.072878709005721</v>
      </c>
      <c r="V653" s="69">
        <v>36.947803487766791</v>
      </c>
      <c r="W653" s="53">
        <f t="shared" si="108"/>
        <v>10.060715642894319</v>
      </c>
      <c r="X653" s="53">
        <f t="shared" si="109"/>
        <v>0</v>
      </c>
      <c r="Y653" s="21"/>
      <c r="Z653" s="21"/>
      <c r="AA653" s="48"/>
      <c r="AB653" s="21"/>
      <c r="AC653" s="12"/>
    </row>
    <row r="654" spans="1:29" x14ac:dyDescent="0.3">
      <c r="A654" s="1">
        <f t="shared" si="100"/>
        <v>45206.770833331757</v>
      </c>
      <c r="B654" s="6">
        <v>7</v>
      </c>
      <c r="C654" s="6" t="s">
        <v>119</v>
      </c>
      <c r="D654">
        <f>IF(HOUR(A654)+MINUTE(A654)/60&lt;=18,1,IF(HOUR(A654)+MINUTE(A654)/60&gt;=23.25,1,LOOKUP(DAY(A654),calendario!$A$12:$A$41,calendario!$C$12:$C$41)))</f>
        <v>0</v>
      </c>
      <c r="E654" s="89">
        <f t="shared" si="101"/>
        <v>4.6117016601562497</v>
      </c>
      <c r="F654" s="88">
        <v>18.446806640624999</v>
      </c>
      <c r="G654" s="89">
        <f t="shared" si="101"/>
        <v>4.651009765625</v>
      </c>
      <c r="H654" s="86">
        <v>18.6040390625</v>
      </c>
      <c r="O654" s="53">
        <f t="shared" si="102"/>
        <v>0</v>
      </c>
      <c r="P654" s="54">
        <f t="shared" si="103"/>
        <v>60.072878709005721</v>
      </c>
      <c r="Q654" s="69">
        <v>36.947803487766791</v>
      </c>
      <c r="R654" s="53">
        <f t="shared" si="104"/>
        <v>10.060715642894319</v>
      </c>
      <c r="S654" s="53">
        <f t="shared" si="105"/>
        <v>0</v>
      </c>
      <c r="T654" s="53">
        <f t="shared" si="106"/>
        <v>0</v>
      </c>
      <c r="U654" s="53">
        <f t="shared" si="107"/>
        <v>60.072878709005721</v>
      </c>
      <c r="V654" s="69">
        <v>36.947803487766791</v>
      </c>
      <c r="W654" s="53">
        <f t="shared" si="108"/>
        <v>10.060715642894319</v>
      </c>
      <c r="X654" s="53">
        <f t="shared" si="109"/>
        <v>0</v>
      </c>
      <c r="Y654" s="21"/>
      <c r="Z654" s="21"/>
      <c r="AA654" s="48"/>
      <c r="AB654" s="21"/>
      <c r="AC654" s="12"/>
    </row>
    <row r="655" spans="1:29" x14ac:dyDescent="0.3">
      <c r="A655" s="1">
        <f t="shared" si="100"/>
        <v>45206.781249998421</v>
      </c>
      <c r="B655" s="6">
        <v>7</v>
      </c>
      <c r="C655" s="6" t="s">
        <v>120</v>
      </c>
      <c r="D655">
        <f>IF(HOUR(A655)+MINUTE(A655)/60&lt;=18,1,IF(HOUR(A655)+MINUTE(A655)/60&gt;=23.25,1,LOOKUP(DAY(A655),calendario!$A$12:$A$41,calendario!$C$12:$C$41)))</f>
        <v>0</v>
      </c>
      <c r="E655" s="89">
        <f t="shared" si="101"/>
        <v>4.6133784179687503</v>
      </c>
      <c r="F655" s="88">
        <v>18.453513671875001</v>
      </c>
      <c r="G655" s="89">
        <f t="shared" si="101"/>
        <v>4.6513852539062501</v>
      </c>
      <c r="H655" s="86">
        <v>18.605541015625001</v>
      </c>
      <c r="O655" s="53">
        <f t="shared" si="102"/>
        <v>0</v>
      </c>
      <c r="P655" s="54">
        <f t="shared" si="103"/>
        <v>60.072878709005721</v>
      </c>
      <c r="Q655" s="69">
        <v>36.863320666319623</v>
      </c>
      <c r="R655" s="53">
        <f t="shared" si="104"/>
        <v>10.102957053617903</v>
      </c>
      <c r="S655" s="53">
        <f t="shared" si="105"/>
        <v>0</v>
      </c>
      <c r="T655" s="53">
        <f t="shared" si="106"/>
        <v>0</v>
      </c>
      <c r="U655" s="53">
        <f t="shared" si="107"/>
        <v>60.072878709005721</v>
      </c>
      <c r="V655" s="69">
        <v>36.863320666319623</v>
      </c>
      <c r="W655" s="53">
        <f t="shared" si="108"/>
        <v>10.102957053617903</v>
      </c>
      <c r="X655" s="53">
        <f t="shared" si="109"/>
        <v>0</v>
      </c>
      <c r="Y655" s="21"/>
      <c r="Z655" s="21"/>
      <c r="AA655" s="48"/>
      <c r="AB655" s="21"/>
      <c r="AC655" s="12"/>
    </row>
    <row r="656" spans="1:29" x14ac:dyDescent="0.3">
      <c r="A656" s="1">
        <f t="shared" si="100"/>
        <v>45206.791666665085</v>
      </c>
      <c r="B656" s="6">
        <v>7</v>
      </c>
      <c r="C656" s="6" t="s">
        <v>121</v>
      </c>
      <c r="D656">
        <f>IF(HOUR(A656)+MINUTE(A656)/60&lt;=18,1,IF(HOUR(A656)+MINUTE(A656)/60&gt;=23.25,1,LOOKUP(DAY(A656),calendario!$A$12:$A$41,calendario!$C$12:$C$41)))</f>
        <v>0</v>
      </c>
      <c r="E656" s="89">
        <f t="shared" si="101"/>
        <v>4.6131577148437497</v>
      </c>
      <c r="F656" s="88">
        <v>18.452630859374999</v>
      </c>
      <c r="G656" s="89">
        <f t="shared" si="101"/>
        <v>4.6512700195312497</v>
      </c>
      <c r="H656" s="86">
        <v>18.605080078124999</v>
      </c>
      <c r="O656" s="53">
        <f t="shared" si="102"/>
        <v>0</v>
      </c>
      <c r="P656" s="54">
        <f t="shared" si="103"/>
        <v>60.072878709005721</v>
      </c>
      <c r="Q656" s="69">
        <v>36.863320666319623</v>
      </c>
      <c r="R656" s="53">
        <f t="shared" si="104"/>
        <v>10.102957053617903</v>
      </c>
      <c r="S656" s="53">
        <f t="shared" si="105"/>
        <v>0</v>
      </c>
      <c r="T656" s="53">
        <f t="shared" si="106"/>
        <v>0</v>
      </c>
      <c r="U656" s="53">
        <f t="shared" si="107"/>
        <v>60.072878709005721</v>
      </c>
      <c r="V656" s="69">
        <v>36.863320666319623</v>
      </c>
      <c r="W656" s="53">
        <f t="shared" si="108"/>
        <v>10.102957053617903</v>
      </c>
      <c r="X656" s="53">
        <f t="shared" si="109"/>
        <v>0</v>
      </c>
      <c r="Y656" s="21"/>
      <c r="Z656" s="21"/>
      <c r="AA656" s="48"/>
      <c r="AB656" s="21"/>
      <c r="AC656" s="12"/>
    </row>
    <row r="657" spans="1:29" x14ac:dyDescent="0.3">
      <c r="A657" s="1">
        <f t="shared" si="100"/>
        <v>45206.80208333175</v>
      </c>
      <c r="B657" s="6">
        <v>7</v>
      </c>
      <c r="C657" s="6" t="s">
        <v>122</v>
      </c>
      <c r="D657">
        <f>IF(HOUR(A657)+MINUTE(A657)/60&lt;=18,1,IF(HOUR(A657)+MINUTE(A657)/60&gt;=23.25,1,LOOKUP(DAY(A657),calendario!$A$12:$A$41,calendario!$C$12:$C$41)))</f>
        <v>0</v>
      </c>
      <c r="E657" s="89">
        <f t="shared" si="101"/>
        <v>4.6142539062500001</v>
      </c>
      <c r="F657" s="88">
        <v>18.457015625</v>
      </c>
      <c r="G657" s="89">
        <f t="shared" si="101"/>
        <v>4.6514868164062504</v>
      </c>
      <c r="H657" s="86">
        <v>18.605947265625002</v>
      </c>
      <c r="O657" s="53">
        <f t="shared" si="102"/>
        <v>0</v>
      </c>
      <c r="P657" s="54">
        <f t="shared" si="103"/>
        <v>60.072878709005721</v>
      </c>
      <c r="Q657" s="69">
        <v>36.89585372201978</v>
      </c>
      <c r="R657" s="53">
        <f t="shared" si="104"/>
        <v>10.086690525767825</v>
      </c>
      <c r="S657" s="53">
        <f t="shared" si="105"/>
        <v>0</v>
      </c>
      <c r="T657" s="53">
        <f t="shared" si="106"/>
        <v>0</v>
      </c>
      <c r="U657" s="53">
        <f t="shared" si="107"/>
        <v>60.072878709005721</v>
      </c>
      <c r="V657" s="69">
        <v>36.89585372201978</v>
      </c>
      <c r="W657" s="53">
        <f t="shared" si="108"/>
        <v>10.086690525767825</v>
      </c>
      <c r="X657" s="53">
        <f t="shared" si="109"/>
        <v>0</v>
      </c>
      <c r="Y657" s="21"/>
      <c r="Z657" s="21"/>
      <c r="AA657" s="48"/>
      <c r="AB657" s="21"/>
      <c r="AC657" s="12"/>
    </row>
    <row r="658" spans="1:29" x14ac:dyDescent="0.3">
      <c r="A658" s="1">
        <f t="shared" si="100"/>
        <v>45206.812499998414</v>
      </c>
      <c r="B658" s="6">
        <v>7</v>
      </c>
      <c r="C658" s="6" t="s">
        <v>123</v>
      </c>
      <c r="D658">
        <f>IF(HOUR(A658)+MINUTE(A658)/60&lt;=18,1,IF(HOUR(A658)+MINUTE(A658)/60&gt;=23.25,1,LOOKUP(DAY(A658),calendario!$A$12:$A$41,calendario!$C$12:$C$41)))</f>
        <v>0</v>
      </c>
      <c r="E658" s="89">
        <f t="shared" si="101"/>
        <v>4.6145869140625004</v>
      </c>
      <c r="F658" s="88">
        <v>18.458347656250002</v>
      </c>
      <c r="G658" s="89">
        <f t="shared" si="101"/>
        <v>4.6517836914062496</v>
      </c>
      <c r="H658" s="86">
        <v>18.607134765624998</v>
      </c>
      <c r="O658" s="53">
        <f t="shared" si="102"/>
        <v>0</v>
      </c>
      <c r="P658" s="54">
        <f t="shared" si="103"/>
        <v>60.072878709005721</v>
      </c>
      <c r="Q658" s="69">
        <v>36.89585372201978</v>
      </c>
      <c r="R658" s="53">
        <f t="shared" si="104"/>
        <v>10.086690525767825</v>
      </c>
      <c r="S658" s="53">
        <f t="shared" si="105"/>
        <v>0</v>
      </c>
      <c r="T658" s="53">
        <f t="shared" si="106"/>
        <v>0</v>
      </c>
      <c r="U658" s="53">
        <f t="shared" si="107"/>
        <v>60.072878709005721</v>
      </c>
      <c r="V658" s="69">
        <v>36.89585372201978</v>
      </c>
      <c r="W658" s="53">
        <f t="shared" si="108"/>
        <v>10.086690525767825</v>
      </c>
      <c r="X658" s="53">
        <f t="shared" si="109"/>
        <v>0</v>
      </c>
      <c r="Y658" s="21"/>
      <c r="Z658" s="21"/>
      <c r="AA658" s="48"/>
      <c r="AB658" s="21"/>
      <c r="AC658" s="12"/>
    </row>
    <row r="659" spans="1:29" x14ac:dyDescent="0.3">
      <c r="A659" s="1">
        <f t="shared" si="100"/>
        <v>45206.822916665078</v>
      </c>
      <c r="B659" s="6">
        <v>7</v>
      </c>
      <c r="C659" s="6" t="s">
        <v>124</v>
      </c>
      <c r="D659">
        <f>IF(HOUR(A659)+MINUTE(A659)/60&lt;=18,1,IF(HOUR(A659)+MINUTE(A659)/60&gt;=23.25,1,LOOKUP(DAY(A659),calendario!$A$12:$A$41,calendario!$C$12:$C$41)))</f>
        <v>0</v>
      </c>
      <c r="E659" s="89">
        <f t="shared" si="101"/>
        <v>4.6150732421875</v>
      </c>
      <c r="F659" s="88">
        <v>18.46029296875</v>
      </c>
      <c r="G659" s="89">
        <f t="shared" si="101"/>
        <v>4.6519682617187499</v>
      </c>
      <c r="H659" s="86">
        <v>18.607873046875</v>
      </c>
      <c r="O659" s="53">
        <f t="shared" si="102"/>
        <v>0</v>
      </c>
      <c r="P659" s="54">
        <f t="shared" si="103"/>
        <v>60.072878709005721</v>
      </c>
      <c r="Q659" s="69">
        <v>36.820107756376885</v>
      </c>
      <c r="R659" s="53">
        <f t="shared" si="104"/>
        <v>10.124563508589272</v>
      </c>
      <c r="S659" s="53">
        <f t="shared" si="105"/>
        <v>0</v>
      </c>
      <c r="T659" s="53">
        <f t="shared" si="106"/>
        <v>0</v>
      </c>
      <c r="U659" s="53">
        <f t="shared" si="107"/>
        <v>60.072878709005721</v>
      </c>
      <c r="V659" s="69">
        <v>36.820107756376885</v>
      </c>
      <c r="W659" s="53">
        <f t="shared" si="108"/>
        <v>10.124563508589272</v>
      </c>
      <c r="X659" s="53">
        <f t="shared" si="109"/>
        <v>0</v>
      </c>
      <c r="Y659" s="21"/>
      <c r="Z659" s="21"/>
      <c r="AA659" s="48"/>
      <c r="AB659" s="21"/>
      <c r="AC659" s="12"/>
    </row>
    <row r="660" spans="1:29" x14ac:dyDescent="0.3">
      <c r="A660" s="1">
        <f t="shared" si="100"/>
        <v>45206.833333331742</v>
      </c>
      <c r="B660" s="6">
        <v>7</v>
      </c>
      <c r="C660" s="6" t="s">
        <v>125</v>
      </c>
      <c r="D660">
        <f>IF(HOUR(A660)+MINUTE(A660)/60&lt;=18,1,IF(HOUR(A660)+MINUTE(A660)/60&gt;=23.25,1,LOOKUP(DAY(A660),calendario!$A$12:$A$41,calendario!$C$12:$C$41)))</f>
        <v>0</v>
      </c>
      <c r="E660" s="89">
        <f t="shared" si="101"/>
        <v>4.6148383789062501</v>
      </c>
      <c r="F660" s="88">
        <v>18.459353515625001</v>
      </c>
      <c r="G660" s="89">
        <f t="shared" si="101"/>
        <v>4.6522060546875004</v>
      </c>
      <c r="H660" s="86">
        <v>18.608824218750001</v>
      </c>
      <c r="O660" s="53">
        <f t="shared" si="102"/>
        <v>0</v>
      </c>
      <c r="P660" s="54">
        <f t="shared" si="103"/>
        <v>60.072878709005721</v>
      </c>
      <c r="Q660" s="69">
        <v>36.820107756376885</v>
      </c>
      <c r="R660" s="53">
        <f t="shared" si="104"/>
        <v>10.124563508589272</v>
      </c>
      <c r="S660" s="53">
        <f t="shared" si="105"/>
        <v>0</v>
      </c>
      <c r="T660" s="53">
        <f t="shared" si="106"/>
        <v>0</v>
      </c>
      <c r="U660" s="53">
        <f t="shared" si="107"/>
        <v>60.072878709005721</v>
      </c>
      <c r="V660" s="69">
        <v>36.820107756376885</v>
      </c>
      <c r="W660" s="53">
        <f t="shared" si="108"/>
        <v>10.124563508589272</v>
      </c>
      <c r="X660" s="53">
        <f t="shared" si="109"/>
        <v>0</v>
      </c>
      <c r="Y660" s="21"/>
      <c r="Z660" s="21"/>
      <c r="AA660" s="48"/>
      <c r="AB660" s="21"/>
      <c r="AC660" s="12"/>
    </row>
    <row r="661" spans="1:29" x14ac:dyDescent="0.3">
      <c r="A661" s="1">
        <f t="shared" si="100"/>
        <v>45206.843749998407</v>
      </c>
      <c r="B661" s="6">
        <v>7</v>
      </c>
      <c r="C661" s="6" t="s">
        <v>126</v>
      </c>
      <c r="D661">
        <f>IF(HOUR(A661)+MINUTE(A661)/60&lt;=18,1,IF(HOUR(A661)+MINUTE(A661)/60&gt;=23.25,1,LOOKUP(DAY(A661),calendario!$A$12:$A$41,calendario!$C$12:$C$41)))</f>
        <v>0</v>
      </c>
      <c r="E661" s="89">
        <f t="shared" si="101"/>
        <v>4.6155263671875</v>
      </c>
      <c r="F661" s="88">
        <v>18.46210546875</v>
      </c>
      <c r="G661" s="89">
        <f t="shared" si="101"/>
        <v>4.6521801757812504</v>
      </c>
      <c r="H661" s="86">
        <v>18.608720703125002</v>
      </c>
      <c r="O661" s="53">
        <f t="shared" si="102"/>
        <v>0</v>
      </c>
      <c r="P661" s="54">
        <f t="shared" si="103"/>
        <v>60.072878709005721</v>
      </c>
      <c r="Q661" s="69">
        <v>36.828014575741804</v>
      </c>
      <c r="R661" s="53">
        <f t="shared" si="104"/>
        <v>10.120610098906813</v>
      </c>
      <c r="S661" s="53">
        <f t="shared" si="105"/>
        <v>0</v>
      </c>
      <c r="T661" s="53">
        <f t="shared" si="106"/>
        <v>0</v>
      </c>
      <c r="U661" s="53">
        <f t="shared" si="107"/>
        <v>60.072878709005721</v>
      </c>
      <c r="V661" s="69">
        <v>36.828014575741804</v>
      </c>
      <c r="W661" s="53">
        <f t="shared" si="108"/>
        <v>10.120610098906813</v>
      </c>
      <c r="X661" s="53">
        <f t="shared" si="109"/>
        <v>0</v>
      </c>
      <c r="Y661" s="21"/>
      <c r="Z661" s="21"/>
      <c r="AA661" s="48"/>
      <c r="AB661" s="21"/>
      <c r="AC661" s="12"/>
    </row>
    <row r="662" spans="1:29" x14ac:dyDescent="0.3">
      <c r="A662" s="1">
        <f t="shared" si="100"/>
        <v>45206.854166665071</v>
      </c>
      <c r="B662" s="6">
        <v>7</v>
      </c>
      <c r="C662" s="6" t="s">
        <v>127</v>
      </c>
      <c r="D662">
        <f>IF(HOUR(A662)+MINUTE(A662)/60&lt;=18,1,IF(HOUR(A662)+MINUTE(A662)/60&gt;=23.25,1,LOOKUP(DAY(A662),calendario!$A$12:$A$41,calendario!$C$12:$C$41)))</f>
        <v>0</v>
      </c>
      <c r="E662" s="89">
        <f t="shared" si="101"/>
        <v>4.6162988281250001</v>
      </c>
      <c r="F662" s="88">
        <v>18.465195312500001</v>
      </c>
      <c r="G662" s="89">
        <f t="shared" si="101"/>
        <v>4.6519042968750002</v>
      </c>
      <c r="H662" s="86">
        <v>18.607617187500001</v>
      </c>
      <c r="O662" s="53">
        <f t="shared" si="102"/>
        <v>0</v>
      </c>
      <c r="P662" s="54">
        <f t="shared" si="103"/>
        <v>60.072878709005721</v>
      </c>
      <c r="Q662" s="69">
        <v>36.828014575741804</v>
      </c>
      <c r="R662" s="53">
        <f t="shared" si="104"/>
        <v>10.120610098906813</v>
      </c>
      <c r="S662" s="53">
        <f t="shared" si="105"/>
        <v>0</v>
      </c>
      <c r="T662" s="53">
        <f t="shared" si="106"/>
        <v>0</v>
      </c>
      <c r="U662" s="53">
        <f t="shared" si="107"/>
        <v>60.072878709005721</v>
      </c>
      <c r="V662" s="69">
        <v>36.828014575741804</v>
      </c>
      <c r="W662" s="53">
        <f t="shared" si="108"/>
        <v>10.120610098906813</v>
      </c>
      <c r="X662" s="53">
        <f t="shared" si="109"/>
        <v>0</v>
      </c>
      <c r="Y662" s="21"/>
      <c r="Z662" s="21"/>
      <c r="AA662" s="48"/>
      <c r="AB662" s="21"/>
      <c r="AC662" s="12"/>
    </row>
    <row r="663" spans="1:29" x14ac:dyDescent="0.3">
      <c r="A663" s="1">
        <f t="shared" si="100"/>
        <v>45206.864583331735</v>
      </c>
      <c r="B663" s="6">
        <v>7</v>
      </c>
      <c r="C663" s="6" t="s">
        <v>128</v>
      </c>
      <c r="D663">
        <f>IF(HOUR(A663)+MINUTE(A663)/60&lt;=18,1,IF(HOUR(A663)+MINUTE(A663)/60&gt;=23.25,1,LOOKUP(DAY(A663),calendario!$A$12:$A$41,calendario!$C$12:$C$41)))</f>
        <v>0</v>
      </c>
      <c r="E663" s="89">
        <f t="shared" si="101"/>
        <v>4.6161777343750003</v>
      </c>
      <c r="F663" s="88">
        <v>18.464710937500001</v>
      </c>
      <c r="G663" s="89">
        <f t="shared" si="101"/>
        <v>4.6521523437500001</v>
      </c>
      <c r="H663" s="86">
        <v>18.608609375</v>
      </c>
      <c r="O663" s="53">
        <f t="shared" si="102"/>
        <v>0</v>
      </c>
      <c r="P663" s="54">
        <f t="shared" si="103"/>
        <v>60.072878709005721</v>
      </c>
      <c r="Q663" s="69">
        <v>36.703850338365427</v>
      </c>
      <c r="R663" s="53">
        <f t="shared" si="104"/>
        <v>10.182692217595001</v>
      </c>
      <c r="S663" s="53">
        <f t="shared" si="105"/>
        <v>0</v>
      </c>
      <c r="T663" s="53">
        <f t="shared" si="106"/>
        <v>0</v>
      </c>
      <c r="U663" s="53">
        <f t="shared" si="107"/>
        <v>60.072878709005721</v>
      </c>
      <c r="V663" s="69">
        <v>36.703850338365427</v>
      </c>
      <c r="W663" s="53">
        <f t="shared" si="108"/>
        <v>10.182692217595001</v>
      </c>
      <c r="X663" s="53">
        <f t="shared" si="109"/>
        <v>0</v>
      </c>
      <c r="Y663" s="21"/>
      <c r="Z663" s="21"/>
      <c r="AA663" s="48"/>
      <c r="AB663" s="21"/>
      <c r="AC663" s="12"/>
    </row>
    <row r="664" spans="1:29" x14ac:dyDescent="0.3">
      <c r="A664" s="1">
        <f t="shared" si="100"/>
        <v>45206.874999998399</v>
      </c>
      <c r="B664" s="6">
        <v>7</v>
      </c>
      <c r="C664" s="6" t="s">
        <v>129</v>
      </c>
      <c r="D664">
        <f>IF(HOUR(A664)+MINUTE(A664)/60&lt;=18,1,IF(HOUR(A664)+MINUTE(A664)/60&gt;=23.25,1,LOOKUP(DAY(A664),calendario!$A$12:$A$41,calendario!$C$12:$C$41)))</f>
        <v>0</v>
      </c>
      <c r="E664" s="89">
        <f t="shared" si="101"/>
        <v>4.6166899414062499</v>
      </c>
      <c r="F664" s="88">
        <v>18.466759765625</v>
      </c>
      <c r="G664" s="89">
        <f t="shared" si="101"/>
        <v>4.6520009765625003</v>
      </c>
      <c r="H664" s="86">
        <v>18.608003906250001</v>
      </c>
      <c r="O664" s="53">
        <f t="shared" si="102"/>
        <v>0</v>
      </c>
      <c r="P664" s="54">
        <f t="shared" si="103"/>
        <v>60.072878709005721</v>
      </c>
      <c r="Q664" s="69">
        <v>36.703850338365427</v>
      </c>
      <c r="R664" s="53">
        <f t="shared" si="104"/>
        <v>10.182692217595001</v>
      </c>
      <c r="S664" s="53">
        <f t="shared" si="105"/>
        <v>0</v>
      </c>
      <c r="T664" s="53">
        <f t="shared" si="106"/>
        <v>0</v>
      </c>
      <c r="U664" s="53">
        <f t="shared" si="107"/>
        <v>60.072878709005721</v>
      </c>
      <c r="V664" s="69">
        <v>36.703850338365427</v>
      </c>
      <c r="W664" s="53">
        <f t="shared" si="108"/>
        <v>10.182692217595001</v>
      </c>
      <c r="X664" s="53">
        <f t="shared" si="109"/>
        <v>0</v>
      </c>
      <c r="Y664" s="21"/>
      <c r="Z664" s="21"/>
      <c r="AA664" s="48"/>
      <c r="AB664" s="21"/>
      <c r="AC664" s="12"/>
    </row>
    <row r="665" spans="1:29" x14ac:dyDescent="0.3">
      <c r="A665" s="1">
        <f t="shared" si="100"/>
        <v>45206.885416665064</v>
      </c>
      <c r="B665" s="6">
        <v>7</v>
      </c>
      <c r="C665" s="6" t="s">
        <v>130</v>
      </c>
      <c r="D665">
        <f>IF(HOUR(A665)+MINUTE(A665)/60&lt;=18,1,IF(HOUR(A665)+MINUTE(A665)/60&gt;=23.25,1,LOOKUP(DAY(A665),calendario!$A$12:$A$41,calendario!$C$12:$C$41)))</f>
        <v>0</v>
      </c>
      <c r="E665" s="89">
        <f t="shared" si="101"/>
        <v>4.6167407226562496</v>
      </c>
      <c r="F665" s="88">
        <v>18.466962890624998</v>
      </c>
      <c r="G665" s="89">
        <f t="shared" si="101"/>
        <v>4.6522280273437504</v>
      </c>
      <c r="H665" s="86">
        <v>18.608912109375002</v>
      </c>
      <c r="O665" s="53">
        <f t="shared" si="102"/>
        <v>0</v>
      </c>
      <c r="P665" s="54">
        <f t="shared" si="103"/>
        <v>60.072878709005721</v>
      </c>
      <c r="Q665" s="69">
        <v>36.294734513274335</v>
      </c>
      <c r="R665" s="53">
        <f t="shared" si="104"/>
        <v>10.387250130140547</v>
      </c>
      <c r="S665" s="53">
        <f t="shared" si="105"/>
        <v>0</v>
      </c>
      <c r="T665" s="53">
        <f t="shared" si="106"/>
        <v>0</v>
      </c>
      <c r="U665" s="53">
        <f t="shared" si="107"/>
        <v>60.072878709005721</v>
      </c>
      <c r="V665" s="69">
        <v>36.294734513274335</v>
      </c>
      <c r="W665" s="53">
        <f t="shared" si="108"/>
        <v>10.387250130140547</v>
      </c>
      <c r="X665" s="53">
        <f t="shared" si="109"/>
        <v>0</v>
      </c>
      <c r="Y665" s="21"/>
      <c r="Z665" s="21"/>
      <c r="AA665" s="48"/>
      <c r="AB665" s="21"/>
      <c r="AC665" s="12"/>
    </row>
    <row r="666" spans="1:29" x14ac:dyDescent="0.3">
      <c r="A666" s="1">
        <f t="shared" si="100"/>
        <v>45206.895833331728</v>
      </c>
      <c r="B666" s="6">
        <v>7</v>
      </c>
      <c r="C666" s="6" t="s">
        <v>131</v>
      </c>
      <c r="D666">
        <f>IF(HOUR(A666)+MINUTE(A666)/60&lt;=18,1,IF(HOUR(A666)+MINUTE(A666)/60&gt;=23.25,1,LOOKUP(DAY(A666),calendario!$A$12:$A$41,calendario!$C$12:$C$41)))</f>
        <v>0</v>
      </c>
      <c r="E666" s="89">
        <f t="shared" si="101"/>
        <v>4.6169624023437503</v>
      </c>
      <c r="F666" s="88">
        <v>18.467849609375001</v>
      </c>
      <c r="G666" s="89">
        <f t="shared" si="101"/>
        <v>4.6525292968749996</v>
      </c>
      <c r="H666" s="86">
        <v>18.610117187499998</v>
      </c>
      <c r="O666" s="53">
        <f t="shared" si="102"/>
        <v>0</v>
      </c>
      <c r="P666" s="54">
        <f t="shared" si="103"/>
        <v>60.072878709005721</v>
      </c>
      <c r="Q666" s="69">
        <v>36.294734513274335</v>
      </c>
      <c r="R666" s="53">
        <f t="shared" si="104"/>
        <v>10.387250130140547</v>
      </c>
      <c r="S666" s="53">
        <f t="shared" si="105"/>
        <v>0</v>
      </c>
      <c r="T666" s="53">
        <f t="shared" si="106"/>
        <v>0</v>
      </c>
      <c r="U666" s="53">
        <f t="shared" si="107"/>
        <v>60.072878709005721</v>
      </c>
      <c r="V666" s="69">
        <v>36.294734513274335</v>
      </c>
      <c r="W666" s="53">
        <f t="shared" si="108"/>
        <v>10.387250130140547</v>
      </c>
      <c r="X666" s="53">
        <f t="shared" si="109"/>
        <v>0</v>
      </c>
      <c r="Y666" s="21"/>
      <c r="Z666" s="21"/>
      <c r="AA666" s="48"/>
      <c r="AB666" s="21"/>
      <c r="AC666" s="12"/>
    </row>
    <row r="667" spans="1:29" x14ac:dyDescent="0.3">
      <c r="A667" s="1">
        <f t="shared" si="100"/>
        <v>45206.906249998392</v>
      </c>
      <c r="B667" s="6">
        <v>7</v>
      </c>
      <c r="C667" s="6" t="s">
        <v>132</v>
      </c>
      <c r="D667">
        <f>IF(HOUR(A667)+MINUTE(A667)/60&lt;=18,1,IF(HOUR(A667)+MINUTE(A667)/60&gt;=23.25,1,LOOKUP(DAY(A667),calendario!$A$12:$A$41,calendario!$C$12:$C$41)))</f>
        <v>0</v>
      </c>
      <c r="E667" s="89">
        <f t="shared" si="101"/>
        <v>4.6169428710937499</v>
      </c>
      <c r="F667" s="88">
        <v>18.467771484375</v>
      </c>
      <c r="G667" s="89">
        <f t="shared" si="101"/>
        <v>4.6523583984375003</v>
      </c>
      <c r="H667" s="86">
        <v>18.609433593750001</v>
      </c>
      <c r="O667" s="53">
        <f t="shared" si="102"/>
        <v>0</v>
      </c>
      <c r="P667" s="54">
        <f t="shared" si="103"/>
        <v>60.072878709005721</v>
      </c>
      <c r="Q667" s="69">
        <v>36.383825091098387</v>
      </c>
      <c r="R667" s="53">
        <f t="shared" si="104"/>
        <v>10.342704841228521</v>
      </c>
      <c r="S667" s="53">
        <f t="shared" si="105"/>
        <v>0</v>
      </c>
      <c r="T667" s="53">
        <f t="shared" si="106"/>
        <v>0</v>
      </c>
      <c r="U667" s="53">
        <f t="shared" si="107"/>
        <v>60.072878709005721</v>
      </c>
      <c r="V667" s="69">
        <v>36.383825091098387</v>
      </c>
      <c r="W667" s="53">
        <f t="shared" si="108"/>
        <v>10.342704841228521</v>
      </c>
      <c r="X667" s="53">
        <f t="shared" si="109"/>
        <v>0</v>
      </c>
      <c r="Y667" s="21"/>
      <c r="Z667" s="21"/>
      <c r="AA667" s="48"/>
      <c r="AB667" s="21"/>
      <c r="AC667" s="12"/>
    </row>
    <row r="668" spans="1:29" x14ac:dyDescent="0.3">
      <c r="A668" s="1">
        <f t="shared" si="100"/>
        <v>45206.916666665056</v>
      </c>
      <c r="B668" s="6">
        <v>7</v>
      </c>
      <c r="C668" s="6" t="s">
        <v>133</v>
      </c>
      <c r="D668">
        <f>IF(HOUR(A668)+MINUTE(A668)/60&lt;=18,1,IF(HOUR(A668)+MINUTE(A668)/60&gt;=23.25,1,LOOKUP(DAY(A668),calendario!$A$12:$A$41,calendario!$C$12:$C$41)))</f>
        <v>0</v>
      </c>
      <c r="E668" s="89">
        <f t="shared" si="101"/>
        <v>4.6175517578124996</v>
      </c>
      <c r="F668" s="88">
        <v>18.470207031249998</v>
      </c>
      <c r="G668" s="89">
        <f t="shared" si="101"/>
        <v>4.6522973632812503</v>
      </c>
      <c r="H668" s="86">
        <v>18.609189453125001</v>
      </c>
      <c r="O668" s="53">
        <f t="shared" si="102"/>
        <v>0</v>
      </c>
      <c r="P668" s="54">
        <f t="shared" si="103"/>
        <v>60.072878709005721</v>
      </c>
      <c r="Q668" s="69">
        <v>36.383825091098387</v>
      </c>
      <c r="R668" s="53">
        <f t="shared" si="104"/>
        <v>10.342704841228521</v>
      </c>
      <c r="S668" s="53">
        <f t="shared" si="105"/>
        <v>0</v>
      </c>
      <c r="T668" s="53">
        <f t="shared" si="106"/>
        <v>0</v>
      </c>
      <c r="U668" s="53">
        <f t="shared" si="107"/>
        <v>60.072878709005721</v>
      </c>
      <c r="V668" s="69">
        <v>36.383825091098387</v>
      </c>
      <c r="W668" s="53">
        <f t="shared" si="108"/>
        <v>10.342704841228521</v>
      </c>
      <c r="X668" s="53">
        <f t="shared" si="109"/>
        <v>0</v>
      </c>
      <c r="Y668" s="21"/>
      <c r="Z668" s="21"/>
      <c r="AA668" s="48"/>
      <c r="AB668" s="21"/>
      <c r="AC668" s="12"/>
    </row>
    <row r="669" spans="1:29" x14ac:dyDescent="0.3">
      <c r="A669" s="1">
        <f t="shared" si="100"/>
        <v>45206.92708333172</v>
      </c>
      <c r="B669" s="6">
        <v>7</v>
      </c>
      <c r="C669" s="6" t="s">
        <v>134</v>
      </c>
      <c r="D669">
        <f>IF(HOUR(A669)+MINUTE(A669)/60&lt;=18,1,IF(HOUR(A669)+MINUTE(A669)/60&gt;=23.25,1,LOOKUP(DAY(A669),calendario!$A$12:$A$41,calendario!$C$12:$C$41)))</f>
        <v>0</v>
      </c>
      <c r="E669" s="89">
        <f t="shared" si="101"/>
        <v>4.6175986328125003</v>
      </c>
      <c r="F669" s="88">
        <v>18.470394531250001</v>
      </c>
      <c r="G669" s="89">
        <f t="shared" si="101"/>
        <v>4.6519741210937502</v>
      </c>
      <c r="H669" s="86">
        <v>18.607896484375001</v>
      </c>
      <c r="O669" s="53">
        <f t="shared" si="102"/>
        <v>0</v>
      </c>
      <c r="P669" s="54">
        <f t="shared" si="103"/>
        <v>60.072878709005721</v>
      </c>
      <c r="Q669" s="69">
        <v>35.205331337844868</v>
      </c>
      <c r="R669" s="53">
        <f t="shared" si="104"/>
        <v>10.931951717855281</v>
      </c>
      <c r="S669" s="53">
        <f t="shared" si="105"/>
        <v>0</v>
      </c>
      <c r="T669" s="53">
        <f t="shared" si="106"/>
        <v>0</v>
      </c>
      <c r="U669" s="53">
        <f t="shared" si="107"/>
        <v>60.072878709005721</v>
      </c>
      <c r="V669" s="69">
        <v>35.205331337844868</v>
      </c>
      <c r="W669" s="53">
        <f t="shared" si="108"/>
        <v>10.931951717855281</v>
      </c>
      <c r="X669" s="53">
        <f t="shared" si="109"/>
        <v>0</v>
      </c>
      <c r="Y669" s="21"/>
      <c r="Z669" s="21"/>
      <c r="AA669" s="48"/>
      <c r="AB669" s="21"/>
      <c r="AC669" s="12"/>
    </row>
    <row r="670" spans="1:29" x14ac:dyDescent="0.3">
      <c r="A670" s="1">
        <f t="shared" si="100"/>
        <v>45206.937499998385</v>
      </c>
      <c r="B670" s="6">
        <v>7</v>
      </c>
      <c r="C670" s="6" t="s">
        <v>135</v>
      </c>
      <c r="D670">
        <f>IF(HOUR(A670)+MINUTE(A670)/60&lt;=18,1,IF(HOUR(A670)+MINUTE(A670)/60&gt;=23.25,1,LOOKUP(DAY(A670),calendario!$A$12:$A$41,calendario!$C$12:$C$41)))</f>
        <v>0</v>
      </c>
      <c r="E670" s="89">
        <f t="shared" si="101"/>
        <v>4.6175600585937504</v>
      </c>
      <c r="F670" s="88">
        <v>18.470240234375002</v>
      </c>
      <c r="G670" s="89">
        <f t="shared" si="101"/>
        <v>4.6520498046874996</v>
      </c>
      <c r="H670" s="86">
        <v>18.608199218749998</v>
      </c>
      <c r="O670" s="53">
        <f t="shared" si="102"/>
        <v>0</v>
      </c>
      <c r="P670" s="54">
        <f t="shared" si="103"/>
        <v>60.072878709005721</v>
      </c>
      <c r="Q670" s="69">
        <v>35.205331337844868</v>
      </c>
      <c r="R670" s="53">
        <f t="shared" si="104"/>
        <v>10.931951717855281</v>
      </c>
      <c r="S670" s="53">
        <f t="shared" si="105"/>
        <v>0</v>
      </c>
      <c r="T670" s="53">
        <f t="shared" si="106"/>
        <v>0</v>
      </c>
      <c r="U670" s="53">
        <f t="shared" si="107"/>
        <v>60.072878709005721</v>
      </c>
      <c r="V670" s="69">
        <v>35.205331337844868</v>
      </c>
      <c r="W670" s="53">
        <f t="shared" si="108"/>
        <v>10.931951717855281</v>
      </c>
      <c r="X670" s="53">
        <f t="shared" si="109"/>
        <v>0</v>
      </c>
      <c r="Y670" s="21"/>
      <c r="Z670" s="21"/>
      <c r="AA670" s="48"/>
      <c r="AB670" s="21"/>
      <c r="AC670" s="12"/>
    </row>
    <row r="671" spans="1:29" x14ac:dyDescent="0.3">
      <c r="A671" s="1">
        <f t="shared" si="100"/>
        <v>45206.947916665049</v>
      </c>
      <c r="B671" s="6">
        <v>7</v>
      </c>
      <c r="C671" s="6" t="s">
        <v>136</v>
      </c>
      <c r="D671">
        <f>IF(HOUR(A671)+MINUTE(A671)/60&lt;=18,1,IF(HOUR(A671)+MINUTE(A671)/60&gt;=23.25,1,LOOKUP(DAY(A671),calendario!$A$12:$A$41,calendario!$C$12:$C$41)))</f>
        <v>0</v>
      </c>
      <c r="E671" s="89">
        <f t="shared" si="101"/>
        <v>4.61748388671875</v>
      </c>
      <c r="F671" s="88">
        <v>18.469935546875</v>
      </c>
      <c r="G671" s="89">
        <f t="shared" si="101"/>
        <v>4.6519487304687503</v>
      </c>
      <c r="H671" s="86">
        <v>18.607794921875001</v>
      </c>
      <c r="O671" s="53">
        <f t="shared" si="102"/>
        <v>0</v>
      </c>
      <c r="P671" s="54">
        <f t="shared" si="103"/>
        <v>60.072878709005721</v>
      </c>
      <c r="Q671" s="69">
        <v>35.153959916710043</v>
      </c>
      <c r="R671" s="53">
        <f t="shared" si="104"/>
        <v>10.957637428422693</v>
      </c>
      <c r="S671" s="53">
        <f t="shared" si="105"/>
        <v>0</v>
      </c>
      <c r="T671" s="53">
        <f t="shared" si="106"/>
        <v>0</v>
      </c>
      <c r="U671" s="53">
        <f t="shared" si="107"/>
        <v>60.072878709005721</v>
      </c>
      <c r="V671" s="69">
        <v>35.153959916710043</v>
      </c>
      <c r="W671" s="53">
        <f t="shared" si="108"/>
        <v>10.957637428422693</v>
      </c>
      <c r="X671" s="53">
        <f t="shared" si="109"/>
        <v>0</v>
      </c>
      <c r="Y671" s="21"/>
      <c r="Z671" s="21"/>
      <c r="AA671" s="48"/>
      <c r="AB671" s="21"/>
      <c r="AC671" s="12"/>
    </row>
    <row r="672" spans="1:29" x14ac:dyDescent="0.3">
      <c r="A672" s="1">
        <f t="shared" si="100"/>
        <v>45206.958333331713</v>
      </c>
      <c r="B672" s="6">
        <v>7</v>
      </c>
      <c r="C672" s="6" t="s">
        <v>137</v>
      </c>
      <c r="D672">
        <f>IF(HOUR(A672)+MINUTE(A672)/60&lt;=18,1,IF(HOUR(A672)+MINUTE(A672)/60&gt;=23.25,1,LOOKUP(DAY(A672),calendario!$A$12:$A$41,calendario!$C$12:$C$41)))</f>
        <v>0</v>
      </c>
      <c r="E672" s="89">
        <f t="shared" si="101"/>
        <v>4.6184062499999996</v>
      </c>
      <c r="F672" s="88">
        <v>18.473624999999998</v>
      </c>
      <c r="G672" s="89">
        <f t="shared" si="101"/>
        <v>4.6518696289062502</v>
      </c>
      <c r="H672" s="86">
        <v>18.607478515625001</v>
      </c>
      <c r="O672" s="53">
        <f t="shared" si="102"/>
        <v>0</v>
      </c>
      <c r="P672" s="54">
        <f t="shared" si="103"/>
        <v>60.072878709005721</v>
      </c>
      <c r="Q672" s="69">
        <v>35.153959916710043</v>
      </c>
      <c r="R672" s="53">
        <f t="shared" si="104"/>
        <v>10.957637428422693</v>
      </c>
      <c r="S672" s="53">
        <f t="shared" si="105"/>
        <v>0</v>
      </c>
      <c r="T672" s="53">
        <f t="shared" si="106"/>
        <v>0</v>
      </c>
      <c r="U672" s="53">
        <f t="shared" si="107"/>
        <v>60.072878709005721</v>
      </c>
      <c r="V672" s="69">
        <v>35.153959916710043</v>
      </c>
      <c r="W672" s="53">
        <f t="shared" si="108"/>
        <v>10.957637428422693</v>
      </c>
      <c r="X672" s="53">
        <f t="shared" si="109"/>
        <v>0</v>
      </c>
      <c r="Y672" s="21"/>
      <c r="Z672" s="21"/>
      <c r="AA672" s="48"/>
      <c r="AB672" s="21"/>
      <c r="AC672" s="12"/>
    </row>
    <row r="673" spans="1:29" x14ac:dyDescent="0.3">
      <c r="A673" s="1">
        <f t="shared" si="100"/>
        <v>45206.968749998377</v>
      </c>
      <c r="B673" s="6">
        <v>7</v>
      </c>
      <c r="C673" s="6" t="s">
        <v>138</v>
      </c>
      <c r="D673">
        <f>IF(HOUR(A673)+MINUTE(A673)/60&lt;=18,1,IF(HOUR(A673)+MINUTE(A673)/60&gt;=23.25,1,LOOKUP(DAY(A673),calendario!$A$12:$A$41,calendario!$C$12:$C$41)))</f>
        <v>1</v>
      </c>
      <c r="E673" s="89">
        <f t="shared" si="101"/>
        <v>4.6187944335937496</v>
      </c>
      <c r="F673" s="88">
        <v>18.475177734374999</v>
      </c>
      <c r="G673" s="89">
        <f t="shared" si="101"/>
        <v>4.5060913085937502</v>
      </c>
      <c r="H673" s="86">
        <v>18.024365234375001</v>
      </c>
      <c r="O673" s="53">
        <f t="shared" si="102"/>
        <v>0</v>
      </c>
      <c r="P673" s="54">
        <f t="shared" si="103"/>
        <v>58.927641853201457</v>
      </c>
      <c r="Q673" s="69">
        <v>35.142750130140556</v>
      </c>
      <c r="R673" s="53">
        <f t="shared" si="104"/>
        <v>10.419254815200414</v>
      </c>
      <c r="S673" s="53">
        <f t="shared" si="105"/>
        <v>0</v>
      </c>
      <c r="T673" s="53">
        <f t="shared" si="106"/>
        <v>0</v>
      </c>
      <c r="U673" s="53">
        <f t="shared" si="107"/>
        <v>58.927641853201457</v>
      </c>
      <c r="V673" s="69">
        <v>35.142750130140556</v>
      </c>
      <c r="W673" s="53">
        <f t="shared" si="108"/>
        <v>10.419254815200414</v>
      </c>
      <c r="X673" s="53">
        <f t="shared" si="109"/>
        <v>0</v>
      </c>
      <c r="Y673" s="21"/>
      <c r="Z673" s="21"/>
      <c r="AA673" s="48"/>
      <c r="AB673" s="21"/>
      <c r="AC673" s="12"/>
    </row>
    <row r="674" spans="1:29" x14ac:dyDescent="0.3">
      <c r="A674" s="1">
        <f t="shared" si="100"/>
        <v>45206.979166665042</v>
      </c>
      <c r="B674" s="6">
        <v>7</v>
      </c>
      <c r="C674" s="6" t="s">
        <v>139</v>
      </c>
      <c r="D674">
        <f>IF(HOUR(A674)+MINUTE(A674)/60&lt;=18,1,IF(HOUR(A674)+MINUTE(A674)/60&gt;=23.25,1,LOOKUP(DAY(A674),calendario!$A$12:$A$41,calendario!$C$12:$C$41)))</f>
        <v>1</v>
      </c>
      <c r="E674" s="89">
        <f t="shared" si="101"/>
        <v>4.58844873046875</v>
      </c>
      <c r="F674" s="88">
        <v>18.353794921875</v>
      </c>
      <c r="G674" s="89">
        <f t="shared" si="101"/>
        <v>4.4982529296875002</v>
      </c>
      <c r="H674" s="86">
        <v>17.993011718750001</v>
      </c>
      <c r="O674" s="53">
        <f t="shared" si="102"/>
        <v>0</v>
      </c>
      <c r="P674" s="54">
        <f t="shared" si="103"/>
        <v>58.927641853201457</v>
      </c>
      <c r="Q674" s="69">
        <v>35.142750130140556</v>
      </c>
      <c r="R674" s="53">
        <f t="shared" si="104"/>
        <v>10.419254815200414</v>
      </c>
      <c r="S674" s="53">
        <f t="shared" si="105"/>
        <v>0</v>
      </c>
      <c r="T674" s="53">
        <f t="shared" si="106"/>
        <v>0</v>
      </c>
      <c r="U674" s="53">
        <f t="shared" si="107"/>
        <v>58.927641853201457</v>
      </c>
      <c r="V674" s="69">
        <v>35.142750130140556</v>
      </c>
      <c r="W674" s="53">
        <f t="shared" si="108"/>
        <v>10.419254815200414</v>
      </c>
      <c r="X674" s="53">
        <f t="shared" si="109"/>
        <v>0</v>
      </c>
      <c r="Y674" s="21"/>
      <c r="Z674" s="21"/>
      <c r="AA674" s="48"/>
      <c r="AB674" s="21"/>
      <c r="AC674" s="12"/>
    </row>
    <row r="675" spans="1:29" x14ac:dyDescent="0.3">
      <c r="A675" s="1">
        <f t="shared" si="100"/>
        <v>45206.989583331706</v>
      </c>
      <c r="B675" s="6">
        <v>7</v>
      </c>
      <c r="C675" s="6" t="s">
        <v>140</v>
      </c>
      <c r="D675">
        <f>IF(HOUR(A675)+MINUTE(A675)/60&lt;=18,1,IF(HOUR(A675)+MINUTE(A675)/60&gt;=23.25,1,LOOKUP(DAY(A675),calendario!$A$12:$A$41,calendario!$C$12:$C$41)))</f>
        <v>1</v>
      </c>
      <c r="E675" s="89">
        <f t="shared" si="101"/>
        <v>4.5092646484375001</v>
      </c>
      <c r="F675" s="88">
        <v>18.03705859375</v>
      </c>
      <c r="G675" s="89">
        <f t="shared" si="101"/>
        <v>4.4983774414062498</v>
      </c>
      <c r="H675" s="86">
        <v>17.993509765624999</v>
      </c>
      <c r="O675" s="53">
        <f t="shared" si="102"/>
        <v>0</v>
      </c>
      <c r="P675" s="54">
        <f t="shared" si="103"/>
        <v>58.927641853201457</v>
      </c>
      <c r="Q675" s="69">
        <v>35.298028370640289</v>
      </c>
      <c r="R675" s="53">
        <f t="shared" si="104"/>
        <v>10.341615694950548</v>
      </c>
      <c r="S675" s="53">
        <f t="shared" si="105"/>
        <v>0</v>
      </c>
      <c r="T675" s="53">
        <f t="shared" si="106"/>
        <v>0</v>
      </c>
      <c r="U675" s="53">
        <f t="shared" si="107"/>
        <v>58.927641853201457</v>
      </c>
      <c r="V675" s="69">
        <v>35.298028370640289</v>
      </c>
      <c r="W675" s="53">
        <f t="shared" si="108"/>
        <v>10.341615694950548</v>
      </c>
      <c r="X675" s="53">
        <f t="shared" si="109"/>
        <v>0</v>
      </c>
      <c r="Y675" s="21"/>
      <c r="Z675" s="21"/>
      <c r="AA675" s="48"/>
      <c r="AB675" s="21"/>
      <c r="AC675" s="12"/>
    </row>
    <row r="676" spans="1:29" x14ac:dyDescent="0.3">
      <c r="A676" s="1">
        <f t="shared" si="100"/>
        <v>45206.99999999837</v>
      </c>
      <c r="B676" s="6">
        <v>7</v>
      </c>
      <c r="C676" s="6" t="s">
        <v>141</v>
      </c>
      <c r="D676">
        <f>IF(HOUR(A676)+MINUTE(A676)/60&lt;=18,1,IF(HOUR(A676)+MINUTE(A676)/60&gt;=23.25,1,LOOKUP(DAY(A676),calendario!$A$12:$A$41,calendario!$C$12:$C$41)))</f>
        <v>1</v>
      </c>
      <c r="E676" s="89">
        <f t="shared" si="101"/>
        <v>4.5095815429687498</v>
      </c>
      <c r="F676" s="88">
        <v>18.038326171874999</v>
      </c>
      <c r="G676" s="89">
        <f t="shared" si="101"/>
        <v>4.4984492187500003</v>
      </c>
      <c r="H676" s="86">
        <v>17.993796875000001</v>
      </c>
      <c r="O676" s="53">
        <f t="shared" si="102"/>
        <v>0</v>
      </c>
      <c r="P676" s="54">
        <f t="shared" si="103"/>
        <v>58.927641853201457</v>
      </c>
      <c r="Q676" s="69">
        <v>35.298028370640289</v>
      </c>
      <c r="R676" s="53">
        <f t="shared" si="104"/>
        <v>10.341615694950548</v>
      </c>
      <c r="S676" s="53">
        <f t="shared" si="105"/>
        <v>0</v>
      </c>
      <c r="T676" s="53">
        <f t="shared" si="106"/>
        <v>0</v>
      </c>
      <c r="U676" s="53">
        <f t="shared" si="107"/>
        <v>58.927641853201457</v>
      </c>
      <c r="V676" s="69">
        <v>35.298028370640289</v>
      </c>
      <c r="W676" s="53">
        <f t="shared" si="108"/>
        <v>10.341615694950548</v>
      </c>
      <c r="X676" s="53">
        <f t="shared" si="109"/>
        <v>0</v>
      </c>
      <c r="Y676" s="21"/>
      <c r="Z676" s="21"/>
      <c r="AA676" s="48"/>
      <c r="AB676" s="21"/>
      <c r="AC676" s="12"/>
    </row>
    <row r="677" spans="1:29" x14ac:dyDescent="0.3">
      <c r="A677" s="1">
        <f t="shared" si="100"/>
        <v>45207.010416665034</v>
      </c>
      <c r="B677" s="6">
        <v>8</v>
      </c>
      <c r="C677" s="6" t="s">
        <v>142</v>
      </c>
      <c r="D677">
        <f>IF(HOUR(A677)+MINUTE(A677)/60&lt;=18,1,IF(HOUR(A677)+MINUTE(A677)/60&gt;=23.25,1,LOOKUP(DAY(A677),calendario!$A$12:$A$41,calendario!$C$12:$C$41)))</f>
        <v>1</v>
      </c>
      <c r="E677" s="89">
        <f t="shared" si="101"/>
        <v>3.6510754394531251</v>
      </c>
      <c r="F677" s="88">
        <v>14.6043017578125</v>
      </c>
      <c r="G677" s="89">
        <f t="shared" si="101"/>
        <v>2.8722387695312501</v>
      </c>
      <c r="H677" s="86">
        <v>11.488955078125</v>
      </c>
      <c r="O677" s="53">
        <f t="shared" si="102"/>
        <v>0.80166878455016399</v>
      </c>
      <c r="P677" s="54">
        <f t="shared" si="103"/>
        <v>58.927641853201457</v>
      </c>
      <c r="Q677" s="69">
        <v>37.072105674128053</v>
      </c>
      <c r="R677" s="53">
        <f t="shared" si="104"/>
        <v>9.4545770432066654</v>
      </c>
      <c r="S677" s="53">
        <f t="shared" si="105"/>
        <v>7.5794392866633711</v>
      </c>
      <c r="T677" s="53">
        <f t="shared" si="106"/>
        <v>1.5961329602329886</v>
      </c>
      <c r="U677" s="53">
        <f t="shared" si="107"/>
        <v>58.927641853201457</v>
      </c>
      <c r="V677" s="69">
        <v>37.072105674128053</v>
      </c>
      <c r="W677" s="53">
        <f t="shared" si="108"/>
        <v>9.4545770432066654</v>
      </c>
      <c r="X677" s="53">
        <f t="shared" si="109"/>
        <v>15.090762043724311</v>
      </c>
      <c r="Y677" s="12"/>
      <c r="Z677" s="21"/>
      <c r="AA677" s="48"/>
      <c r="AB677" s="21"/>
      <c r="AC677" s="12"/>
    </row>
    <row r="678" spans="1:29" x14ac:dyDescent="0.3">
      <c r="A678" s="1">
        <f t="shared" si="100"/>
        <v>45207.020833331699</v>
      </c>
      <c r="B678" s="6">
        <v>8</v>
      </c>
      <c r="C678" s="6" t="s">
        <v>34</v>
      </c>
      <c r="D678">
        <f>IF(HOUR(A678)+MINUTE(A678)/60&lt;=18,1,IF(HOUR(A678)+MINUTE(A678)/60&gt;=23.25,1,LOOKUP(DAY(A678),calendario!$A$12:$A$41,calendario!$C$12:$C$41)))</f>
        <v>1</v>
      </c>
      <c r="E678" s="89">
        <f t="shared" si="101"/>
        <v>0.13268756103515625</v>
      </c>
      <c r="F678" s="88">
        <v>0.53075024414062499</v>
      </c>
      <c r="G678" s="89">
        <f t="shared" si="101"/>
        <v>0</v>
      </c>
      <c r="H678" s="86">
        <v>0</v>
      </c>
      <c r="O678" s="53">
        <f t="shared" si="102"/>
        <v>4.3906537842422866</v>
      </c>
      <c r="P678" s="54">
        <f t="shared" si="103"/>
        <v>58.927641853201457</v>
      </c>
      <c r="Q678" s="69">
        <v>37.072105674128053</v>
      </c>
      <c r="R678" s="53">
        <f t="shared" si="104"/>
        <v>9.4545770432066654</v>
      </c>
      <c r="S678" s="53">
        <f t="shared" si="105"/>
        <v>41.511774473165595</v>
      </c>
      <c r="T678" s="53">
        <f t="shared" si="106"/>
        <v>4.5260037464002503</v>
      </c>
      <c r="U678" s="53">
        <f t="shared" si="107"/>
        <v>58.927641853201457</v>
      </c>
      <c r="V678" s="69">
        <v>37.072105674128053</v>
      </c>
      <c r="W678" s="53">
        <f t="shared" si="108"/>
        <v>9.4545770432066654</v>
      </c>
      <c r="X678" s="53">
        <f t="shared" si="109"/>
        <v>42.791451118183168</v>
      </c>
      <c r="Y678" s="12"/>
      <c r="Z678" s="21"/>
      <c r="AA678" s="48"/>
      <c r="AB678" s="21"/>
      <c r="AC678" s="12"/>
    </row>
    <row r="679" spans="1:29" x14ac:dyDescent="0.3">
      <c r="A679" s="1">
        <f t="shared" si="100"/>
        <v>45207.031249998363</v>
      </c>
      <c r="B679" s="6">
        <v>8</v>
      </c>
      <c r="C679" s="6" t="s">
        <v>36</v>
      </c>
      <c r="D679">
        <f>IF(HOUR(A679)+MINUTE(A679)/60&lt;=18,1,IF(HOUR(A679)+MINUTE(A679)/60&gt;=23.25,1,LOOKUP(DAY(A679),calendario!$A$12:$A$41,calendario!$C$12:$C$41)))</f>
        <v>1</v>
      </c>
      <c r="E679" s="89">
        <f t="shared" si="101"/>
        <v>0</v>
      </c>
      <c r="F679" s="88">
        <v>0</v>
      </c>
      <c r="G679" s="89">
        <f t="shared" si="101"/>
        <v>0</v>
      </c>
      <c r="H679" s="86">
        <v>0</v>
      </c>
      <c r="O679" s="53">
        <f t="shared" si="102"/>
        <v>4.5260037464002503</v>
      </c>
      <c r="P679" s="54">
        <f t="shared" si="103"/>
        <v>58.927641853201457</v>
      </c>
      <c r="Q679" s="69">
        <v>37.087423997917746</v>
      </c>
      <c r="R679" s="53">
        <f t="shared" si="104"/>
        <v>9.4469178813118191</v>
      </c>
      <c r="S679" s="53">
        <f t="shared" si="105"/>
        <v>42.756785722752809</v>
      </c>
      <c r="T679" s="53">
        <f t="shared" si="106"/>
        <v>4.5260037464002503</v>
      </c>
      <c r="U679" s="53">
        <f t="shared" si="107"/>
        <v>58.927641853201457</v>
      </c>
      <c r="V679" s="69">
        <v>37.087423997917746</v>
      </c>
      <c r="W679" s="53">
        <f t="shared" si="108"/>
        <v>9.4469178813118191</v>
      </c>
      <c r="X679" s="53">
        <f t="shared" si="109"/>
        <v>42.756785722752809</v>
      </c>
      <c r="Y679" s="12"/>
      <c r="Z679" s="21"/>
      <c r="AA679" s="48"/>
      <c r="AB679" s="21"/>
      <c r="AC679" s="12"/>
    </row>
    <row r="680" spans="1:29" x14ac:dyDescent="0.3">
      <c r="A680" s="1">
        <f t="shared" si="100"/>
        <v>45207.041666665027</v>
      </c>
      <c r="B680" s="6">
        <v>8</v>
      </c>
      <c r="C680" s="6" t="s">
        <v>38</v>
      </c>
      <c r="D680">
        <f>IF(HOUR(A680)+MINUTE(A680)/60&lt;=18,1,IF(HOUR(A680)+MINUTE(A680)/60&gt;=23.25,1,LOOKUP(DAY(A680),calendario!$A$12:$A$41,calendario!$C$12:$C$41)))</f>
        <v>1</v>
      </c>
      <c r="E680" s="89">
        <f t="shared" si="101"/>
        <v>0</v>
      </c>
      <c r="F680" s="88">
        <v>0</v>
      </c>
      <c r="G680" s="89">
        <f t="shared" si="101"/>
        <v>0</v>
      </c>
      <c r="H680" s="86">
        <v>0</v>
      </c>
      <c r="O680" s="53">
        <f t="shared" si="102"/>
        <v>4.5260037464002503</v>
      </c>
      <c r="P680" s="54">
        <f t="shared" si="103"/>
        <v>58.927641853201457</v>
      </c>
      <c r="Q680" s="69">
        <v>37.087423997917746</v>
      </c>
      <c r="R680" s="53">
        <f t="shared" si="104"/>
        <v>9.4469178813118191</v>
      </c>
      <c r="S680" s="53">
        <f t="shared" si="105"/>
        <v>42.756785722752809</v>
      </c>
      <c r="T680" s="53">
        <f t="shared" si="106"/>
        <v>4.5260037464002503</v>
      </c>
      <c r="U680" s="53">
        <f t="shared" si="107"/>
        <v>58.927641853201457</v>
      </c>
      <c r="V680" s="69">
        <v>37.087423997917746</v>
      </c>
      <c r="W680" s="53">
        <f t="shared" si="108"/>
        <v>9.4469178813118191</v>
      </c>
      <c r="X680" s="53">
        <f t="shared" si="109"/>
        <v>42.756785722752809</v>
      </c>
      <c r="Y680" s="12"/>
      <c r="Z680" s="21"/>
      <c r="AA680" s="48"/>
      <c r="AB680" s="21"/>
      <c r="AC680" s="12"/>
    </row>
    <row r="681" spans="1:29" x14ac:dyDescent="0.3">
      <c r="A681" s="1">
        <f t="shared" si="100"/>
        <v>45207.052083331691</v>
      </c>
      <c r="B681" s="6">
        <v>8</v>
      </c>
      <c r="C681" s="6" t="s">
        <v>40</v>
      </c>
      <c r="D681">
        <f>IF(HOUR(A681)+MINUTE(A681)/60&lt;=18,1,IF(HOUR(A681)+MINUTE(A681)/60&gt;=23.25,1,LOOKUP(DAY(A681),calendario!$A$12:$A$41,calendario!$C$12:$C$41)))</f>
        <v>1</v>
      </c>
      <c r="E681" s="89">
        <f t="shared" si="101"/>
        <v>0</v>
      </c>
      <c r="F681" s="88">
        <v>0</v>
      </c>
      <c r="G681" s="89">
        <f t="shared" si="101"/>
        <v>0</v>
      </c>
      <c r="H681" s="86">
        <v>0</v>
      </c>
      <c r="O681" s="53">
        <f t="shared" si="102"/>
        <v>4.5260037464002503</v>
      </c>
      <c r="P681" s="54">
        <f t="shared" si="103"/>
        <v>58.927641853201457</v>
      </c>
      <c r="Q681" s="69">
        <v>37.083629619989587</v>
      </c>
      <c r="R681" s="53">
        <f t="shared" si="104"/>
        <v>9.4488150702758986</v>
      </c>
      <c r="S681" s="53">
        <f t="shared" si="105"/>
        <v>42.765372407111862</v>
      </c>
      <c r="T681" s="53">
        <f t="shared" si="106"/>
        <v>4.5260037464002503</v>
      </c>
      <c r="U681" s="53">
        <f t="shared" si="107"/>
        <v>58.927641853201457</v>
      </c>
      <c r="V681" s="69">
        <v>37.083629619989587</v>
      </c>
      <c r="W681" s="53">
        <f t="shared" si="108"/>
        <v>9.4488150702758986</v>
      </c>
      <c r="X681" s="53">
        <f t="shared" si="109"/>
        <v>42.765372407111862</v>
      </c>
      <c r="Y681" s="12"/>
      <c r="Z681" s="21"/>
      <c r="AA681" s="48"/>
      <c r="AB681" s="21"/>
      <c r="AC681" s="12"/>
    </row>
    <row r="682" spans="1:29" x14ac:dyDescent="0.3">
      <c r="A682" s="1">
        <f t="shared" si="100"/>
        <v>45207.062499998356</v>
      </c>
      <c r="B682" s="6">
        <v>8</v>
      </c>
      <c r="C682" s="6" t="s">
        <v>42</v>
      </c>
      <c r="D682">
        <f>IF(HOUR(A682)+MINUTE(A682)/60&lt;=18,1,IF(HOUR(A682)+MINUTE(A682)/60&gt;=23.25,1,LOOKUP(DAY(A682),calendario!$A$12:$A$41,calendario!$C$12:$C$41)))</f>
        <v>1</v>
      </c>
      <c r="E682" s="89">
        <f t="shared" si="101"/>
        <v>0</v>
      </c>
      <c r="F682" s="88">
        <v>0</v>
      </c>
      <c r="G682" s="89">
        <f t="shared" si="101"/>
        <v>0</v>
      </c>
      <c r="H682" s="86">
        <v>0</v>
      </c>
      <c r="O682" s="53">
        <f t="shared" si="102"/>
        <v>4.5260037464002503</v>
      </c>
      <c r="P682" s="54">
        <f t="shared" si="103"/>
        <v>58.927641853201457</v>
      </c>
      <c r="Q682" s="69">
        <v>37.083629619989587</v>
      </c>
      <c r="R682" s="53">
        <f t="shared" si="104"/>
        <v>9.4488150702758986</v>
      </c>
      <c r="S682" s="53">
        <f t="shared" si="105"/>
        <v>42.765372407111862</v>
      </c>
      <c r="T682" s="53">
        <f t="shared" si="106"/>
        <v>4.5260037464002503</v>
      </c>
      <c r="U682" s="53">
        <f t="shared" si="107"/>
        <v>58.927641853201457</v>
      </c>
      <c r="V682" s="69">
        <v>37.083629619989587</v>
      </c>
      <c r="W682" s="53">
        <f t="shared" si="108"/>
        <v>9.4488150702758986</v>
      </c>
      <c r="X682" s="53">
        <f t="shared" si="109"/>
        <v>42.765372407111862</v>
      </c>
      <c r="Y682" s="12"/>
      <c r="Z682" s="21"/>
      <c r="AA682" s="48"/>
      <c r="AB682" s="21"/>
      <c r="AC682" s="12"/>
    </row>
    <row r="683" spans="1:29" x14ac:dyDescent="0.3">
      <c r="A683" s="1">
        <f t="shared" si="100"/>
        <v>45207.07291666502</v>
      </c>
      <c r="B683" s="6">
        <v>8</v>
      </c>
      <c r="C683" s="6" t="s">
        <v>43</v>
      </c>
      <c r="D683">
        <f>IF(HOUR(A683)+MINUTE(A683)/60&lt;=18,1,IF(HOUR(A683)+MINUTE(A683)/60&gt;=23.25,1,LOOKUP(DAY(A683),calendario!$A$12:$A$41,calendario!$C$12:$C$41)))</f>
        <v>1</v>
      </c>
      <c r="E683" s="89">
        <f t="shared" si="101"/>
        <v>0</v>
      </c>
      <c r="F683" s="88">
        <v>0</v>
      </c>
      <c r="G683" s="89">
        <f t="shared" si="101"/>
        <v>0</v>
      </c>
      <c r="H683" s="86">
        <v>0</v>
      </c>
      <c r="O683" s="53">
        <f t="shared" si="102"/>
        <v>4.5260037464002503</v>
      </c>
      <c r="P683" s="54">
        <f t="shared" si="103"/>
        <v>58.927641853201457</v>
      </c>
      <c r="Q683" s="69">
        <v>37.165522384174913</v>
      </c>
      <c r="R683" s="53">
        <f t="shared" si="104"/>
        <v>9.4078686881832354</v>
      </c>
      <c r="S683" s="53">
        <f t="shared" si="105"/>
        <v>42.580048928358934</v>
      </c>
      <c r="T683" s="53">
        <f t="shared" si="106"/>
        <v>4.5260037464002503</v>
      </c>
      <c r="U683" s="53">
        <f t="shared" si="107"/>
        <v>58.927641853201457</v>
      </c>
      <c r="V683" s="69">
        <v>37.165522384174913</v>
      </c>
      <c r="W683" s="53">
        <f t="shared" si="108"/>
        <v>9.4078686881832354</v>
      </c>
      <c r="X683" s="53">
        <f t="shared" si="109"/>
        <v>42.580048928358934</v>
      </c>
      <c r="Y683" s="12"/>
      <c r="Z683" s="21"/>
      <c r="AA683" s="48"/>
      <c r="AB683" s="21"/>
      <c r="AC683" s="12"/>
    </row>
    <row r="684" spans="1:29" x14ac:dyDescent="0.3">
      <c r="A684" s="1">
        <f t="shared" si="100"/>
        <v>45207.083333331684</v>
      </c>
      <c r="B684" s="6">
        <v>8</v>
      </c>
      <c r="C684" s="6" t="s">
        <v>45</v>
      </c>
      <c r="D684">
        <f>IF(HOUR(A684)+MINUTE(A684)/60&lt;=18,1,IF(HOUR(A684)+MINUTE(A684)/60&gt;=23.25,1,LOOKUP(DAY(A684),calendario!$A$12:$A$41,calendario!$C$12:$C$41)))</f>
        <v>1</v>
      </c>
      <c r="E684" s="89">
        <f t="shared" si="101"/>
        <v>0</v>
      </c>
      <c r="F684" s="88">
        <v>0</v>
      </c>
      <c r="G684" s="89">
        <f t="shared" si="101"/>
        <v>0</v>
      </c>
      <c r="H684" s="86">
        <v>0</v>
      </c>
      <c r="O684" s="53">
        <f t="shared" si="102"/>
        <v>4.5260037464002503</v>
      </c>
      <c r="P684" s="54">
        <f t="shared" si="103"/>
        <v>58.927641853201457</v>
      </c>
      <c r="Q684" s="69">
        <v>37.165522384174913</v>
      </c>
      <c r="R684" s="53">
        <f t="shared" si="104"/>
        <v>9.4078686881832354</v>
      </c>
      <c r="S684" s="53">
        <f t="shared" si="105"/>
        <v>42.580048928358934</v>
      </c>
      <c r="T684" s="53">
        <f t="shared" si="106"/>
        <v>4.5260037464002503</v>
      </c>
      <c r="U684" s="53">
        <f t="shared" si="107"/>
        <v>58.927641853201457</v>
      </c>
      <c r="V684" s="69">
        <v>37.165522384174913</v>
      </c>
      <c r="W684" s="53">
        <f t="shared" si="108"/>
        <v>9.4078686881832354</v>
      </c>
      <c r="X684" s="53">
        <f t="shared" si="109"/>
        <v>42.580048928358934</v>
      </c>
      <c r="Y684" s="12"/>
      <c r="Z684" s="21"/>
      <c r="AA684" s="48"/>
      <c r="AB684" s="21"/>
      <c r="AC684" s="12"/>
    </row>
    <row r="685" spans="1:29" x14ac:dyDescent="0.3">
      <c r="A685" s="1">
        <f t="shared" si="100"/>
        <v>45207.093749998348</v>
      </c>
      <c r="B685" s="6">
        <v>8</v>
      </c>
      <c r="C685" s="6" t="s">
        <v>46</v>
      </c>
      <c r="D685">
        <f>IF(HOUR(A685)+MINUTE(A685)/60&lt;=18,1,IF(HOUR(A685)+MINUTE(A685)/60&gt;=23.25,1,LOOKUP(DAY(A685),calendario!$A$12:$A$41,calendario!$C$12:$C$41)))</f>
        <v>1</v>
      </c>
      <c r="E685" s="89">
        <f t="shared" si="101"/>
        <v>0</v>
      </c>
      <c r="F685" s="88">
        <v>0</v>
      </c>
      <c r="G685" s="89">
        <f t="shared" si="101"/>
        <v>0</v>
      </c>
      <c r="H685" s="86">
        <v>0</v>
      </c>
      <c r="O685" s="53">
        <f t="shared" si="102"/>
        <v>4.5260037464002503</v>
      </c>
      <c r="P685" s="54">
        <f t="shared" si="103"/>
        <v>58.927641853201457</v>
      </c>
      <c r="Q685" s="69">
        <v>37.179859708485161</v>
      </c>
      <c r="R685" s="53">
        <f t="shared" si="104"/>
        <v>9.4007000260281117</v>
      </c>
      <c r="S685" s="53">
        <f t="shared" si="105"/>
        <v>42.547603536588163</v>
      </c>
      <c r="T685" s="53">
        <f t="shared" si="106"/>
        <v>4.5260037464002503</v>
      </c>
      <c r="U685" s="53">
        <f t="shared" si="107"/>
        <v>58.927641853201457</v>
      </c>
      <c r="V685" s="69">
        <v>37.179859708485161</v>
      </c>
      <c r="W685" s="53">
        <f t="shared" si="108"/>
        <v>9.4007000260281117</v>
      </c>
      <c r="X685" s="53">
        <f t="shared" si="109"/>
        <v>42.547603536588163</v>
      </c>
      <c r="Y685" s="12"/>
      <c r="Z685" s="21"/>
      <c r="AA685" s="48"/>
      <c r="AB685" s="21"/>
      <c r="AC685" s="12"/>
    </row>
    <row r="686" spans="1:29" x14ac:dyDescent="0.3">
      <c r="A686" s="1">
        <f t="shared" si="100"/>
        <v>45207.104166665013</v>
      </c>
      <c r="B686" s="6">
        <v>8</v>
      </c>
      <c r="C686" s="6" t="s">
        <v>49</v>
      </c>
      <c r="D686">
        <f>IF(HOUR(A686)+MINUTE(A686)/60&lt;=18,1,IF(HOUR(A686)+MINUTE(A686)/60&gt;=23.25,1,LOOKUP(DAY(A686),calendario!$A$12:$A$41,calendario!$C$12:$C$41)))</f>
        <v>1</v>
      </c>
      <c r="E686" s="89">
        <f t="shared" si="101"/>
        <v>0</v>
      </c>
      <c r="F686" s="88">
        <v>0</v>
      </c>
      <c r="G686" s="89">
        <f t="shared" si="101"/>
        <v>0</v>
      </c>
      <c r="H686" s="86">
        <v>0</v>
      </c>
      <c r="O686" s="53">
        <f t="shared" si="102"/>
        <v>4.5260037464002503</v>
      </c>
      <c r="P686" s="54">
        <f t="shared" si="103"/>
        <v>58.927641853201457</v>
      </c>
      <c r="Q686" s="69">
        <v>37.179859708485161</v>
      </c>
      <c r="R686" s="53">
        <f t="shared" si="104"/>
        <v>9.4007000260281117</v>
      </c>
      <c r="S686" s="53">
        <f t="shared" si="105"/>
        <v>42.547603536588163</v>
      </c>
      <c r="T686" s="53">
        <f t="shared" si="106"/>
        <v>4.5260037464002503</v>
      </c>
      <c r="U686" s="53">
        <f t="shared" si="107"/>
        <v>58.927641853201457</v>
      </c>
      <c r="V686" s="69">
        <v>37.179859708485161</v>
      </c>
      <c r="W686" s="53">
        <f t="shared" si="108"/>
        <v>9.4007000260281117</v>
      </c>
      <c r="X686" s="53">
        <f t="shared" si="109"/>
        <v>42.547603536588163</v>
      </c>
      <c r="Y686" s="12"/>
      <c r="Z686" s="21"/>
      <c r="AA686" s="48"/>
      <c r="AB686" s="21"/>
      <c r="AC686" s="12"/>
    </row>
    <row r="687" spans="1:29" x14ac:dyDescent="0.3">
      <c r="A687" s="1">
        <f t="shared" si="100"/>
        <v>45207.114583331677</v>
      </c>
      <c r="B687" s="6">
        <v>8</v>
      </c>
      <c r="C687" s="6" t="s">
        <v>52</v>
      </c>
      <c r="D687">
        <f>IF(HOUR(A687)+MINUTE(A687)/60&lt;=18,1,IF(HOUR(A687)+MINUTE(A687)/60&gt;=23.25,1,LOOKUP(DAY(A687),calendario!$A$12:$A$41,calendario!$C$12:$C$41)))</f>
        <v>1</v>
      </c>
      <c r="E687" s="89">
        <f t="shared" si="101"/>
        <v>0</v>
      </c>
      <c r="F687" s="88">
        <v>0</v>
      </c>
      <c r="G687" s="89">
        <f t="shared" si="101"/>
        <v>0</v>
      </c>
      <c r="H687" s="86">
        <v>0</v>
      </c>
      <c r="O687" s="53">
        <f t="shared" si="102"/>
        <v>4.5260037464002503</v>
      </c>
      <c r="P687" s="54">
        <f t="shared" si="103"/>
        <v>58.927641853201457</v>
      </c>
      <c r="Q687" s="69">
        <v>37.233557782405001</v>
      </c>
      <c r="R687" s="53">
        <f t="shared" si="104"/>
        <v>9.3738509890681918</v>
      </c>
      <c r="S687" s="53">
        <f t="shared" si="105"/>
        <v>42.426084694720331</v>
      </c>
      <c r="T687" s="53">
        <f t="shared" si="106"/>
        <v>4.5260037464002503</v>
      </c>
      <c r="U687" s="53">
        <f t="shared" si="107"/>
        <v>58.927641853201457</v>
      </c>
      <c r="V687" s="69">
        <v>37.233557782405001</v>
      </c>
      <c r="W687" s="53">
        <f t="shared" si="108"/>
        <v>9.3738509890681918</v>
      </c>
      <c r="X687" s="53">
        <f t="shared" si="109"/>
        <v>42.426084694720331</v>
      </c>
      <c r="Y687" s="12"/>
      <c r="Z687" s="21"/>
      <c r="AA687" s="48"/>
      <c r="AB687" s="21"/>
      <c r="AC687" s="12"/>
    </row>
    <row r="688" spans="1:29" x14ac:dyDescent="0.3">
      <c r="A688" s="1">
        <f t="shared" si="100"/>
        <v>45207.124999998341</v>
      </c>
      <c r="B688" s="6">
        <v>8</v>
      </c>
      <c r="C688" s="6" t="s">
        <v>54</v>
      </c>
      <c r="D688">
        <f>IF(HOUR(A688)+MINUTE(A688)/60&lt;=18,1,IF(HOUR(A688)+MINUTE(A688)/60&gt;=23.25,1,LOOKUP(DAY(A688),calendario!$A$12:$A$41,calendario!$C$12:$C$41)))</f>
        <v>1</v>
      </c>
      <c r="E688" s="89">
        <f t="shared" si="101"/>
        <v>0</v>
      </c>
      <c r="F688" s="88">
        <v>0</v>
      </c>
      <c r="G688" s="89">
        <f t="shared" si="101"/>
        <v>0</v>
      </c>
      <c r="H688" s="86">
        <v>0</v>
      </c>
      <c r="O688" s="53">
        <f t="shared" si="102"/>
        <v>4.5260037464002503</v>
      </c>
      <c r="P688" s="54">
        <f t="shared" si="103"/>
        <v>58.927641853201457</v>
      </c>
      <c r="Q688" s="69">
        <v>37.233557782405001</v>
      </c>
      <c r="R688" s="53">
        <f t="shared" si="104"/>
        <v>9.3738509890681918</v>
      </c>
      <c r="S688" s="53">
        <f t="shared" si="105"/>
        <v>42.426084694720331</v>
      </c>
      <c r="T688" s="53">
        <f t="shared" si="106"/>
        <v>4.5260037464002503</v>
      </c>
      <c r="U688" s="53">
        <f t="shared" si="107"/>
        <v>58.927641853201457</v>
      </c>
      <c r="V688" s="69">
        <v>37.233557782405001</v>
      </c>
      <c r="W688" s="53">
        <f t="shared" si="108"/>
        <v>9.3738509890681918</v>
      </c>
      <c r="X688" s="53">
        <f t="shared" si="109"/>
        <v>42.426084694720331</v>
      </c>
      <c r="Y688" s="12"/>
      <c r="Z688" s="21"/>
      <c r="AA688" s="48"/>
      <c r="AB688" s="21"/>
      <c r="AC688" s="12"/>
    </row>
    <row r="689" spans="1:29" x14ac:dyDescent="0.3">
      <c r="A689" s="1">
        <f t="shared" si="100"/>
        <v>45207.135416665005</v>
      </c>
      <c r="B689" s="6">
        <v>8</v>
      </c>
      <c r="C689" s="6" t="s">
        <v>55</v>
      </c>
      <c r="D689">
        <f>IF(HOUR(A689)+MINUTE(A689)/60&lt;=18,1,IF(HOUR(A689)+MINUTE(A689)/60&gt;=23.25,1,LOOKUP(DAY(A689),calendario!$A$12:$A$41,calendario!$C$12:$C$41)))</f>
        <v>1</v>
      </c>
      <c r="E689" s="89">
        <f t="shared" si="101"/>
        <v>0</v>
      </c>
      <c r="F689" s="88">
        <v>0</v>
      </c>
      <c r="G689" s="89">
        <f t="shared" si="101"/>
        <v>0</v>
      </c>
      <c r="H689" s="86">
        <v>0</v>
      </c>
      <c r="O689" s="53">
        <f t="shared" si="102"/>
        <v>4.5260037464002503</v>
      </c>
      <c r="P689" s="54">
        <f t="shared" si="103"/>
        <v>58.927641853201457</v>
      </c>
      <c r="Q689" s="69">
        <v>37.240073399271211</v>
      </c>
      <c r="R689" s="53">
        <f t="shared" si="104"/>
        <v>9.3705931806350868</v>
      </c>
      <c r="S689" s="53">
        <f t="shared" si="105"/>
        <v>42.41133984154704</v>
      </c>
      <c r="T689" s="53">
        <f t="shared" si="106"/>
        <v>4.5260037464002503</v>
      </c>
      <c r="U689" s="53">
        <f t="shared" si="107"/>
        <v>58.927641853201457</v>
      </c>
      <c r="V689" s="69">
        <v>37.240073399271211</v>
      </c>
      <c r="W689" s="53">
        <f t="shared" si="108"/>
        <v>9.3705931806350868</v>
      </c>
      <c r="X689" s="53">
        <f t="shared" si="109"/>
        <v>42.41133984154704</v>
      </c>
      <c r="Y689" s="12"/>
      <c r="Z689" s="21"/>
      <c r="AA689" s="48"/>
      <c r="AB689" s="21"/>
      <c r="AC689" s="12"/>
    </row>
    <row r="690" spans="1:29" x14ac:dyDescent="0.3">
      <c r="A690" s="1">
        <f t="shared" si="100"/>
        <v>45207.14583333167</v>
      </c>
      <c r="B690" s="6">
        <v>8</v>
      </c>
      <c r="C690" s="6" t="s">
        <v>56</v>
      </c>
      <c r="D690">
        <f>IF(HOUR(A690)+MINUTE(A690)/60&lt;=18,1,IF(HOUR(A690)+MINUTE(A690)/60&gt;=23.25,1,LOOKUP(DAY(A690),calendario!$A$12:$A$41,calendario!$C$12:$C$41)))</f>
        <v>1</v>
      </c>
      <c r="E690" s="89">
        <f t="shared" si="101"/>
        <v>0</v>
      </c>
      <c r="F690" s="88">
        <v>0</v>
      </c>
      <c r="G690" s="89">
        <f t="shared" si="101"/>
        <v>0</v>
      </c>
      <c r="H690" s="86">
        <v>0</v>
      </c>
      <c r="O690" s="53">
        <f t="shared" si="102"/>
        <v>4.5260037464002503</v>
      </c>
      <c r="P690" s="54">
        <f t="shared" si="103"/>
        <v>58.927641853201457</v>
      </c>
      <c r="Q690" s="69">
        <v>37.240073399271211</v>
      </c>
      <c r="R690" s="53">
        <f t="shared" si="104"/>
        <v>9.3705931806350868</v>
      </c>
      <c r="S690" s="53">
        <f t="shared" si="105"/>
        <v>42.41133984154704</v>
      </c>
      <c r="T690" s="53">
        <f t="shared" si="106"/>
        <v>4.5260037464002503</v>
      </c>
      <c r="U690" s="53">
        <f t="shared" si="107"/>
        <v>58.927641853201457</v>
      </c>
      <c r="V690" s="69">
        <v>37.240073399271211</v>
      </c>
      <c r="W690" s="53">
        <f t="shared" si="108"/>
        <v>9.3705931806350868</v>
      </c>
      <c r="X690" s="53">
        <f t="shared" si="109"/>
        <v>42.41133984154704</v>
      </c>
      <c r="Y690" s="12"/>
      <c r="Z690" s="21"/>
      <c r="AA690" s="48"/>
      <c r="AB690" s="21"/>
      <c r="AC690" s="12"/>
    </row>
    <row r="691" spans="1:29" x14ac:dyDescent="0.3">
      <c r="A691" s="1">
        <f t="shared" si="100"/>
        <v>45207.156249998334</v>
      </c>
      <c r="B691" s="6">
        <v>8</v>
      </c>
      <c r="C691" s="6" t="s">
        <v>57</v>
      </c>
      <c r="D691">
        <f>IF(HOUR(A691)+MINUTE(A691)/60&lt;=18,1,IF(HOUR(A691)+MINUTE(A691)/60&gt;=23.25,1,LOOKUP(DAY(A691),calendario!$A$12:$A$41,calendario!$C$12:$C$41)))</f>
        <v>1</v>
      </c>
      <c r="E691" s="89">
        <f t="shared" si="101"/>
        <v>0</v>
      </c>
      <c r="F691" s="88">
        <v>0</v>
      </c>
      <c r="G691" s="89">
        <f t="shared" si="101"/>
        <v>0</v>
      </c>
      <c r="H691" s="86">
        <v>0</v>
      </c>
      <c r="O691" s="53">
        <f t="shared" si="102"/>
        <v>4.5260037464002503</v>
      </c>
      <c r="P691" s="54">
        <f t="shared" si="103"/>
        <v>58.927641853201457</v>
      </c>
      <c r="Q691" s="69">
        <v>37.180686881832379</v>
      </c>
      <c r="R691" s="53">
        <f t="shared" si="104"/>
        <v>9.4002864393545025</v>
      </c>
      <c r="S691" s="53">
        <f t="shared" si="105"/>
        <v>42.545731641753946</v>
      </c>
      <c r="T691" s="53">
        <f t="shared" si="106"/>
        <v>4.5260037464002503</v>
      </c>
      <c r="U691" s="53">
        <f t="shared" si="107"/>
        <v>58.927641853201457</v>
      </c>
      <c r="V691" s="69">
        <v>37.180686881832379</v>
      </c>
      <c r="W691" s="53">
        <f t="shared" si="108"/>
        <v>9.4002864393545025</v>
      </c>
      <c r="X691" s="53">
        <f t="shared" si="109"/>
        <v>42.545731641753946</v>
      </c>
      <c r="Y691" s="12"/>
      <c r="Z691" s="21"/>
      <c r="AA691" s="48"/>
      <c r="AB691" s="21"/>
      <c r="AC691" s="12"/>
    </row>
    <row r="692" spans="1:29" x14ac:dyDescent="0.3">
      <c r="A692" s="1">
        <f t="shared" si="100"/>
        <v>45207.166666664998</v>
      </c>
      <c r="B692" s="6">
        <v>8</v>
      </c>
      <c r="C692" s="6" t="s">
        <v>58</v>
      </c>
      <c r="D692">
        <f>IF(HOUR(A692)+MINUTE(A692)/60&lt;=18,1,IF(HOUR(A692)+MINUTE(A692)/60&gt;=23.25,1,LOOKUP(DAY(A692),calendario!$A$12:$A$41,calendario!$C$12:$C$41)))</f>
        <v>1</v>
      </c>
      <c r="E692" s="89">
        <f t="shared" si="101"/>
        <v>0</v>
      </c>
      <c r="F692" s="88">
        <v>0</v>
      </c>
      <c r="G692" s="89">
        <f t="shared" si="101"/>
        <v>0</v>
      </c>
      <c r="H692" s="86">
        <v>0</v>
      </c>
      <c r="O692" s="53">
        <f t="shared" si="102"/>
        <v>4.5260037464002503</v>
      </c>
      <c r="P692" s="54">
        <f t="shared" si="103"/>
        <v>58.927641853201457</v>
      </c>
      <c r="Q692" s="69">
        <v>37.180686881832379</v>
      </c>
      <c r="R692" s="53">
        <f t="shared" si="104"/>
        <v>9.4002864393545025</v>
      </c>
      <c r="S692" s="53">
        <f t="shared" si="105"/>
        <v>42.545731641753946</v>
      </c>
      <c r="T692" s="53">
        <f t="shared" si="106"/>
        <v>4.5260037464002503</v>
      </c>
      <c r="U692" s="53">
        <f t="shared" si="107"/>
        <v>58.927641853201457</v>
      </c>
      <c r="V692" s="69">
        <v>37.180686881832379</v>
      </c>
      <c r="W692" s="53">
        <f t="shared" si="108"/>
        <v>9.4002864393545025</v>
      </c>
      <c r="X692" s="53">
        <f t="shared" si="109"/>
        <v>42.545731641753946</v>
      </c>
      <c r="Y692" s="12"/>
      <c r="Z692" s="21"/>
      <c r="AA692" s="48"/>
      <c r="AB692" s="21"/>
      <c r="AC692" s="12"/>
    </row>
    <row r="693" spans="1:29" x14ac:dyDescent="0.3">
      <c r="A693" s="1">
        <f t="shared" si="100"/>
        <v>45207.177083331662</v>
      </c>
      <c r="B693" s="6">
        <v>8</v>
      </c>
      <c r="C693" s="6" t="s">
        <v>60</v>
      </c>
      <c r="D693">
        <f>IF(HOUR(A693)+MINUTE(A693)/60&lt;=18,1,IF(HOUR(A693)+MINUTE(A693)/60&gt;=23.25,1,LOOKUP(DAY(A693),calendario!$A$12:$A$41,calendario!$C$12:$C$41)))</f>
        <v>1</v>
      </c>
      <c r="E693" s="89">
        <f t="shared" si="101"/>
        <v>0</v>
      </c>
      <c r="F693" s="88">
        <v>0</v>
      </c>
      <c r="G693" s="89">
        <f t="shared" si="101"/>
        <v>0</v>
      </c>
      <c r="H693" s="86">
        <v>0</v>
      </c>
      <c r="O693" s="53">
        <f t="shared" si="102"/>
        <v>4.5260037464002503</v>
      </c>
      <c r="P693" s="54">
        <f t="shared" si="103"/>
        <v>58.927641853201457</v>
      </c>
      <c r="Q693" s="69">
        <v>37.175949245184796</v>
      </c>
      <c r="R693" s="53">
        <f t="shared" si="104"/>
        <v>9.402655257678294</v>
      </c>
      <c r="S693" s="53">
        <f t="shared" si="105"/>
        <v>42.55645292236197</v>
      </c>
      <c r="T693" s="53">
        <f t="shared" si="106"/>
        <v>4.5260037464002503</v>
      </c>
      <c r="U693" s="53">
        <f t="shared" si="107"/>
        <v>58.927641853201457</v>
      </c>
      <c r="V693" s="69">
        <v>37.175949245184796</v>
      </c>
      <c r="W693" s="53">
        <f t="shared" si="108"/>
        <v>9.402655257678294</v>
      </c>
      <c r="X693" s="53">
        <f t="shared" si="109"/>
        <v>42.55645292236197</v>
      </c>
      <c r="Y693" s="12"/>
      <c r="Z693" s="21"/>
      <c r="AA693" s="48"/>
      <c r="AB693" s="21"/>
      <c r="AC693" s="12"/>
    </row>
    <row r="694" spans="1:29" x14ac:dyDescent="0.3">
      <c r="A694" s="1">
        <f t="shared" si="100"/>
        <v>45207.187499998327</v>
      </c>
      <c r="B694" s="6">
        <v>8</v>
      </c>
      <c r="C694" s="6" t="s">
        <v>61</v>
      </c>
      <c r="D694">
        <f>IF(HOUR(A694)+MINUTE(A694)/60&lt;=18,1,IF(HOUR(A694)+MINUTE(A694)/60&gt;=23.25,1,LOOKUP(DAY(A694),calendario!$A$12:$A$41,calendario!$C$12:$C$41)))</f>
        <v>1</v>
      </c>
      <c r="E694" s="89">
        <f t="shared" si="101"/>
        <v>0</v>
      </c>
      <c r="F694" s="88">
        <v>0</v>
      </c>
      <c r="G694" s="89">
        <f t="shared" si="101"/>
        <v>0</v>
      </c>
      <c r="H694" s="86">
        <v>0</v>
      </c>
      <c r="O694" s="53">
        <f t="shared" si="102"/>
        <v>4.5260037464002503</v>
      </c>
      <c r="P694" s="54">
        <f t="shared" si="103"/>
        <v>58.927641853201457</v>
      </c>
      <c r="Q694" s="69">
        <v>37.175949245184796</v>
      </c>
      <c r="R694" s="53">
        <f t="shared" si="104"/>
        <v>9.402655257678294</v>
      </c>
      <c r="S694" s="53">
        <f t="shared" si="105"/>
        <v>42.55645292236197</v>
      </c>
      <c r="T694" s="53">
        <f t="shared" si="106"/>
        <v>4.5260037464002503</v>
      </c>
      <c r="U694" s="53">
        <f t="shared" si="107"/>
        <v>58.927641853201457</v>
      </c>
      <c r="V694" s="69">
        <v>37.175949245184796</v>
      </c>
      <c r="W694" s="53">
        <f t="shared" si="108"/>
        <v>9.402655257678294</v>
      </c>
      <c r="X694" s="53">
        <f t="shared" si="109"/>
        <v>42.55645292236197</v>
      </c>
      <c r="Y694" s="12"/>
      <c r="Z694" s="21"/>
      <c r="AA694" s="48"/>
      <c r="AB694" s="21"/>
      <c r="AC694" s="12"/>
    </row>
    <row r="695" spans="1:29" x14ac:dyDescent="0.3">
      <c r="A695" s="1">
        <f t="shared" si="100"/>
        <v>45207.197916664991</v>
      </c>
      <c r="B695" s="6">
        <v>8</v>
      </c>
      <c r="C695" s="6" t="s">
        <v>62</v>
      </c>
      <c r="D695">
        <f>IF(HOUR(A695)+MINUTE(A695)/60&lt;=18,1,IF(HOUR(A695)+MINUTE(A695)/60&gt;=23.25,1,LOOKUP(DAY(A695),calendario!$A$12:$A$41,calendario!$C$12:$C$41)))</f>
        <v>1</v>
      </c>
      <c r="E695" s="89">
        <f t="shared" si="101"/>
        <v>0</v>
      </c>
      <c r="F695" s="88">
        <v>0</v>
      </c>
      <c r="G695" s="89">
        <f t="shared" si="101"/>
        <v>0</v>
      </c>
      <c r="H695" s="86">
        <v>0</v>
      </c>
      <c r="O695" s="53">
        <f t="shared" si="102"/>
        <v>4.5260037464002503</v>
      </c>
      <c r="P695" s="54">
        <f t="shared" si="103"/>
        <v>58.927641853201457</v>
      </c>
      <c r="Q695" s="69">
        <v>37.166080947423211</v>
      </c>
      <c r="R695" s="53">
        <f t="shared" si="104"/>
        <v>9.4075894065590866</v>
      </c>
      <c r="S695" s="53">
        <f t="shared" si="105"/>
        <v>42.578784898681732</v>
      </c>
      <c r="T695" s="53">
        <f t="shared" si="106"/>
        <v>4.5260037464002503</v>
      </c>
      <c r="U695" s="53">
        <f t="shared" si="107"/>
        <v>58.927641853201457</v>
      </c>
      <c r="V695" s="69">
        <v>37.166080947423211</v>
      </c>
      <c r="W695" s="53">
        <f t="shared" si="108"/>
        <v>9.4075894065590866</v>
      </c>
      <c r="X695" s="53">
        <f t="shared" si="109"/>
        <v>42.578784898681732</v>
      </c>
      <c r="Y695" s="12"/>
      <c r="Z695" s="21"/>
      <c r="AA695" s="48"/>
      <c r="AB695" s="21"/>
      <c r="AC695" s="12"/>
    </row>
    <row r="696" spans="1:29" x14ac:dyDescent="0.3">
      <c r="A696" s="1">
        <f t="shared" si="100"/>
        <v>45207.208333331655</v>
      </c>
      <c r="B696" s="6">
        <v>8</v>
      </c>
      <c r="C696" s="6" t="s">
        <v>63</v>
      </c>
      <c r="D696">
        <f>IF(HOUR(A696)+MINUTE(A696)/60&lt;=18,1,IF(HOUR(A696)+MINUTE(A696)/60&gt;=23.25,1,LOOKUP(DAY(A696),calendario!$A$12:$A$41,calendario!$C$12:$C$41)))</f>
        <v>1</v>
      </c>
      <c r="E696" s="89">
        <f t="shared" si="101"/>
        <v>0</v>
      </c>
      <c r="F696" s="88">
        <v>0</v>
      </c>
      <c r="G696" s="89">
        <f t="shared" si="101"/>
        <v>0</v>
      </c>
      <c r="H696" s="86">
        <v>0</v>
      </c>
      <c r="O696" s="53">
        <f t="shared" si="102"/>
        <v>4.5260037464002503</v>
      </c>
      <c r="P696" s="54">
        <f t="shared" si="103"/>
        <v>58.927641853201457</v>
      </c>
      <c r="Q696" s="69">
        <v>37.166080947423211</v>
      </c>
      <c r="R696" s="53">
        <f t="shared" si="104"/>
        <v>9.4075894065590866</v>
      </c>
      <c r="S696" s="53">
        <f t="shared" si="105"/>
        <v>42.578784898681732</v>
      </c>
      <c r="T696" s="53">
        <f t="shared" si="106"/>
        <v>4.5260037464002503</v>
      </c>
      <c r="U696" s="53">
        <f t="shared" si="107"/>
        <v>58.927641853201457</v>
      </c>
      <c r="V696" s="69">
        <v>37.166080947423211</v>
      </c>
      <c r="W696" s="53">
        <f t="shared" si="108"/>
        <v>9.4075894065590866</v>
      </c>
      <c r="X696" s="53">
        <f t="shared" si="109"/>
        <v>42.578784898681732</v>
      </c>
      <c r="Y696" s="12"/>
      <c r="Z696" s="21"/>
      <c r="AA696" s="48"/>
      <c r="AB696" s="21"/>
      <c r="AC696" s="12"/>
    </row>
    <row r="697" spans="1:29" x14ac:dyDescent="0.3">
      <c r="A697" s="1">
        <f t="shared" si="100"/>
        <v>45207.218749998319</v>
      </c>
      <c r="B697" s="6">
        <v>8</v>
      </c>
      <c r="C697" s="6" t="s">
        <v>64</v>
      </c>
      <c r="D697">
        <f>IF(HOUR(A697)+MINUTE(A697)/60&lt;=18,1,IF(HOUR(A697)+MINUTE(A697)/60&gt;=23.25,1,LOOKUP(DAY(A697),calendario!$A$12:$A$41,calendario!$C$12:$C$41)))</f>
        <v>1</v>
      </c>
      <c r="E697" s="89">
        <f t="shared" si="101"/>
        <v>0</v>
      </c>
      <c r="F697" s="88">
        <v>0</v>
      </c>
      <c r="G697" s="89">
        <f t="shared" si="101"/>
        <v>0</v>
      </c>
      <c r="H697" s="86">
        <v>0</v>
      </c>
      <c r="O697" s="53">
        <f t="shared" si="102"/>
        <v>4.5260037464002503</v>
      </c>
      <c r="P697" s="54">
        <f t="shared" si="103"/>
        <v>58.927641853201457</v>
      </c>
      <c r="Q697" s="69">
        <v>37.174581467985419</v>
      </c>
      <c r="R697" s="53">
        <f t="shared" si="104"/>
        <v>9.4033391462779825</v>
      </c>
      <c r="S697" s="53">
        <f t="shared" si="105"/>
        <v>42.559548204726276</v>
      </c>
      <c r="T697" s="53">
        <f t="shared" si="106"/>
        <v>4.5260037464002503</v>
      </c>
      <c r="U697" s="53">
        <f t="shared" si="107"/>
        <v>58.927641853201457</v>
      </c>
      <c r="V697" s="69">
        <v>37.174581467985419</v>
      </c>
      <c r="W697" s="53">
        <f t="shared" si="108"/>
        <v>9.4033391462779825</v>
      </c>
      <c r="X697" s="53">
        <f t="shared" si="109"/>
        <v>42.559548204726276</v>
      </c>
      <c r="Y697" s="12"/>
      <c r="Z697" s="21"/>
      <c r="AA697" s="48"/>
      <c r="AB697" s="21"/>
      <c r="AC697" s="12"/>
    </row>
    <row r="698" spans="1:29" x14ac:dyDescent="0.3">
      <c r="A698" s="1">
        <f t="shared" si="100"/>
        <v>45207.229166664983</v>
      </c>
      <c r="B698" s="6">
        <v>8</v>
      </c>
      <c r="C698" s="6" t="s">
        <v>65</v>
      </c>
      <c r="D698">
        <f>IF(HOUR(A698)+MINUTE(A698)/60&lt;=18,1,IF(HOUR(A698)+MINUTE(A698)/60&gt;=23.25,1,LOOKUP(DAY(A698),calendario!$A$12:$A$41,calendario!$C$12:$C$41)))</f>
        <v>1</v>
      </c>
      <c r="E698" s="89">
        <f t="shared" si="101"/>
        <v>0</v>
      </c>
      <c r="F698" s="88">
        <v>0</v>
      </c>
      <c r="G698" s="89">
        <f t="shared" si="101"/>
        <v>0</v>
      </c>
      <c r="H698" s="86">
        <v>0</v>
      </c>
      <c r="O698" s="53">
        <f t="shared" si="102"/>
        <v>4.5260037464002503</v>
      </c>
      <c r="P698" s="54">
        <f t="shared" si="103"/>
        <v>58.927641853201457</v>
      </c>
      <c r="Q698" s="69">
        <v>37.174581467985419</v>
      </c>
      <c r="R698" s="53">
        <f t="shared" si="104"/>
        <v>9.4033391462779825</v>
      </c>
      <c r="S698" s="53">
        <f t="shared" si="105"/>
        <v>42.559548204726276</v>
      </c>
      <c r="T698" s="53">
        <f t="shared" si="106"/>
        <v>4.5260037464002503</v>
      </c>
      <c r="U698" s="53">
        <f t="shared" si="107"/>
        <v>58.927641853201457</v>
      </c>
      <c r="V698" s="69">
        <v>37.174581467985419</v>
      </c>
      <c r="W698" s="53">
        <f t="shared" si="108"/>
        <v>9.4033391462779825</v>
      </c>
      <c r="X698" s="53">
        <f t="shared" si="109"/>
        <v>42.559548204726276</v>
      </c>
      <c r="Y698" s="12"/>
      <c r="Z698" s="21"/>
      <c r="AA698" s="48"/>
      <c r="AB698" s="21"/>
      <c r="AC698" s="12"/>
    </row>
    <row r="699" spans="1:29" x14ac:dyDescent="0.3">
      <c r="A699" s="1">
        <f t="shared" si="100"/>
        <v>45207.239583331648</v>
      </c>
      <c r="B699" s="6">
        <v>8</v>
      </c>
      <c r="C699" s="6" t="s">
        <v>66</v>
      </c>
      <c r="D699">
        <f>IF(HOUR(A699)+MINUTE(A699)/60&lt;=18,1,IF(HOUR(A699)+MINUTE(A699)/60&gt;=23.25,1,LOOKUP(DAY(A699),calendario!$A$12:$A$41,calendario!$C$12:$C$41)))</f>
        <v>1</v>
      </c>
      <c r="E699" s="89">
        <f t="shared" si="101"/>
        <v>0</v>
      </c>
      <c r="F699" s="88">
        <v>0</v>
      </c>
      <c r="G699" s="89">
        <f t="shared" si="101"/>
        <v>0</v>
      </c>
      <c r="H699" s="86">
        <v>0</v>
      </c>
      <c r="O699" s="53">
        <f t="shared" si="102"/>
        <v>4.5260037464002503</v>
      </c>
      <c r="P699" s="54">
        <f t="shared" si="103"/>
        <v>58.927641853201457</v>
      </c>
      <c r="Q699" s="69">
        <v>37.195153565851122</v>
      </c>
      <c r="R699" s="53">
        <f t="shared" si="104"/>
        <v>9.3930530973451312</v>
      </c>
      <c r="S699" s="53">
        <f t="shared" si="105"/>
        <v>42.512993508720541</v>
      </c>
      <c r="T699" s="53">
        <f t="shared" si="106"/>
        <v>4.5260037464002503</v>
      </c>
      <c r="U699" s="53">
        <f t="shared" si="107"/>
        <v>58.927641853201457</v>
      </c>
      <c r="V699" s="69">
        <v>37.195153565851122</v>
      </c>
      <c r="W699" s="53">
        <f t="shared" si="108"/>
        <v>9.3930530973451312</v>
      </c>
      <c r="X699" s="53">
        <f t="shared" si="109"/>
        <v>42.512993508720541</v>
      </c>
      <c r="Y699" s="12"/>
      <c r="Z699" s="21"/>
      <c r="AA699" s="48"/>
      <c r="AB699" s="21"/>
      <c r="AC699" s="12"/>
    </row>
    <row r="700" spans="1:29" x14ac:dyDescent="0.3">
      <c r="A700" s="1">
        <f t="shared" si="100"/>
        <v>45207.249999998312</v>
      </c>
      <c r="B700" s="6">
        <v>8</v>
      </c>
      <c r="C700" s="6" t="s">
        <v>67</v>
      </c>
      <c r="D700">
        <f>IF(HOUR(A700)+MINUTE(A700)/60&lt;=18,1,IF(HOUR(A700)+MINUTE(A700)/60&gt;=23.25,1,LOOKUP(DAY(A700),calendario!$A$12:$A$41,calendario!$C$12:$C$41)))</f>
        <v>1</v>
      </c>
      <c r="E700" s="89">
        <f t="shared" si="101"/>
        <v>0</v>
      </c>
      <c r="F700" s="88">
        <v>0</v>
      </c>
      <c r="G700" s="89">
        <f t="shared" si="101"/>
        <v>0</v>
      </c>
      <c r="H700" s="86">
        <v>0</v>
      </c>
      <c r="O700" s="53">
        <f t="shared" si="102"/>
        <v>4.5260037464002503</v>
      </c>
      <c r="P700" s="54">
        <f t="shared" si="103"/>
        <v>58.927641853201457</v>
      </c>
      <c r="Q700" s="69">
        <v>37.195153565851122</v>
      </c>
      <c r="R700" s="53">
        <f t="shared" si="104"/>
        <v>9.3930530973451312</v>
      </c>
      <c r="S700" s="53">
        <f t="shared" si="105"/>
        <v>42.512993508720541</v>
      </c>
      <c r="T700" s="53">
        <f t="shared" si="106"/>
        <v>4.5260037464002503</v>
      </c>
      <c r="U700" s="53">
        <f t="shared" si="107"/>
        <v>58.927641853201457</v>
      </c>
      <c r="V700" s="69">
        <v>37.195153565851122</v>
      </c>
      <c r="W700" s="53">
        <f t="shared" si="108"/>
        <v>9.3930530973451312</v>
      </c>
      <c r="X700" s="53">
        <f t="shared" si="109"/>
        <v>42.512993508720541</v>
      </c>
      <c r="Y700" s="12"/>
      <c r="Z700" s="21"/>
      <c r="AA700" s="48"/>
      <c r="AB700" s="21"/>
      <c r="AC700" s="12"/>
    </row>
    <row r="701" spans="1:29" x14ac:dyDescent="0.3">
      <c r="A701" s="1">
        <f t="shared" si="100"/>
        <v>45207.260416664976</v>
      </c>
      <c r="B701" s="6">
        <v>8</v>
      </c>
      <c r="C701" s="6" t="s">
        <v>68</v>
      </c>
      <c r="D701">
        <f>IF(HOUR(A701)+MINUTE(A701)/60&lt;=18,1,IF(HOUR(A701)+MINUTE(A701)/60&gt;=23.25,1,LOOKUP(DAY(A701),calendario!$A$12:$A$41,calendario!$C$12:$C$41)))</f>
        <v>1</v>
      </c>
      <c r="E701" s="89">
        <f t="shared" si="101"/>
        <v>0</v>
      </c>
      <c r="F701" s="88">
        <v>0</v>
      </c>
      <c r="G701" s="89">
        <f t="shared" si="101"/>
        <v>0</v>
      </c>
      <c r="H701" s="86">
        <v>0</v>
      </c>
      <c r="O701" s="53">
        <f t="shared" si="102"/>
        <v>4.5260037464002503</v>
      </c>
      <c r="P701" s="54">
        <f t="shared" si="103"/>
        <v>58.927641853201457</v>
      </c>
      <c r="Q701" s="69">
        <v>37.24695054659032</v>
      </c>
      <c r="R701" s="53">
        <f t="shared" si="104"/>
        <v>9.3671546069755323</v>
      </c>
      <c r="S701" s="53">
        <f t="shared" si="105"/>
        <v>42.39577684428162</v>
      </c>
      <c r="T701" s="53">
        <f t="shared" si="106"/>
        <v>4.5260037464002503</v>
      </c>
      <c r="U701" s="53">
        <f t="shared" si="107"/>
        <v>58.927641853201457</v>
      </c>
      <c r="V701" s="69">
        <v>37.24695054659032</v>
      </c>
      <c r="W701" s="53">
        <f t="shared" si="108"/>
        <v>9.3671546069755323</v>
      </c>
      <c r="X701" s="53">
        <f t="shared" si="109"/>
        <v>42.39577684428162</v>
      </c>
      <c r="Y701" s="12"/>
      <c r="Z701" s="21"/>
      <c r="AA701" s="48"/>
      <c r="AB701" s="21"/>
      <c r="AC701" s="12"/>
    </row>
    <row r="702" spans="1:29" x14ac:dyDescent="0.3">
      <c r="A702" s="1">
        <f t="shared" si="100"/>
        <v>45207.27083333164</v>
      </c>
      <c r="B702" s="6">
        <v>8</v>
      </c>
      <c r="C702" s="6" t="s">
        <v>69</v>
      </c>
      <c r="D702">
        <f>IF(HOUR(A702)+MINUTE(A702)/60&lt;=18,1,IF(HOUR(A702)+MINUTE(A702)/60&gt;=23.25,1,LOOKUP(DAY(A702),calendario!$A$12:$A$41,calendario!$C$12:$C$41)))</f>
        <v>1</v>
      </c>
      <c r="E702" s="89">
        <f t="shared" si="101"/>
        <v>0</v>
      </c>
      <c r="F702" s="88">
        <v>0</v>
      </c>
      <c r="G702" s="89">
        <f t="shared" si="101"/>
        <v>0</v>
      </c>
      <c r="H702" s="86">
        <v>0</v>
      </c>
      <c r="O702" s="53">
        <f t="shared" si="102"/>
        <v>4.5260037464002503</v>
      </c>
      <c r="P702" s="54">
        <f t="shared" si="103"/>
        <v>58.927641853201457</v>
      </c>
      <c r="Q702" s="69">
        <v>37.24695054659032</v>
      </c>
      <c r="R702" s="53">
        <f t="shared" si="104"/>
        <v>9.3671546069755323</v>
      </c>
      <c r="S702" s="53">
        <f t="shared" si="105"/>
        <v>42.39577684428162</v>
      </c>
      <c r="T702" s="53">
        <f t="shared" si="106"/>
        <v>4.5260037464002503</v>
      </c>
      <c r="U702" s="53">
        <f t="shared" si="107"/>
        <v>58.927641853201457</v>
      </c>
      <c r="V702" s="69">
        <v>37.24695054659032</v>
      </c>
      <c r="W702" s="53">
        <f t="shared" si="108"/>
        <v>9.3671546069755323</v>
      </c>
      <c r="X702" s="53">
        <f t="shared" si="109"/>
        <v>42.39577684428162</v>
      </c>
      <c r="Y702" s="12"/>
      <c r="Z702" s="21"/>
      <c r="AA702" s="48"/>
      <c r="AB702" s="21"/>
      <c r="AC702" s="12"/>
    </row>
    <row r="703" spans="1:29" x14ac:dyDescent="0.3">
      <c r="A703" s="1">
        <f t="shared" si="100"/>
        <v>45207.281249998305</v>
      </c>
      <c r="B703" s="6">
        <v>8</v>
      </c>
      <c r="C703" s="6" t="s">
        <v>70</v>
      </c>
      <c r="D703">
        <f>IF(HOUR(A703)+MINUTE(A703)/60&lt;=18,1,IF(HOUR(A703)+MINUTE(A703)/60&gt;=23.25,1,LOOKUP(DAY(A703),calendario!$A$12:$A$41,calendario!$C$12:$C$41)))</f>
        <v>1</v>
      </c>
      <c r="E703" s="89">
        <f t="shared" si="101"/>
        <v>0</v>
      </c>
      <c r="F703" s="88">
        <v>0</v>
      </c>
      <c r="G703" s="89">
        <f t="shared" si="101"/>
        <v>0</v>
      </c>
      <c r="H703" s="86">
        <v>0</v>
      </c>
      <c r="O703" s="53">
        <f t="shared" si="102"/>
        <v>4.5260037464002503</v>
      </c>
      <c r="P703" s="54">
        <f t="shared" si="103"/>
        <v>58.927641853201457</v>
      </c>
      <c r="Q703" s="69">
        <v>38.199655387818844</v>
      </c>
      <c r="R703" s="53">
        <f t="shared" si="104"/>
        <v>8.8908021863612703</v>
      </c>
      <c r="S703" s="53">
        <f t="shared" si="105"/>
        <v>40.239804003974648</v>
      </c>
      <c r="T703" s="53">
        <f t="shared" si="106"/>
        <v>4.5260037464002503</v>
      </c>
      <c r="U703" s="53">
        <f t="shared" si="107"/>
        <v>58.927641853201457</v>
      </c>
      <c r="V703" s="69">
        <v>38.199655387818844</v>
      </c>
      <c r="W703" s="53">
        <f t="shared" si="108"/>
        <v>8.8908021863612703</v>
      </c>
      <c r="X703" s="53">
        <f t="shared" si="109"/>
        <v>40.239804003974648</v>
      </c>
      <c r="Y703" s="12"/>
      <c r="Z703" s="21"/>
      <c r="AA703" s="48"/>
      <c r="AB703" s="21"/>
      <c r="AC703" s="12"/>
    </row>
    <row r="704" spans="1:29" x14ac:dyDescent="0.3">
      <c r="A704" s="1">
        <f t="shared" si="100"/>
        <v>45207.291666664969</v>
      </c>
      <c r="B704" s="6">
        <v>8</v>
      </c>
      <c r="C704" s="6" t="s">
        <v>71</v>
      </c>
      <c r="D704">
        <f>IF(HOUR(A704)+MINUTE(A704)/60&lt;=18,1,IF(HOUR(A704)+MINUTE(A704)/60&gt;=23.25,1,LOOKUP(DAY(A704),calendario!$A$12:$A$41,calendario!$C$12:$C$41)))</f>
        <v>1</v>
      </c>
      <c r="E704" s="89">
        <f t="shared" si="101"/>
        <v>0.19898829650878908</v>
      </c>
      <c r="F704" s="88">
        <v>0.7959531860351563</v>
      </c>
      <c r="G704" s="89">
        <f t="shared" si="101"/>
        <v>2.6745761718750001</v>
      </c>
      <c r="H704" s="86">
        <v>10.6983046875</v>
      </c>
      <c r="O704" s="53">
        <f t="shared" si="102"/>
        <v>4.3230227119142359</v>
      </c>
      <c r="P704" s="54">
        <f t="shared" si="103"/>
        <v>58.927641853201457</v>
      </c>
      <c r="Q704" s="69">
        <v>38.199655387818844</v>
      </c>
      <c r="R704" s="53">
        <f t="shared" si="104"/>
        <v>8.8908021863612703</v>
      </c>
      <c r="S704" s="53">
        <f t="shared" si="105"/>
        <v>38.435139778776517</v>
      </c>
      <c r="T704" s="53">
        <f t="shared" si="106"/>
        <v>1.7977616954671047</v>
      </c>
      <c r="U704" s="53">
        <f t="shared" si="107"/>
        <v>58.927641853201457</v>
      </c>
      <c r="V704" s="69">
        <v>38.199655387818844</v>
      </c>
      <c r="W704" s="53">
        <f t="shared" si="108"/>
        <v>8.8908021863612703</v>
      </c>
      <c r="X704" s="53">
        <f t="shared" si="109"/>
        <v>15.983543612615479</v>
      </c>
      <c r="Y704" s="12"/>
      <c r="Z704" s="21"/>
      <c r="AA704" s="48"/>
      <c r="AB704" s="21"/>
      <c r="AC704" s="12"/>
    </row>
    <row r="705" spans="1:29" x14ac:dyDescent="0.3">
      <c r="A705" s="1">
        <f t="shared" si="100"/>
        <v>45207.302083331633</v>
      </c>
      <c r="B705" s="6">
        <v>8</v>
      </c>
      <c r="C705" s="6" t="s">
        <v>72</v>
      </c>
      <c r="D705">
        <f>IF(HOUR(A705)+MINUTE(A705)/60&lt;=18,1,IF(HOUR(A705)+MINUTE(A705)/60&gt;=23.25,1,LOOKUP(DAY(A705),calendario!$A$12:$A$41,calendario!$C$12:$C$41)))</f>
        <v>1</v>
      </c>
      <c r="E705" s="89">
        <f t="shared" si="101"/>
        <v>3.2328342285156251</v>
      </c>
      <c r="F705" s="88">
        <v>12.9313369140625</v>
      </c>
      <c r="G705" s="89">
        <f t="shared" si="101"/>
        <v>4.4946386718750002</v>
      </c>
      <c r="H705" s="86">
        <v>17.978554687500001</v>
      </c>
      <c r="O705" s="53">
        <f t="shared" si="102"/>
        <v>1.2283020848509549</v>
      </c>
      <c r="P705" s="54">
        <f t="shared" si="103"/>
        <v>58.927641853201457</v>
      </c>
      <c r="Q705" s="69">
        <v>36.986906038521603</v>
      </c>
      <c r="R705" s="53">
        <f t="shared" si="104"/>
        <v>9.4971768610098906</v>
      </c>
      <c r="S705" s="53">
        <f t="shared" si="105"/>
        <v>11.665402138576697</v>
      </c>
      <c r="T705" s="53">
        <f t="shared" si="106"/>
        <v>0</v>
      </c>
      <c r="U705" s="53">
        <f t="shared" si="107"/>
        <v>58.927641853201457</v>
      </c>
      <c r="V705" s="69">
        <v>36.986906038521603</v>
      </c>
      <c r="W705" s="53">
        <f t="shared" si="108"/>
        <v>9.4971768610098906</v>
      </c>
      <c r="X705" s="53">
        <f t="shared" si="109"/>
        <v>0</v>
      </c>
      <c r="Y705" s="12"/>
      <c r="Z705" s="21"/>
      <c r="AA705" s="48"/>
      <c r="AB705" s="21"/>
      <c r="AC705" s="12"/>
    </row>
    <row r="706" spans="1:29" x14ac:dyDescent="0.3">
      <c r="A706" s="1">
        <f t="shared" si="100"/>
        <v>45207.312499998297</v>
      </c>
      <c r="B706" s="6">
        <v>8</v>
      </c>
      <c r="C706" s="6" t="s">
        <v>73</v>
      </c>
      <c r="D706">
        <f>IF(HOUR(A706)+MINUTE(A706)/60&lt;=18,1,IF(HOUR(A706)+MINUTE(A706)/60&gt;=23.25,1,LOOKUP(DAY(A706),calendario!$A$12:$A$41,calendario!$C$12:$C$41)))</f>
        <v>1</v>
      </c>
      <c r="E706" s="89">
        <f t="shared" si="101"/>
        <v>4.5062060546874996</v>
      </c>
      <c r="F706" s="88">
        <v>18.024824218749998</v>
      </c>
      <c r="G706" s="89">
        <f t="shared" si="101"/>
        <v>4.5004301757812497</v>
      </c>
      <c r="H706" s="86">
        <v>18.001720703124999</v>
      </c>
      <c r="O706" s="53">
        <f t="shared" si="102"/>
        <v>0</v>
      </c>
      <c r="P706" s="54">
        <f t="shared" si="103"/>
        <v>58.927641853201457</v>
      </c>
      <c r="Q706" s="69">
        <v>36.986906038521603</v>
      </c>
      <c r="R706" s="53">
        <f t="shared" si="104"/>
        <v>9.4971768610098906</v>
      </c>
      <c r="S706" s="53">
        <f t="shared" si="105"/>
        <v>0</v>
      </c>
      <c r="T706" s="53">
        <f t="shared" si="106"/>
        <v>0</v>
      </c>
      <c r="U706" s="53">
        <f t="shared" si="107"/>
        <v>58.927641853201457</v>
      </c>
      <c r="V706" s="69">
        <v>36.986906038521603</v>
      </c>
      <c r="W706" s="53">
        <f t="shared" si="108"/>
        <v>9.4971768610098906</v>
      </c>
      <c r="X706" s="53">
        <f t="shared" si="109"/>
        <v>0</v>
      </c>
      <c r="Y706" s="12"/>
      <c r="Z706" s="21"/>
      <c r="AA706" s="48"/>
      <c r="AB706" s="21"/>
      <c r="AC706" s="12"/>
    </row>
    <row r="707" spans="1:29" x14ac:dyDescent="0.3">
      <c r="A707" s="1">
        <f t="shared" si="100"/>
        <v>45207.322916664962</v>
      </c>
      <c r="B707" s="6">
        <v>8</v>
      </c>
      <c r="C707" s="6" t="s">
        <v>74</v>
      </c>
      <c r="D707">
        <f>IF(HOUR(A707)+MINUTE(A707)/60&lt;=18,1,IF(HOUR(A707)+MINUTE(A707)/60&gt;=23.25,1,LOOKUP(DAY(A707),calendario!$A$12:$A$41,calendario!$C$12:$C$41)))</f>
        <v>1</v>
      </c>
      <c r="E707" s="89">
        <f t="shared" si="101"/>
        <v>4.50888916015625</v>
      </c>
      <c r="F707" s="88">
        <v>18.035556640625</v>
      </c>
      <c r="G707" s="89">
        <f t="shared" si="101"/>
        <v>4.5003554687499996</v>
      </c>
      <c r="H707" s="86">
        <v>18.001421874999998</v>
      </c>
      <c r="O707" s="53">
        <f t="shared" si="102"/>
        <v>0</v>
      </c>
      <c r="P707" s="54">
        <f t="shared" si="103"/>
        <v>58.927641853201457</v>
      </c>
      <c r="Q707" s="69">
        <v>26.668377928162414</v>
      </c>
      <c r="R707" s="53">
        <f t="shared" si="104"/>
        <v>14.656440916189485</v>
      </c>
      <c r="S707" s="53">
        <f t="shared" si="105"/>
        <v>0</v>
      </c>
      <c r="T707" s="53">
        <f t="shared" si="106"/>
        <v>0</v>
      </c>
      <c r="U707" s="53">
        <f t="shared" si="107"/>
        <v>58.927641853201457</v>
      </c>
      <c r="V707" s="69">
        <v>26.668377928162414</v>
      </c>
      <c r="W707" s="53">
        <f t="shared" si="108"/>
        <v>14.656440916189485</v>
      </c>
      <c r="X707" s="53">
        <f t="shared" si="109"/>
        <v>0</v>
      </c>
      <c r="Y707" s="12"/>
      <c r="Z707" s="21"/>
      <c r="AA707" s="48"/>
      <c r="AB707" s="21"/>
      <c r="AC707" s="12"/>
    </row>
    <row r="708" spans="1:29" x14ac:dyDescent="0.3">
      <c r="A708" s="1">
        <f t="shared" si="100"/>
        <v>45207.333333331626</v>
      </c>
      <c r="B708" s="6">
        <v>8</v>
      </c>
      <c r="C708" s="6" t="s">
        <v>75</v>
      </c>
      <c r="D708">
        <f>IF(HOUR(A708)+MINUTE(A708)/60&lt;=18,1,IF(HOUR(A708)+MINUTE(A708)/60&gt;=23.25,1,LOOKUP(DAY(A708),calendario!$A$12:$A$41,calendario!$C$12:$C$41)))</f>
        <v>1</v>
      </c>
      <c r="E708" s="89">
        <f t="shared" si="101"/>
        <v>4.5087939453125001</v>
      </c>
      <c r="F708" s="88">
        <v>18.03517578125</v>
      </c>
      <c r="G708" s="89">
        <f t="shared" si="101"/>
        <v>4.4999721679687497</v>
      </c>
      <c r="H708" s="86">
        <v>17.999888671874999</v>
      </c>
      <c r="O708" s="53">
        <f t="shared" si="102"/>
        <v>0</v>
      </c>
      <c r="P708" s="54">
        <f t="shared" si="103"/>
        <v>58.927641853201457</v>
      </c>
      <c r="Q708" s="69">
        <v>26.668377928162414</v>
      </c>
      <c r="R708" s="53">
        <f t="shared" si="104"/>
        <v>14.656440916189485</v>
      </c>
      <c r="S708" s="53">
        <f t="shared" si="105"/>
        <v>0</v>
      </c>
      <c r="T708" s="53">
        <f t="shared" si="106"/>
        <v>0</v>
      </c>
      <c r="U708" s="53">
        <f t="shared" si="107"/>
        <v>58.927641853201457</v>
      </c>
      <c r="V708" s="69">
        <v>26.668377928162414</v>
      </c>
      <c r="W708" s="53">
        <f t="shared" si="108"/>
        <v>14.656440916189485</v>
      </c>
      <c r="X708" s="53">
        <f t="shared" si="109"/>
        <v>0</v>
      </c>
      <c r="Y708" s="12"/>
      <c r="Z708" s="21"/>
      <c r="AA708" s="48"/>
      <c r="AB708" s="21"/>
      <c r="AC708" s="12"/>
    </row>
    <row r="709" spans="1:29" x14ac:dyDescent="0.3">
      <c r="A709" s="1">
        <f t="shared" si="100"/>
        <v>45207.34374999829</v>
      </c>
      <c r="B709" s="6">
        <v>8</v>
      </c>
      <c r="C709" s="6" t="s">
        <v>76</v>
      </c>
      <c r="D709">
        <f>IF(HOUR(A709)+MINUTE(A709)/60&lt;=18,1,IF(HOUR(A709)+MINUTE(A709)/60&gt;=23.25,1,LOOKUP(DAY(A709),calendario!$A$12:$A$41,calendario!$C$12:$C$41)))</f>
        <v>1</v>
      </c>
      <c r="E709" s="89">
        <f t="shared" si="101"/>
        <v>4.5091801757812497</v>
      </c>
      <c r="F709" s="88">
        <v>18.036720703124999</v>
      </c>
      <c r="G709" s="89">
        <f t="shared" si="101"/>
        <v>4.4996616210937503</v>
      </c>
      <c r="H709" s="86">
        <v>17.998646484375001</v>
      </c>
      <c r="O709" s="53">
        <f t="shared" si="102"/>
        <v>0</v>
      </c>
      <c r="P709" s="54">
        <f t="shared" si="103"/>
        <v>58.927641853201457</v>
      </c>
      <c r="Q709" s="69">
        <v>26.630740239458614</v>
      </c>
      <c r="R709" s="53">
        <f t="shared" si="104"/>
        <v>14.675259760541385</v>
      </c>
      <c r="S709" s="53">
        <f t="shared" si="105"/>
        <v>0</v>
      </c>
      <c r="T709" s="53">
        <f t="shared" si="106"/>
        <v>0</v>
      </c>
      <c r="U709" s="53">
        <f t="shared" si="107"/>
        <v>58.927641853201457</v>
      </c>
      <c r="V709" s="69">
        <v>26.630740239458614</v>
      </c>
      <c r="W709" s="53">
        <f t="shared" si="108"/>
        <v>14.675259760541385</v>
      </c>
      <c r="X709" s="53">
        <f t="shared" si="109"/>
        <v>0</v>
      </c>
      <c r="Y709" s="12"/>
      <c r="Z709" s="21"/>
      <c r="AA709" s="48"/>
      <c r="AB709" s="21"/>
      <c r="AC709" s="12"/>
    </row>
    <row r="710" spans="1:29" x14ac:dyDescent="0.3">
      <c r="A710" s="1">
        <f t="shared" ref="A710:A773" si="110">A709+0.0104166666666667</f>
        <v>45207.354166664954</v>
      </c>
      <c r="B710" s="6">
        <v>8</v>
      </c>
      <c r="C710" s="6" t="s">
        <v>77</v>
      </c>
      <c r="D710">
        <f>IF(HOUR(A710)+MINUTE(A710)/60&lt;=18,1,IF(HOUR(A710)+MINUTE(A710)/60&gt;=23.25,1,LOOKUP(DAY(A710),calendario!$A$12:$A$41,calendario!$C$12:$C$41)))</f>
        <v>1</v>
      </c>
      <c r="E710" s="89">
        <f t="shared" ref="E710:G773" si="111">F710/4</f>
        <v>4.5086162109375003</v>
      </c>
      <c r="F710" s="88">
        <v>18.034464843750001</v>
      </c>
      <c r="G710" s="89">
        <f t="shared" si="111"/>
        <v>4.4992104492187499</v>
      </c>
      <c r="H710" s="86">
        <v>17.996841796875</v>
      </c>
      <c r="O710" s="53">
        <f t="shared" ref="O710:O773" si="112">IF(($K$2*95%/4-E710)*$M$8*$M$9&lt;0,0,($K$2*95%/4-E710)*$M$8*$M$9)</f>
        <v>0</v>
      </c>
      <c r="P710" s="54">
        <f t="shared" ref="P710:P773" si="113">IF(B710&lt;=3,IF(D710=1,$L$14*10/$K$11,$K$14*10/$K$11),IF(D710=1,$L$15*10/$K$11,$K$15*10/$K$11))</f>
        <v>58.927641853201457</v>
      </c>
      <c r="Q710" s="69">
        <v>26.630740239458614</v>
      </c>
      <c r="R710" s="53">
        <f t="shared" ref="R710:R773" si="114">IF((P710*95%-Q710)/2&lt;0,0,(P710*95%-Q710)/2)</f>
        <v>14.675259760541385</v>
      </c>
      <c r="S710" s="53">
        <f t="shared" ref="S710:S773" si="115">R710*O710</f>
        <v>0</v>
      </c>
      <c r="T710" s="53">
        <f t="shared" ref="T710:T773" si="116">IF(($K$3*95%/4-G710)*$M$8*$M$9&lt;0,0,($K$3*95%/4-G710)*$M$8*$M$9)</f>
        <v>0</v>
      </c>
      <c r="U710" s="53">
        <f t="shared" ref="U710:U773" si="117">IF(B710&lt;=3,IF(D710=1,$L$14*10/$K$11,$K$14*10/$K$11),IF(D710=1,$L$15*10/$K$11,$K$15*10/$K$11))</f>
        <v>58.927641853201457</v>
      </c>
      <c r="V710" s="69">
        <v>26.630740239458614</v>
      </c>
      <c r="W710" s="53">
        <f t="shared" ref="W710:W773" si="118">IF((U710*95%-V710)/2&lt;0,0,(U710*95%-V710)/2)</f>
        <v>14.675259760541385</v>
      </c>
      <c r="X710" s="53">
        <f t="shared" ref="X710:X773" si="119">W710*T710</f>
        <v>0</v>
      </c>
      <c r="Y710" s="12"/>
      <c r="Z710" s="21"/>
      <c r="AA710" s="48"/>
      <c r="AB710" s="21"/>
      <c r="AC710" s="12"/>
    </row>
    <row r="711" spans="1:29" x14ac:dyDescent="0.3">
      <c r="A711" s="1">
        <f t="shared" si="110"/>
        <v>45207.364583331619</v>
      </c>
      <c r="B711" s="6">
        <v>8</v>
      </c>
      <c r="C711" s="6" t="s">
        <v>78</v>
      </c>
      <c r="D711">
        <f>IF(HOUR(A711)+MINUTE(A711)/60&lt;=18,1,IF(HOUR(A711)+MINUTE(A711)/60&gt;=23.25,1,LOOKUP(DAY(A711),calendario!$A$12:$A$41,calendario!$C$12:$C$41)))</f>
        <v>1</v>
      </c>
      <c r="E711" s="89">
        <f t="shared" si="111"/>
        <v>4.5081186523437502</v>
      </c>
      <c r="F711" s="88">
        <v>18.032474609375001</v>
      </c>
      <c r="G711" s="89">
        <f t="shared" si="111"/>
        <v>4.4991728515625002</v>
      </c>
      <c r="H711" s="86">
        <v>17.996691406250001</v>
      </c>
      <c r="O711" s="53">
        <f t="shared" si="112"/>
        <v>0</v>
      </c>
      <c r="P711" s="54">
        <f t="shared" si="113"/>
        <v>58.927641853201457</v>
      </c>
      <c r="Q711" s="69">
        <v>26.919166319625198</v>
      </c>
      <c r="R711" s="53">
        <f t="shared" si="114"/>
        <v>14.531046720458093</v>
      </c>
      <c r="S711" s="53">
        <f t="shared" si="115"/>
        <v>0</v>
      </c>
      <c r="T711" s="53">
        <f t="shared" si="116"/>
        <v>0</v>
      </c>
      <c r="U711" s="53">
        <f t="shared" si="117"/>
        <v>58.927641853201457</v>
      </c>
      <c r="V711" s="69">
        <v>26.919166319625198</v>
      </c>
      <c r="W711" s="53">
        <f t="shared" si="118"/>
        <v>14.531046720458093</v>
      </c>
      <c r="X711" s="53">
        <f t="shared" si="119"/>
        <v>0</v>
      </c>
      <c r="Y711" s="12"/>
      <c r="Z711" s="21"/>
      <c r="AA711" s="48"/>
      <c r="AB711" s="21"/>
      <c r="AC711" s="12"/>
    </row>
    <row r="712" spans="1:29" x14ac:dyDescent="0.3">
      <c r="A712" s="1">
        <f t="shared" si="110"/>
        <v>45207.374999998283</v>
      </c>
      <c r="B712" s="6">
        <v>8</v>
      </c>
      <c r="C712" s="6" t="s">
        <v>79</v>
      </c>
      <c r="D712">
        <f>IF(HOUR(A712)+MINUTE(A712)/60&lt;=18,1,IF(HOUR(A712)+MINUTE(A712)/60&gt;=23.25,1,LOOKUP(DAY(A712),calendario!$A$12:$A$41,calendario!$C$12:$C$41)))</f>
        <v>1</v>
      </c>
      <c r="E712" s="89">
        <f t="shared" si="111"/>
        <v>4.5071352539062497</v>
      </c>
      <c r="F712" s="88">
        <v>18.028541015624999</v>
      </c>
      <c r="G712" s="89">
        <f t="shared" si="111"/>
        <v>4.4989008789062499</v>
      </c>
      <c r="H712" s="86">
        <v>17.995603515625</v>
      </c>
      <c r="O712" s="53">
        <f t="shared" si="112"/>
        <v>0</v>
      </c>
      <c r="P712" s="54">
        <f t="shared" si="113"/>
        <v>58.927641853201457</v>
      </c>
      <c r="Q712" s="69">
        <v>26.919166319625198</v>
      </c>
      <c r="R712" s="53">
        <f t="shared" si="114"/>
        <v>14.531046720458093</v>
      </c>
      <c r="S712" s="53">
        <f t="shared" si="115"/>
        <v>0</v>
      </c>
      <c r="T712" s="53">
        <f t="shared" si="116"/>
        <v>0</v>
      </c>
      <c r="U712" s="53">
        <f t="shared" si="117"/>
        <v>58.927641853201457</v>
      </c>
      <c r="V712" s="69">
        <v>26.919166319625198</v>
      </c>
      <c r="W712" s="53">
        <f t="shared" si="118"/>
        <v>14.531046720458093</v>
      </c>
      <c r="X712" s="53">
        <f t="shared" si="119"/>
        <v>0</v>
      </c>
      <c r="Y712" s="12"/>
      <c r="Z712" s="21"/>
      <c r="AA712" s="48"/>
      <c r="AB712" s="21"/>
      <c r="AC712" s="12"/>
    </row>
    <row r="713" spans="1:29" x14ac:dyDescent="0.3">
      <c r="A713" s="1">
        <f t="shared" si="110"/>
        <v>45207.385416664947</v>
      </c>
      <c r="B713" s="6">
        <v>8</v>
      </c>
      <c r="C713" s="6" t="s">
        <v>80</v>
      </c>
      <c r="D713">
        <f>IF(HOUR(A713)+MINUTE(A713)/60&lt;=18,1,IF(HOUR(A713)+MINUTE(A713)/60&gt;=23.25,1,LOOKUP(DAY(A713),calendario!$A$12:$A$41,calendario!$C$12:$C$41)))</f>
        <v>1</v>
      </c>
      <c r="E713" s="89">
        <f t="shared" si="111"/>
        <v>4.50613427734375</v>
      </c>
      <c r="F713" s="88">
        <v>18.024537109375</v>
      </c>
      <c r="G713" s="89">
        <f t="shared" si="111"/>
        <v>4.4987319335937501</v>
      </c>
      <c r="H713" s="86">
        <v>17.994927734375</v>
      </c>
      <c r="O713" s="53">
        <f t="shared" si="112"/>
        <v>0</v>
      </c>
      <c r="P713" s="54">
        <f t="shared" si="113"/>
        <v>58.927641853201457</v>
      </c>
      <c r="Q713" s="69">
        <v>26.811567933368035</v>
      </c>
      <c r="R713" s="53">
        <f t="shared" si="114"/>
        <v>14.584845913586674</v>
      </c>
      <c r="S713" s="53">
        <f t="shared" si="115"/>
        <v>0</v>
      </c>
      <c r="T713" s="53">
        <f t="shared" si="116"/>
        <v>0</v>
      </c>
      <c r="U713" s="53">
        <f t="shared" si="117"/>
        <v>58.927641853201457</v>
      </c>
      <c r="V713" s="69">
        <v>26.811567933368035</v>
      </c>
      <c r="W713" s="53">
        <f t="shared" si="118"/>
        <v>14.584845913586674</v>
      </c>
      <c r="X713" s="53">
        <f t="shared" si="119"/>
        <v>0</v>
      </c>
      <c r="Y713" s="12"/>
      <c r="Z713" s="21"/>
      <c r="AA713" s="48"/>
      <c r="AB713" s="21"/>
      <c r="AC713" s="12"/>
    </row>
    <row r="714" spans="1:29" x14ac:dyDescent="0.3">
      <c r="A714" s="1">
        <f t="shared" si="110"/>
        <v>45207.395833331611</v>
      </c>
      <c r="B714" s="6">
        <v>8</v>
      </c>
      <c r="C714" s="6" t="s">
        <v>81</v>
      </c>
      <c r="D714">
        <f>IF(HOUR(A714)+MINUTE(A714)/60&lt;=18,1,IF(HOUR(A714)+MINUTE(A714)/60&gt;=23.25,1,LOOKUP(DAY(A714),calendario!$A$12:$A$41,calendario!$C$12:$C$41)))</f>
        <v>1</v>
      </c>
      <c r="E714" s="89">
        <f t="shared" si="111"/>
        <v>4.5052119140625004</v>
      </c>
      <c r="F714" s="88">
        <v>18.020847656250002</v>
      </c>
      <c r="G714" s="89">
        <f t="shared" si="111"/>
        <v>4.4986572265625</v>
      </c>
      <c r="H714" s="86">
        <v>17.99462890625</v>
      </c>
      <c r="O714" s="53">
        <f t="shared" si="112"/>
        <v>0</v>
      </c>
      <c r="P714" s="54">
        <f t="shared" si="113"/>
        <v>58.927641853201457</v>
      </c>
      <c r="Q714" s="69">
        <v>26.811567933368035</v>
      </c>
      <c r="R714" s="53">
        <f t="shared" si="114"/>
        <v>14.584845913586674</v>
      </c>
      <c r="S714" s="53">
        <f t="shared" si="115"/>
        <v>0</v>
      </c>
      <c r="T714" s="53">
        <f t="shared" si="116"/>
        <v>0</v>
      </c>
      <c r="U714" s="53">
        <f t="shared" si="117"/>
        <v>58.927641853201457</v>
      </c>
      <c r="V714" s="69">
        <v>26.811567933368035</v>
      </c>
      <c r="W714" s="53">
        <f t="shared" si="118"/>
        <v>14.584845913586674</v>
      </c>
      <c r="X714" s="53">
        <f t="shared" si="119"/>
        <v>0</v>
      </c>
      <c r="Y714" s="12"/>
      <c r="Z714" s="21"/>
      <c r="AA714" s="48"/>
      <c r="AB714" s="21"/>
      <c r="AC714" s="12"/>
    </row>
    <row r="715" spans="1:29" x14ac:dyDescent="0.3">
      <c r="A715" s="1">
        <f t="shared" si="110"/>
        <v>45207.406249998276</v>
      </c>
      <c r="B715" s="6">
        <v>8</v>
      </c>
      <c r="C715" s="6" t="s">
        <v>82</v>
      </c>
      <c r="D715">
        <f>IF(HOUR(A715)+MINUTE(A715)/60&lt;=18,1,IF(HOUR(A715)+MINUTE(A715)/60&gt;=23.25,1,LOOKUP(DAY(A715),calendario!$A$12:$A$41,calendario!$C$12:$C$41)))</f>
        <v>1</v>
      </c>
      <c r="E715" s="89">
        <f t="shared" si="111"/>
        <v>4.5038911132812496</v>
      </c>
      <c r="F715" s="88">
        <v>18.015564453124998</v>
      </c>
      <c r="G715" s="89">
        <f t="shared" si="111"/>
        <v>4.4985581054687502</v>
      </c>
      <c r="H715" s="86">
        <v>17.994232421875001</v>
      </c>
      <c r="O715" s="53">
        <f t="shared" si="112"/>
        <v>0</v>
      </c>
      <c r="P715" s="54">
        <f t="shared" si="113"/>
        <v>58.927641853201457</v>
      </c>
      <c r="Q715" s="69">
        <v>26.583116085372204</v>
      </c>
      <c r="R715" s="53">
        <f t="shared" si="114"/>
        <v>14.69907183758459</v>
      </c>
      <c r="S715" s="53">
        <f t="shared" si="115"/>
        <v>0</v>
      </c>
      <c r="T715" s="53">
        <f t="shared" si="116"/>
        <v>0</v>
      </c>
      <c r="U715" s="53">
        <f t="shared" si="117"/>
        <v>58.927641853201457</v>
      </c>
      <c r="V715" s="69">
        <v>26.583116085372204</v>
      </c>
      <c r="W715" s="53">
        <f t="shared" si="118"/>
        <v>14.69907183758459</v>
      </c>
      <c r="X715" s="53">
        <f t="shared" si="119"/>
        <v>0</v>
      </c>
      <c r="Y715" s="12"/>
      <c r="Z715" s="21"/>
      <c r="AA715" s="48"/>
      <c r="AB715" s="21"/>
      <c r="AC715" s="12"/>
    </row>
    <row r="716" spans="1:29" x14ac:dyDescent="0.3">
      <c r="A716" s="1">
        <f t="shared" si="110"/>
        <v>45207.41666666494</v>
      </c>
      <c r="B716" s="6">
        <v>8</v>
      </c>
      <c r="C716" s="6" t="s">
        <v>83</v>
      </c>
      <c r="D716">
        <f>IF(HOUR(A716)+MINUTE(A716)/60&lt;=18,1,IF(HOUR(A716)+MINUTE(A716)/60&gt;=23.25,1,LOOKUP(DAY(A716),calendario!$A$12:$A$41,calendario!$C$12:$C$41)))</f>
        <v>1</v>
      </c>
      <c r="E716" s="89">
        <f t="shared" si="111"/>
        <v>4.4279077148437498</v>
      </c>
      <c r="F716" s="88">
        <v>17.711630859374999</v>
      </c>
      <c r="G716" s="89">
        <f t="shared" si="111"/>
        <v>4.4988959960937498</v>
      </c>
      <c r="H716" s="86">
        <v>17.995583984374999</v>
      </c>
      <c r="O716" s="53">
        <f t="shared" si="112"/>
        <v>9.2492219556939911E-3</v>
      </c>
      <c r="P716" s="54">
        <f t="shared" si="113"/>
        <v>58.927641853201457</v>
      </c>
      <c r="Q716" s="69">
        <v>26.583116085372204</v>
      </c>
      <c r="R716" s="53">
        <f t="shared" si="114"/>
        <v>14.69907183758459</v>
      </c>
      <c r="S716" s="53">
        <f t="shared" si="115"/>
        <v>0.13595497796851061</v>
      </c>
      <c r="T716" s="53">
        <f t="shared" si="116"/>
        <v>0</v>
      </c>
      <c r="U716" s="53">
        <f t="shared" si="117"/>
        <v>58.927641853201457</v>
      </c>
      <c r="V716" s="69">
        <v>26.583116085372204</v>
      </c>
      <c r="W716" s="53">
        <f t="shared" si="118"/>
        <v>14.69907183758459</v>
      </c>
      <c r="X716" s="53">
        <f t="shared" si="119"/>
        <v>0</v>
      </c>
      <c r="Y716" s="12"/>
      <c r="Z716" s="21"/>
      <c r="AA716" s="48"/>
      <c r="AB716" s="21"/>
      <c r="AC716" s="12"/>
    </row>
    <row r="717" spans="1:29" x14ac:dyDescent="0.3">
      <c r="A717" s="1">
        <f t="shared" si="110"/>
        <v>45207.427083331604</v>
      </c>
      <c r="B717" s="6">
        <v>8</v>
      </c>
      <c r="C717" s="6" t="s">
        <v>84</v>
      </c>
      <c r="D717">
        <f>IF(HOUR(A717)+MINUTE(A717)/60&lt;=18,1,IF(HOUR(A717)+MINUTE(A717)/60&gt;=23.25,1,LOOKUP(DAY(A717),calendario!$A$12:$A$41,calendario!$C$12:$C$41)))</f>
        <v>1</v>
      </c>
      <c r="E717" s="89">
        <f t="shared" si="111"/>
        <v>4.4901147460937496</v>
      </c>
      <c r="F717" s="88">
        <v>17.960458984374998</v>
      </c>
      <c r="G717" s="89">
        <f t="shared" si="111"/>
        <v>4.4997626953124996</v>
      </c>
      <c r="H717" s="86">
        <v>17.999050781249998</v>
      </c>
      <c r="O717" s="53">
        <f t="shared" si="112"/>
        <v>0</v>
      </c>
      <c r="P717" s="54">
        <f t="shared" si="113"/>
        <v>58.927641853201457</v>
      </c>
      <c r="Q717" s="69">
        <v>35.130026028110358</v>
      </c>
      <c r="R717" s="53">
        <f t="shared" si="114"/>
        <v>10.425616866215513</v>
      </c>
      <c r="S717" s="53">
        <f t="shared" si="115"/>
        <v>0</v>
      </c>
      <c r="T717" s="53">
        <f t="shared" si="116"/>
        <v>0</v>
      </c>
      <c r="U717" s="53">
        <f t="shared" si="117"/>
        <v>58.927641853201457</v>
      </c>
      <c r="V717" s="69">
        <v>35.130026028110358</v>
      </c>
      <c r="W717" s="53">
        <f t="shared" si="118"/>
        <v>10.425616866215513</v>
      </c>
      <c r="X717" s="53">
        <f t="shared" si="119"/>
        <v>0</v>
      </c>
      <c r="Y717" s="12"/>
      <c r="Z717" s="21"/>
      <c r="AA717" s="48"/>
      <c r="AB717" s="21"/>
      <c r="AC717" s="12"/>
    </row>
    <row r="718" spans="1:29" x14ac:dyDescent="0.3">
      <c r="A718" s="1">
        <f t="shared" si="110"/>
        <v>45207.437499998268</v>
      </c>
      <c r="B718" s="6">
        <v>8</v>
      </c>
      <c r="C718" s="6" t="s">
        <v>85</v>
      </c>
      <c r="D718">
        <f>IF(HOUR(A718)+MINUTE(A718)/60&lt;=18,1,IF(HOUR(A718)+MINUTE(A718)/60&gt;=23.25,1,LOOKUP(DAY(A718),calendario!$A$12:$A$41,calendario!$C$12:$C$41)))</f>
        <v>1</v>
      </c>
      <c r="E718" s="89">
        <f t="shared" si="111"/>
        <v>4.4990424804687503</v>
      </c>
      <c r="F718" s="88">
        <v>17.996169921875001</v>
      </c>
      <c r="G718" s="89">
        <f t="shared" si="111"/>
        <v>4.4987822265624997</v>
      </c>
      <c r="H718" s="86">
        <v>17.995128906249999</v>
      </c>
      <c r="O718" s="53">
        <f t="shared" si="112"/>
        <v>0</v>
      </c>
      <c r="P718" s="54">
        <f t="shared" si="113"/>
        <v>58.927641853201457</v>
      </c>
      <c r="Q718" s="69">
        <v>35.130026028110358</v>
      </c>
      <c r="R718" s="53">
        <f t="shared" si="114"/>
        <v>10.425616866215513</v>
      </c>
      <c r="S718" s="53">
        <f t="shared" si="115"/>
        <v>0</v>
      </c>
      <c r="T718" s="53">
        <f t="shared" si="116"/>
        <v>0</v>
      </c>
      <c r="U718" s="53">
        <f t="shared" si="117"/>
        <v>58.927641853201457</v>
      </c>
      <c r="V718" s="69">
        <v>35.130026028110358</v>
      </c>
      <c r="W718" s="53">
        <f t="shared" si="118"/>
        <v>10.425616866215513</v>
      </c>
      <c r="X718" s="53">
        <f t="shared" si="119"/>
        <v>0</v>
      </c>
      <c r="Y718" s="12"/>
      <c r="Z718" s="21"/>
      <c r="AA718" s="48"/>
      <c r="AB718" s="21"/>
      <c r="AC718" s="12"/>
    </row>
    <row r="719" spans="1:29" x14ac:dyDescent="0.3">
      <c r="A719" s="1">
        <f t="shared" si="110"/>
        <v>45207.447916664933</v>
      </c>
      <c r="B719" s="6">
        <v>8</v>
      </c>
      <c r="C719" s="6" t="s">
        <v>86</v>
      </c>
      <c r="D719">
        <f>IF(HOUR(A719)+MINUTE(A719)/60&lt;=18,1,IF(HOUR(A719)+MINUTE(A719)/60&gt;=23.25,1,LOOKUP(DAY(A719),calendario!$A$12:$A$41,calendario!$C$12:$C$41)))</f>
        <v>1</v>
      </c>
      <c r="E719" s="89">
        <f t="shared" si="111"/>
        <v>4.4970170898437498</v>
      </c>
      <c r="F719" s="88">
        <v>17.988068359374999</v>
      </c>
      <c r="G719" s="89">
        <f t="shared" si="111"/>
        <v>4.4984672851562504</v>
      </c>
      <c r="H719" s="86">
        <v>17.993869140625002</v>
      </c>
      <c r="O719" s="53">
        <f t="shared" si="112"/>
        <v>0</v>
      </c>
      <c r="P719" s="54">
        <f t="shared" si="113"/>
        <v>58.927641853201457</v>
      </c>
      <c r="Q719" s="69">
        <v>35.163302967204579</v>
      </c>
      <c r="R719" s="53">
        <f t="shared" si="114"/>
        <v>10.408978396668402</v>
      </c>
      <c r="S719" s="53">
        <f t="shared" si="115"/>
        <v>0</v>
      </c>
      <c r="T719" s="53">
        <f t="shared" si="116"/>
        <v>0</v>
      </c>
      <c r="U719" s="53">
        <f t="shared" si="117"/>
        <v>58.927641853201457</v>
      </c>
      <c r="V719" s="69">
        <v>35.163302967204579</v>
      </c>
      <c r="W719" s="53">
        <f t="shared" si="118"/>
        <v>10.408978396668402</v>
      </c>
      <c r="X719" s="53">
        <f t="shared" si="119"/>
        <v>0</v>
      </c>
      <c r="Y719" s="12"/>
      <c r="Z719" s="21"/>
      <c r="AA719" s="48"/>
      <c r="AB719" s="21"/>
      <c r="AC719" s="12"/>
    </row>
    <row r="720" spans="1:29" x14ac:dyDescent="0.3">
      <c r="A720" s="1">
        <f t="shared" si="110"/>
        <v>45207.458333331597</v>
      </c>
      <c r="B720" s="6">
        <v>8</v>
      </c>
      <c r="C720" s="6" t="s">
        <v>87</v>
      </c>
      <c r="D720">
        <f>IF(HOUR(A720)+MINUTE(A720)/60&lt;=18,1,IF(HOUR(A720)+MINUTE(A720)/60&gt;=23.25,1,LOOKUP(DAY(A720),calendario!$A$12:$A$41,calendario!$C$12:$C$41)))</f>
        <v>1</v>
      </c>
      <c r="E720" s="89">
        <f t="shared" si="111"/>
        <v>4.49242724609375</v>
      </c>
      <c r="F720" s="88">
        <v>17.969708984375</v>
      </c>
      <c r="G720" s="89">
        <f t="shared" si="111"/>
        <v>4.4982963867187502</v>
      </c>
      <c r="H720" s="86">
        <v>17.993185546875001</v>
      </c>
      <c r="O720" s="53">
        <f t="shared" si="112"/>
        <v>0</v>
      </c>
      <c r="P720" s="54">
        <f t="shared" si="113"/>
        <v>58.927641853201457</v>
      </c>
      <c r="Q720" s="69">
        <v>35.163302967204579</v>
      </c>
      <c r="R720" s="53">
        <f t="shared" si="114"/>
        <v>10.408978396668402</v>
      </c>
      <c r="S720" s="53">
        <f t="shared" si="115"/>
        <v>0</v>
      </c>
      <c r="T720" s="53">
        <f t="shared" si="116"/>
        <v>0</v>
      </c>
      <c r="U720" s="53">
        <f t="shared" si="117"/>
        <v>58.927641853201457</v>
      </c>
      <c r="V720" s="69">
        <v>35.163302967204579</v>
      </c>
      <c r="W720" s="53">
        <f t="shared" si="118"/>
        <v>10.408978396668402</v>
      </c>
      <c r="X720" s="53">
        <f t="shared" si="119"/>
        <v>0</v>
      </c>
      <c r="Y720" s="12"/>
      <c r="Z720" s="21"/>
      <c r="AA720" s="48"/>
      <c r="AB720" s="21"/>
      <c r="AC720" s="12"/>
    </row>
    <row r="721" spans="1:29" x14ac:dyDescent="0.3">
      <c r="A721" s="1">
        <f t="shared" si="110"/>
        <v>45207.468749998261</v>
      </c>
      <c r="B721" s="6">
        <v>8</v>
      </c>
      <c r="C721" s="6" t="s">
        <v>88</v>
      </c>
      <c r="D721">
        <f>IF(HOUR(A721)+MINUTE(A721)/60&lt;=18,1,IF(HOUR(A721)+MINUTE(A721)/60&gt;=23.25,1,LOOKUP(DAY(A721),calendario!$A$12:$A$41,calendario!$C$12:$C$41)))</f>
        <v>1</v>
      </c>
      <c r="E721" s="89">
        <f t="shared" si="111"/>
        <v>4.4953798828125002</v>
      </c>
      <c r="F721" s="88">
        <v>17.981519531250001</v>
      </c>
      <c r="G721" s="89">
        <f t="shared" si="111"/>
        <v>4.4984179687500001</v>
      </c>
      <c r="H721" s="86">
        <v>17.993671875</v>
      </c>
      <c r="O721" s="53">
        <f t="shared" si="112"/>
        <v>0</v>
      </c>
      <c r="P721" s="54">
        <f t="shared" si="113"/>
        <v>58.927641853201457</v>
      </c>
      <c r="Q721" s="69">
        <v>35.161992191566895</v>
      </c>
      <c r="R721" s="53">
        <f t="shared" si="114"/>
        <v>10.409633784487244</v>
      </c>
      <c r="S721" s="53">
        <f t="shared" si="115"/>
        <v>0</v>
      </c>
      <c r="T721" s="53">
        <f t="shared" si="116"/>
        <v>0</v>
      </c>
      <c r="U721" s="53">
        <f t="shared" si="117"/>
        <v>58.927641853201457</v>
      </c>
      <c r="V721" s="69">
        <v>35.161992191566895</v>
      </c>
      <c r="W721" s="53">
        <f t="shared" si="118"/>
        <v>10.409633784487244</v>
      </c>
      <c r="X721" s="53">
        <f t="shared" si="119"/>
        <v>0</v>
      </c>
      <c r="Y721" s="12"/>
      <c r="Z721" s="21"/>
      <c r="AA721" s="48"/>
      <c r="AB721" s="21"/>
      <c r="AC721" s="12"/>
    </row>
    <row r="722" spans="1:29" x14ac:dyDescent="0.3">
      <c r="A722" s="1">
        <f t="shared" si="110"/>
        <v>45207.479166664925</v>
      </c>
      <c r="B722" s="6">
        <v>8</v>
      </c>
      <c r="C722" s="6" t="s">
        <v>89</v>
      </c>
      <c r="D722">
        <f>IF(HOUR(A722)+MINUTE(A722)/60&lt;=18,1,IF(HOUR(A722)+MINUTE(A722)/60&gt;=23.25,1,LOOKUP(DAY(A722),calendario!$A$12:$A$41,calendario!$C$12:$C$41)))</f>
        <v>1</v>
      </c>
      <c r="E722" s="89">
        <f t="shared" si="111"/>
        <v>4.4957006835937499</v>
      </c>
      <c r="F722" s="88">
        <v>17.982802734374999</v>
      </c>
      <c r="G722" s="89">
        <f t="shared" si="111"/>
        <v>4.4981933593749996</v>
      </c>
      <c r="H722" s="86">
        <v>17.992773437499999</v>
      </c>
      <c r="O722" s="53">
        <f t="shared" si="112"/>
        <v>0</v>
      </c>
      <c r="P722" s="54">
        <f t="shared" si="113"/>
        <v>58.927641853201457</v>
      </c>
      <c r="Q722" s="69">
        <v>35.161992191566895</v>
      </c>
      <c r="R722" s="53">
        <f t="shared" si="114"/>
        <v>10.409633784487244</v>
      </c>
      <c r="S722" s="53">
        <f t="shared" si="115"/>
        <v>0</v>
      </c>
      <c r="T722" s="53">
        <f t="shared" si="116"/>
        <v>0</v>
      </c>
      <c r="U722" s="53">
        <f t="shared" si="117"/>
        <v>58.927641853201457</v>
      </c>
      <c r="V722" s="69">
        <v>35.161992191566895</v>
      </c>
      <c r="W722" s="53">
        <f t="shared" si="118"/>
        <v>10.409633784487244</v>
      </c>
      <c r="X722" s="53">
        <f t="shared" si="119"/>
        <v>0</v>
      </c>
      <c r="Y722" s="12"/>
      <c r="Z722" s="21"/>
      <c r="AA722" s="48"/>
      <c r="AB722" s="21"/>
      <c r="AC722" s="12"/>
    </row>
    <row r="723" spans="1:29" x14ac:dyDescent="0.3">
      <c r="A723" s="1">
        <f t="shared" si="110"/>
        <v>45207.48958333159</v>
      </c>
      <c r="B723" s="6">
        <v>8</v>
      </c>
      <c r="C723" s="6" t="s">
        <v>90</v>
      </c>
      <c r="D723">
        <f>IF(HOUR(A723)+MINUTE(A723)/60&lt;=18,1,IF(HOUR(A723)+MINUTE(A723)/60&gt;=23.25,1,LOOKUP(DAY(A723),calendario!$A$12:$A$41,calendario!$C$12:$C$41)))</f>
        <v>1</v>
      </c>
      <c r="E723" s="89">
        <f t="shared" si="111"/>
        <v>4.4955209960937497</v>
      </c>
      <c r="F723" s="88">
        <v>17.982083984374999</v>
      </c>
      <c r="G723" s="89">
        <f t="shared" si="111"/>
        <v>4.4983212890625</v>
      </c>
      <c r="H723" s="86">
        <v>17.99328515625</v>
      </c>
      <c r="O723" s="53">
        <f t="shared" si="112"/>
        <v>0</v>
      </c>
      <c r="P723" s="54">
        <f t="shared" si="113"/>
        <v>58.927641853201457</v>
      </c>
      <c r="Q723" s="69">
        <v>35.174649661634568</v>
      </c>
      <c r="R723" s="53">
        <f t="shared" si="114"/>
        <v>10.403305049453408</v>
      </c>
      <c r="S723" s="53">
        <f t="shared" si="115"/>
        <v>0</v>
      </c>
      <c r="T723" s="53">
        <f t="shared" si="116"/>
        <v>0</v>
      </c>
      <c r="U723" s="53">
        <f t="shared" si="117"/>
        <v>58.927641853201457</v>
      </c>
      <c r="V723" s="69">
        <v>35.174649661634568</v>
      </c>
      <c r="W723" s="53">
        <f t="shared" si="118"/>
        <v>10.403305049453408</v>
      </c>
      <c r="X723" s="53">
        <f t="shared" si="119"/>
        <v>0</v>
      </c>
      <c r="Y723" s="12"/>
      <c r="Z723" s="21"/>
      <c r="AA723" s="48"/>
      <c r="AB723" s="21"/>
      <c r="AC723" s="12"/>
    </row>
    <row r="724" spans="1:29" x14ac:dyDescent="0.3">
      <c r="A724" s="1">
        <f t="shared" si="110"/>
        <v>45207.499999998254</v>
      </c>
      <c r="B724" s="6">
        <v>8</v>
      </c>
      <c r="C724" s="6" t="s">
        <v>91</v>
      </c>
      <c r="D724">
        <f>IF(HOUR(A724)+MINUTE(A724)/60&lt;=18,1,IF(HOUR(A724)+MINUTE(A724)/60&gt;=23.25,1,LOOKUP(DAY(A724),calendario!$A$12:$A$41,calendario!$C$12:$C$41)))</f>
        <v>1</v>
      </c>
      <c r="E724" s="89">
        <f t="shared" si="111"/>
        <v>4.4954287109375004</v>
      </c>
      <c r="F724" s="88">
        <v>17.981714843750002</v>
      </c>
      <c r="G724" s="89">
        <f t="shared" si="111"/>
        <v>4.49857421875</v>
      </c>
      <c r="H724" s="86">
        <v>17.994296875</v>
      </c>
      <c r="O724" s="53">
        <f t="shared" si="112"/>
        <v>0</v>
      </c>
      <c r="P724" s="54">
        <f t="shared" si="113"/>
        <v>58.927641853201457</v>
      </c>
      <c r="Q724" s="69">
        <v>35.174649661634568</v>
      </c>
      <c r="R724" s="53">
        <f t="shared" si="114"/>
        <v>10.403305049453408</v>
      </c>
      <c r="S724" s="53">
        <f t="shared" si="115"/>
        <v>0</v>
      </c>
      <c r="T724" s="53">
        <f t="shared" si="116"/>
        <v>0</v>
      </c>
      <c r="U724" s="53">
        <f t="shared" si="117"/>
        <v>58.927641853201457</v>
      </c>
      <c r="V724" s="69">
        <v>35.174649661634568</v>
      </c>
      <c r="W724" s="53">
        <f t="shared" si="118"/>
        <v>10.403305049453408</v>
      </c>
      <c r="X724" s="53">
        <f t="shared" si="119"/>
        <v>0</v>
      </c>
      <c r="Y724" s="12"/>
      <c r="Z724" s="21"/>
      <c r="AA724" s="48"/>
      <c r="AB724" s="21"/>
      <c r="AC724" s="12"/>
    </row>
    <row r="725" spans="1:29" x14ac:dyDescent="0.3">
      <c r="A725" s="1">
        <f t="shared" si="110"/>
        <v>45207.510416664918</v>
      </c>
      <c r="B725" s="6">
        <v>8</v>
      </c>
      <c r="C725" s="6" t="s">
        <v>93</v>
      </c>
      <c r="D725">
        <f>IF(HOUR(A725)+MINUTE(A725)/60&lt;=18,1,IF(HOUR(A725)+MINUTE(A725)/60&gt;=23.25,1,LOOKUP(DAY(A725),calendario!$A$12:$A$41,calendario!$C$12:$C$41)))</f>
        <v>1</v>
      </c>
      <c r="E725" s="89">
        <f t="shared" si="111"/>
        <v>4.4956586914062502</v>
      </c>
      <c r="F725" s="88">
        <v>17.982634765625001</v>
      </c>
      <c r="G725" s="89">
        <f t="shared" si="111"/>
        <v>4.4982749023437503</v>
      </c>
      <c r="H725" s="86">
        <v>17.993099609375001</v>
      </c>
      <c r="O725" s="53">
        <f t="shared" si="112"/>
        <v>0</v>
      </c>
      <c r="P725" s="54">
        <f t="shared" si="113"/>
        <v>58.927641853201457</v>
      </c>
      <c r="Q725" s="69">
        <v>35.133727485684538</v>
      </c>
      <c r="R725" s="53">
        <f t="shared" si="114"/>
        <v>10.423766137428423</v>
      </c>
      <c r="S725" s="53">
        <f t="shared" si="115"/>
        <v>0</v>
      </c>
      <c r="T725" s="53">
        <f t="shared" si="116"/>
        <v>0</v>
      </c>
      <c r="U725" s="53">
        <f t="shared" si="117"/>
        <v>58.927641853201457</v>
      </c>
      <c r="V725" s="69">
        <v>35.133727485684538</v>
      </c>
      <c r="W725" s="53">
        <f t="shared" si="118"/>
        <v>10.423766137428423</v>
      </c>
      <c r="X725" s="53">
        <f t="shared" si="119"/>
        <v>0</v>
      </c>
      <c r="Y725" s="12"/>
      <c r="Z725" s="21"/>
      <c r="AA725" s="48"/>
      <c r="AB725" s="21"/>
      <c r="AC725" s="12"/>
    </row>
    <row r="726" spans="1:29" x14ac:dyDescent="0.3">
      <c r="A726" s="1">
        <f t="shared" si="110"/>
        <v>45207.520833331582</v>
      </c>
      <c r="B726" s="6">
        <v>8</v>
      </c>
      <c r="C726" s="6" t="s">
        <v>94</v>
      </c>
      <c r="D726">
        <f>IF(HOUR(A726)+MINUTE(A726)/60&lt;=18,1,IF(HOUR(A726)+MINUTE(A726)/60&gt;=23.25,1,LOOKUP(DAY(A726),calendario!$A$12:$A$41,calendario!$C$12:$C$41)))</f>
        <v>1</v>
      </c>
      <c r="E726" s="89">
        <f t="shared" si="111"/>
        <v>4.4957197265625002</v>
      </c>
      <c r="F726" s="88">
        <v>17.982878906250001</v>
      </c>
      <c r="G726" s="89">
        <f t="shared" si="111"/>
        <v>4.4983442382812502</v>
      </c>
      <c r="H726" s="86">
        <v>17.993376953125001</v>
      </c>
      <c r="O726" s="53">
        <f t="shared" si="112"/>
        <v>0</v>
      </c>
      <c r="P726" s="54">
        <f t="shared" si="113"/>
        <v>58.927641853201457</v>
      </c>
      <c r="Q726" s="69">
        <v>35.133727485684538</v>
      </c>
      <c r="R726" s="53">
        <f t="shared" si="114"/>
        <v>10.423766137428423</v>
      </c>
      <c r="S726" s="53">
        <f t="shared" si="115"/>
        <v>0</v>
      </c>
      <c r="T726" s="53">
        <f t="shared" si="116"/>
        <v>0</v>
      </c>
      <c r="U726" s="53">
        <f t="shared" si="117"/>
        <v>58.927641853201457</v>
      </c>
      <c r="V726" s="69">
        <v>35.133727485684538</v>
      </c>
      <c r="W726" s="53">
        <f t="shared" si="118"/>
        <v>10.423766137428423</v>
      </c>
      <c r="X726" s="53">
        <f t="shared" si="119"/>
        <v>0</v>
      </c>
      <c r="Y726" s="12"/>
      <c r="Z726" s="21"/>
      <c r="AA726" s="48"/>
      <c r="AB726" s="21"/>
      <c r="AC726" s="12"/>
    </row>
    <row r="727" spans="1:29" x14ac:dyDescent="0.3">
      <c r="A727" s="1">
        <f t="shared" si="110"/>
        <v>45207.531249998246</v>
      </c>
      <c r="B727" s="6">
        <v>8</v>
      </c>
      <c r="C727" s="6" t="s">
        <v>96</v>
      </c>
      <c r="D727">
        <f>IF(HOUR(A727)+MINUTE(A727)/60&lt;=18,1,IF(HOUR(A727)+MINUTE(A727)/60&gt;=23.25,1,LOOKUP(DAY(A727),calendario!$A$12:$A$41,calendario!$C$12:$C$41)))</f>
        <v>1</v>
      </c>
      <c r="E727" s="89">
        <f t="shared" si="111"/>
        <v>4.4956469726562496</v>
      </c>
      <c r="F727" s="88">
        <v>17.982587890624998</v>
      </c>
      <c r="G727" s="89">
        <f t="shared" si="111"/>
        <v>4.49845654296875</v>
      </c>
      <c r="H727" s="86">
        <v>17.993826171875</v>
      </c>
      <c r="O727" s="53">
        <f t="shared" si="112"/>
        <v>0</v>
      </c>
      <c r="P727" s="54">
        <f t="shared" si="113"/>
        <v>58.927641853201457</v>
      </c>
      <c r="Q727" s="69">
        <v>35.06211764705882</v>
      </c>
      <c r="R727" s="53">
        <f t="shared" si="114"/>
        <v>10.459571056741282</v>
      </c>
      <c r="S727" s="53">
        <f t="shared" si="115"/>
        <v>0</v>
      </c>
      <c r="T727" s="53">
        <f t="shared" si="116"/>
        <v>0</v>
      </c>
      <c r="U727" s="53">
        <f t="shared" si="117"/>
        <v>58.927641853201457</v>
      </c>
      <c r="V727" s="69">
        <v>35.06211764705882</v>
      </c>
      <c r="W727" s="53">
        <f t="shared" si="118"/>
        <v>10.459571056741282</v>
      </c>
      <c r="X727" s="53">
        <f t="shared" si="119"/>
        <v>0</v>
      </c>
      <c r="Y727" s="12"/>
      <c r="Z727" s="21"/>
      <c r="AA727" s="48"/>
      <c r="AB727" s="21"/>
      <c r="AC727" s="12"/>
    </row>
    <row r="728" spans="1:29" x14ac:dyDescent="0.3">
      <c r="A728" s="1">
        <f t="shared" si="110"/>
        <v>45207.541666664911</v>
      </c>
      <c r="B728" s="6">
        <v>8</v>
      </c>
      <c r="C728" s="6" t="s">
        <v>97</v>
      </c>
      <c r="D728">
        <f>IF(HOUR(A728)+MINUTE(A728)/60&lt;=18,1,IF(HOUR(A728)+MINUTE(A728)/60&gt;=23.25,1,LOOKUP(DAY(A728),calendario!$A$12:$A$41,calendario!$C$12:$C$41)))</f>
        <v>1</v>
      </c>
      <c r="E728" s="89">
        <f t="shared" si="111"/>
        <v>4.4956582031250001</v>
      </c>
      <c r="F728" s="88">
        <v>17.9826328125</v>
      </c>
      <c r="G728" s="89">
        <f t="shared" si="111"/>
        <v>4.4985839843750002</v>
      </c>
      <c r="H728" s="86">
        <v>17.994335937500001</v>
      </c>
      <c r="O728" s="53">
        <f t="shared" si="112"/>
        <v>0</v>
      </c>
      <c r="P728" s="54">
        <f t="shared" si="113"/>
        <v>58.927641853201457</v>
      </c>
      <c r="Q728" s="69">
        <v>35.06211764705882</v>
      </c>
      <c r="R728" s="53">
        <f t="shared" si="114"/>
        <v>10.459571056741282</v>
      </c>
      <c r="S728" s="53">
        <f t="shared" si="115"/>
        <v>0</v>
      </c>
      <c r="T728" s="53">
        <f t="shared" si="116"/>
        <v>0</v>
      </c>
      <c r="U728" s="53">
        <f t="shared" si="117"/>
        <v>58.927641853201457</v>
      </c>
      <c r="V728" s="69">
        <v>35.06211764705882</v>
      </c>
      <c r="W728" s="53">
        <f t="shared" si="118"/>
        <v>10.459571056741282</v>
      </c>
      <c r="X728" s="53">
        <f t="shared" si="119"/>
        <v>0</v>
      </c>
      <c r="Y728" s="12"/>
      <c r="Z728" s="21"/>
      <c r="AA728" s="48"/>
      <c r="AB728" s="21"/>
      <c r="AC728" s="12"/>
    </row>
    <row r="729" spans="1:29" x14ac:dyDescent="0.3">
      <c r="A729" s="1">
        <f t="shared" si="110"/>
        <v>45207.552083331575</v>
      </c>
      <c r="B729" s="6">
        <v>8</v>
      </c>
      <c r="C729" s="6" t="s">
        <v>98</v>
      </c>
      <c r="D729">
        <f>IF(HOUR(A729)+MINUTE(A729)/60&lt;=18,1,IF(HOUR(A729)+MINUTE(A729)/60&gt;=23.25,1,LOOKUP(DAY(A729),calendario!$A$12:$A$41,calendario!$C$12:$C$41)))</f>
        <v>1</v>
      </c>
      <c r="E729" s="89">
        <f t="shared" si="111"/>
        <v>4.4959199218750001</v>
      </c>
      <c r="F729" s="88">
        <v>17.9836796875</v>
      </c>
      <c r="G729" s="89">
        <f t="shared" si="111"/>
        <v>4.4987065429687503</v>
      </c>
      <c r="H729" s="86">
        <v>17.994826171875001</v>
      </c>
      <c r="O729" s="53">
        <f t="shared" si="112"/>
        <v>0</v>
      </c>
      <c r="P729" s="54">
        <f t="shared" si="113"/>
        <v>58.927641853201457</v>
      </c>
      <c r="Q729" s="69">
        <v>35.406407860489331</v>
      </c>
      <c r="R729" s="53">
        <f t="shared" si="114"/>
        <v>10.287425950026027</v>
      </c>
      <c r="S729" s="53">
        <f t="shared" si="115"/>
        <v>0</v>
      </c>
      <c r="T729" s="53">
        <f t="shared" si="116"/>
        <v>0</v>
      </c>
      <c r="U729" s="53">
        <f t="shared" si="117"/>
        <v>58.927641853201457</v>
      </c>
      <c r="V729" s="69">
        <v>35.406407860489331</v>
      </c>
      <c r="W729" s="53">
        <f t="shared" si="118"/>
        <v>10.287425950026027</v>
      </c>
      <c r="X729" s="53">
        <f t="shared" si="119"/>
        <v>0</v>
      </c>
      <c r="Y729" s="12"/>
      <c r="Z729" s="21"/>
      <c r="AA729" s="48"/>
      <c r="AB729" s="21"/>
      <c r="AC729" s="12"/>
    </row>
    <row r="730" spans="1:29" x14ac:dyDescent="0.3">
      <c r="A730" s="1">
        <f t="shared" si="110"/>
        <v>45207.562499998239</v>
      </c>
      <c r="B730" s="6">
        <v>8</v>
      </c>
      <c r="C730" s="6" t="s">
        <v>99</v>
      </c>
      <c r="D730">
        <f>IF(HOUR(A730)+MINUTE(A730)/60&lt;=18,1,IF(HOUR(A730)+MINUTE(A730)/60&gt;=23.25,1,LOOKUP(DAY(A730),calendario!$A$12:$A$41,calendario!$C$12:$C$41)))</f>
        <v>1</v>
      </c>
      <c r="E730" s="89">
        <f t="shared" si="111"/>
        <v>4.4955673828125002</v>
      </c>
      <c r="F730" s="88">
        <v>17.982269531250001</v>
      </c>
      <c r="G730" s="89">
        <f t="shared" si="111"/>
        <v>4.4988046874999998</v>
      </c>
      <c r="H730" s="86">
        <v>17.995218749999999</v>
      </c>
      <c r="O730" s="53">
        <f t="shared" si="112"/>
        <v>0</v>
      </c>
      <c r="P730" s="54">
        <f t="shared" si="113"/>
        <v>58.927641853201457</v>
      </c>
      <c r="Q730" s="69">
        <v>35.406407860489331</v>
      </c>
      <c r="R730" s="53">
        <f t="shared" si="114"/>
        <v>10.287425950026027</v>
      </c>
      <c r="S730" s="53">
        <f t="shared" si="115"/>
        <v>0</v>
      </c>
      <c r="T730" s="53">
        <f t="shared" si="116"/>
        <v>0</v>
      </c>
      <c r="U730" s="53">
        <f t="shared" si="117"/>
        <v>58.927641853201457</v>
      </c>
      <c r="V730" s="69">
        <v>35.406407860489331</v>
      </c>
      <c r="W730" s="53">
        <f t="shared" si="118"/>
        <v>10.287425950026027</v>
      </c>
      <c r="X730" s="53">
        <f t="shared" si="119"/>
        <v>0</v>
      </c>
      <c r="Y730" s="12"/>
      <c r="Z730" s="21"/>
      <c r="AA730" s="48"/>
      <c r="AB730" s="21"/>
      <c r="AC730" s="12"/>
    </row>
    <row r="731" spans="1:29" x14ac:dyDescent="0.3">
      <c r="A731" s="1">
        <f t="shared" si="110"/>
        <v>45207.572916664903</v>
      </c>
      <c r="B731" s="6">
        <v>8</v>
      </c>
      <c r="C731" s="6" t="s">
        <v>100</v>
      </c>
      <c r="D731">
        <f>IF(HOUR(A731)+MINUTE(A731)/60&lt;=18,1,IF(HOUR(A731)+MINUTE(A731)/60&gt;=23.25,1,LOOKUP(DAY(A731),calendario!$A$12:$A$41,calendario!$C$12:$C$41)))</f>
        <v>1</v>
      </c>
      <c r="E731" s="89">
        <f t="shared" si="111"/>
        <v>4.4956777343749996</v>
      </c>
      <c r="F731" s="88">
        <v>17.982710937499998</v>
      </c>
      <c r="G731" s="89">
        <f t="shared" si="111"/>
        <v>4.4985932617187503</v>
      </c>
      <c r="H731" s="86">
        <v>17.994373046875001</v>
      </c>
      <c r="O731" s="53">
        <f t="shared" si="112"/>
        <v>0</v>
      </c>
      <c r="P731" s="54">
        <f t="shared" si="113"/>
        <v>58.927641853201457</v>
      </c>
      <c r="Q731" s="69">
        <v>35.304496095783442</v>
      </c>
      <c r="R731" s="53">
        <f t="shared" si="114"/>
        <v>10.338381832378971</v>
      </c>
      <c r="S731" s="53">
        <f t="shared" si="115"/>
        <v>0</v>
      </c>
      <c r="T731" s="53">
        <f t="shared" si="116"/>
        <v>0</v>
      </c>
      <c r="U731" s="53">
        <f t="shared" si="117"/>
        <v>58.927641853201457</v>
      </c>
      <c r="V731" s="69">
        <v>35.304496095783442</v>
      </c>
      <c r="W731" s="53">
        <f t="shared" si="118"/>
        <v>10.338381832378971</v>
      </c>
      <c r="X731" s="53">
        <f t="shared" si="119"/>
        <v>0</v>
      </c>
      <c r="Y731" s="12"/>
      <c r="Z731" s="21"/>
      <c r="AA731" s="48"/>
      <c r="AB731" s="21"/>
      <c r="AC731" s="12"/>
    </row>
    <row r="732" spans="1:29" x14ac:dyDescent="0.3">
      <c r="A732" s="1">
        <f t="shared" si="110"/>
        <v>45207.583333331568</v>
      </c>
      <c r="B732" s="6">
        <v>8</v>
      </c>
      <c r="C732" s="6" t="s">
        <v>101</v>
      </c>
      <c r="D732">
        <f>IF(HOUR(A732)+MINUTE(A732)/60&lt;=18,1,IF(HOUR(A732)+MINUTE(A732)/60&gt;=23.25,1,LOOKUP(DAY(A732),calendario!$A$12:$A$41,calendario!$C$12:$C$41)))</f>
        <v>1</v>
      </c>
      <c r="E732" s="89">
        <f t="shared" si="111"/>
        <v>4.4957177734374998</v>
      </c>
      <c r="F732" s="88">
        <v>17.982871093749999</v>
      </c>
      <c r="G732" s="89">
        <f t="shared" si="111"/>
        <v>4.4984047851562501</v>
      </c>
      <c r="H732" s="86">
        <v>17.993619140625</v>
      </c>
      <c r="O732" s="53">
        <f t="shared" si="112"/>
        <v>0</v>
      </c>
      <c r="P732" s="54">
        <f t="shared" si="113"/>
        <v>58.927641853201457</v>
      </c>
      <c r="Q732" s="69">
        <v>35.304496095783442</v>
      </c>
      <c r="R732" s="53">
        <f t="shared" si="114"/>
        <v>10.338381832378971</v>
      </c>
      <c r="S732" s="53">
        <f t="shared" si="115"/>
        <v>0</v>
      </c>
      <c r="T732" s="53">
        <f t="shared" si="116"/>
        <v>0</v>
      </c>
      <c r="U732" s="53">
        <f t="shared" si="117"/>
        <v>58.927641853201457</v>
      </c>
      <c r="V732" s="69">
        <v>35.304496095783442</v>
      </c>
      <c r="W732" s="53">
        <f t="shared" si="118"/>
        <v>10.338381832378971</v>
      </c>
      <c r="X732" s="53">
        <f t="shared" si="119"/>
        <v>0</v>
      </c>
      <c r="Y732" s="12"/>
      <c r="Z732" s="21"/>
      <c r="AA732" s="48"/>
      <c r="AB732" s="21"/>
      <c r="AC732" s="12"/>
    </row>
    <row r="733" spans="1:29" x14ac:dyDescent="0.3">
      <c r="A733" s="1">
        <f t="shared" si="110"/>
        <v>45207.593749998232</v>
      </c>
      <c r="B733" s="6">
        <v>8</v>
      </c>
      <c r="C733" s="6" t="s">
        <v>102</v>
      </c>
      <c r="D733">
        <f>IF(HOUR(A733)+MINUTE(A733)/60&lt;=18,1,IF(HOUR(A733)+MINUTE(A733)/60&gt;=23.25,1,LOOKUP(DAY(A733),calendario!$A$12:$A$41,calendario!$C$12:$C$41)))</f>
        <v>1</v>
      </c>
      <c r="E733" s="89">
        <f t="shared" si="111"/>
        <v>4.4957734374999996</v>
      </c>
      <c r="F733" s="88">
        <v>17.983093749999998</v>
      </c>
      <c r="G733" s="89">
        <f t="shared" si="111"/>
        <v>4.4983818359374999</v>
      </c>
      <c r="H733" s="86">
        <v>17.993527343749999</v>
      </c>
      <c r="O733" s="53">
        <f t="shared" si="112"/>
        <v>0</v>
      </c>
      <c r="P733" s="54">
        <f t="shared" si="113"/>
        <v>58.927641853201457</v>
      </c>
      <c r="Q733" s="69">
        <v>35.338820406038522</v>
      </c>
      <c r="R733" s="53">
        <f t="shared" si="114"/>
        <v>10.321219677251431</v>
      </c>
      <c r="S733" s="53">
        <f t="shared" si="115"/>
        <v>0</v>
      </c>
      <c r="T733" s="53">
        <f t="shared" si="116"/>
        <v>0</v>
      </c>
      <c r="U733" s="53">
        <f t="shared" si="117"/>
        <v>58.927641853201457</v>
      </c>
      <c r="V733" s="69">
        <v>35.338820406038522</v>
      </c>
      <c r="W733" s="53">
        <f t="shared" si="118"/>
        <v>10.321219677251431</v>
      </c>
      <c r="X733" s="53">
        <f t="shared" si="119"/>
        <v>0</v>
      </c>
      <c r="Y733" s="12"/>
      <c r="Z733" s="21"/>
      <c r="AA733" s="48"/>
      <c r="AB733" s="21"/>
      <c r="AC733" s="12"/>
    </row>
    <row r="734" spans="1:29" x14ac:dyDescent="0.3">
      <c r="A734" s="1">
        <f t="shared" si="110"/>
        <v>45207.604166664896</v>
      </c>
      <c r="B734" s="6">
        <v>8</v>
      </c>
      <c r="C734" s="6" t="s">
        <v>103</v>
      </c>
      <c r="D734">
        <f>IF(HOUR(A734)+MINUTE(A734)/60&lt;=18,1,IF(HOUR(A734)+MINUTE(A734)/60&gt;=23.25,1,LOOKUP(DAY(A734),calendario!$A$12:$A$41,calendario!$C$12:$C$41)))</f>
        <v>1</v>
      </c>
      <c r="E734" s="89">
        <f t="shared" si="111"/>
        <v>4.4960766601562501</v>
      </c>
      <c r="F734" s="88">
        <v>17.984306640625</v>
      </c>
      <c r="G734" s="89">
        <f t="shared" si="111"/>
        <v>4.4986767578125004</v>
      </c>
      <c r="H734" s="86">
        <v>17.994707031250002</v>
      </c>
      <c r="O734" s="53">
        <f t="shared" si="112"/>
        <v>0</v>
      </c>
      <c r="P734" s="54">
        <f t="shared" si="113"/>
        <v>58.927641853201457</v>
      </c>
      <c r="Q734" s="69">
        <v>35.338820406038522</v>
      </c>
      <c r="R734" s="53">
        <f t="shared" si="114"/>
        <v>10.321219677251431</v>
      </c>
      <c r="S734" s="53">
        <f t="shared" si="115"/>
        <v>0</v>
      </c>
      <c r="T734" s="53">
        <f t="shared" si="116"/>
        <v>0</v>
      </c>
      <c r="U734" s="53">
        <f t="shared" si="117"/>
        <v>58.927641853201457</v>
      </c>
      <c r="V734" s="69">
        <v>35.338820406038522</v>
      </c>
      <c r="W734" s="53">
        <f t="shared" si="118"/>
        <v>10.321219677251431</v>
      </c>
      <c r="X734" s="53">
        <f t="shared" si="119"/>
        <v>0</v>
      </c>
      <c r="Y734" s="12"/>
      <c r="Z734" s="21"/>
      <c r="AA734" s="48"/>
      <c r="AB734" s="21"/>
      <c r="AC734" s="12"/>
    </row>
    <row r="735" spans="1:29" x14ac:dyDescent="0.3">
      <c r="A735" s="1">
        <f t="shared" si="110"/>
        <v>45207.61458333156</v>
      </c>
      <c r="B735" s="6">
        <v>8</v>
      </c>
      <c r="C735" s="6" t="s">
        <v>104</v>
      </c>
      <c r="D735">
        <f>IF(HOUR(A735)+MINUTE(A735)/60&lt;=18,1,IF(HOUR(A735)+MINUTE(A735)/60&gt;=23.25,1,LOOKUP(DAY(A735),calendario!$A$12:$A$41,calendario!$C$12:$C$41)))</f>
        <v>1</v>
      </c>
      <c r="E735" s="89">
        <f t="shared" si="111"/>
        <v>4.4958564453124996</v>
      </c>
      <c r="F735" s="88">
        <v>17.983425781249998</v>
      </c>
      <c r="G735" s="89">
        <f t="shared" si="111"/>
        <v>4.4986513671874997</v>
      </c>
      <c r="H735" s="86">
        <v>17.994605468749999</v>
      </c>
      <c r="O735" s="53">
        <f t="shared" si="112"/>
        <v>0</v>
      </c>
      <c r="P735" s="54">
        <f t="shared" si="113"/>
        <v>58.927641853201457</v>
      </c>
      <c r="Q735" s="69">
        <v>35.314201978136389</v>
      </c>
      <c r="R735" s="53">
        <f t="shared" si="114"/>
        <v>10.333528891202498</v>
      </c>
      <c r="S735" s="53">
        <f t="shared" si="115"/>
        <v>0</v>
      </c>
      <c r="T735" s="53">
        <f t="shared" si="116"/>
        <v>0</v>
      </c>
      <c r="U735" s="53">
        <f t="shared" si="117"/>
        <v>58.927641853201457</v>
      </c>
      <c r="V735" s="69">
        <v>35.314201978136389</v>
      </c>
      <c r="W735" s="53">
        <f t="shared" si="118"/>
        <v>10.333528891202498</v>
      </c>
      <c r="X735" s="53">
        <f t="shared" si="119"/>
        <v>0</v>
      </c>
      <c r="Y735" s="12"/>
      <c r="Z735" s="21"/>
      <c r="AA735" s="48"/>
      <c r="AB735" s="21"/>
      <c r="AC735" s="12"/>
    </row>
    <row r="736" spans="1:29" x14ac:dyDescent="0.3">
      <c r="A736" s="1">
        <f t="shared" si="110"/>
        <v>45207.624999998225</v>
      </c>
      <c r="B736" s="6">
        <v>8</v>
      </c>
      <c r="C736" s="6" t="s">
        <v>105</v>
      </c>
      <c r="D736">
        <f>IF(HOUR(A736)+MINUTE(A736)/60&lt;=18,1,IF(HOUR(A736)+MINUTE(A736)/60&gt;=23.25,1,LOOKUP(DAY(A736),calendario!$A$12:$A$41,calendario!$C$12:$C$41)))</f>
        <v>1</v>
      </c>
      <c r="E736" s="89">
        <f t="shared" si="111"/>
        <v>4.4957080078124996</v>
      </c>
      <c r="F736" s="88">
        <v>17.982832031249998</v>
      </c>
      <c r="G736" s="89">
        <f t="shared" si="111"/>
        <v>4.4989682617187503</v>
      </c>
      <c r="H736" s="86">
        <v>17.995873046875001</v>
      </c>
      <c r="O736" s="53">
        <f t="shared" si="112"/>
        <v>0</v>
      </c>
      <c r="P736" s="54">
        <f t="shared" si="113"/>
        <v>58.927641853201457</v>
      </c>
      <c r="Q736" s="69">
        <v>35.314201978136389</v>
      </c>
      <c r="R736" s="53">
        <f t="shared" si="114"/>
        <v>10.333528891202498</v>
      </c>
      <c r="S736" s="53">
        <f t="shared" si="115"/>
        <v>0</v>
      </c>
      <c r="T736" s="53">
        <f t="shared" si="116"/>
        <v>0</v>
      </c>
      <c r="U736" s="53">
        <f t="shared" si="117"/>
        <v>58.927641853201457</v>
      </c>
      <c r="V736" s="69">
        <v>35.314201978136389</v>
      </c>
      <c r="W736" s="53">
        <f t="shared" si="118"/>
        <v>10.333528891202498</v>
      </c>
      <c r="X736" s="53">
        <f t="shared" si="119"/>
        <v>0</v>
      </c>
      <c r="Y736" s="12"/>
      <c r="Z736" s="21"/>
      <c r="AA736" s="48"/>
      <c r="AB736" s="21"/>
      <c r="AC736" s="12"/>
    </row>
    <row r="737" spans="1:29" x14ac:dyDescent="0.3">
      <c r="A737" s="1">
        <f t="shared" si="110"/>
        <v>45207.635416664889</v>
      </c>
      <c r="B737" s="6">
        <v>8</v>
      </c>
      <c r="C737" s="6" t="s">
        <v>106</v>
      </c>
      <c r="D737">
        <f>IF(HOUR(A737)+MINUTE(A737)/60&lt;=18,1,IF(HOUR(A737)+MINUTE(A737)/60&gt;=23.25,1,LOOKUP(DAY(A737),calendario!$A$12:$A$41,calendario!$C$12:$C$41)))</f>
        <v>1</v>
      </c>
      <c r="E737" s="89">
        <f t="shared" si="111"/>
        <v>4.4956645507812496</v>
      </c>
      <c r="F737" s="88">
        <v>17.982658203124998</v>
      </c>
      <c r="G737" s="89">
        <f t="shared" si="111"/>
        <v>4.4989814453125003</v>
      </c>
      <c r="H737" s="86">
        <v>17.995925781250001</v>
      </c>
      <c r="O737" s="53">
        <f t="shared" si="112"/>
        <v>0</v>
      </c>
      <c r="P737" s="54">
        <f t="shared" si="113"/>
        <v>58.927641853201457</v>
      </c>
      <c r="Q737" s="69">
        <v>35.28117256637168</v>
      </c>
      <c r="R737" s="53">
        <f t="shared" si="114"/>
        <v>10.350043597084852</v>
      </c>
      <c r="S737" s="53">
        <f t="shared" si="115"/>
        <v>0</v>
      </c>
      <c r="T737" s="53">
        <f t="shared" si="116"/>
        <v>0</v>
      </c>
      <c r="U737" s="53">
        <f t="shared" si="117"/>
        <v>58.927641853201457</v>
      </c>
      <c r="V737" s="69">
        <v>35.28117256637168</v>
      </c>
      <c r="W737" s="53">
        <f t="shared" si="118"/>
        <v>10.350043597084852</v>
      </c>
      <c r="X737" s="53">
        <f t="shared" si="119"/>
        <v>0</v>
      </c>
      <c r="Y737" s="12"/>
      <c r="Z737" s="21"/>
      <c r="AA737" s="48"/>
      <c r="AB737" s="21"/>
      <c r="AC737" s="12"/>
    </row>
    <row r="738" spans="1:29" x14ac:dyDescent="0.3">
      <c r="A738" s="1">
        <f t="shared" si="110"/>
        <v>45207.645833331553</v>
      </c>
      <c r="B738" s="6">
        <v>8</v>
      </c>
      <c r="C738" s="6" t="s">
        <v>107</v>
      </c>
      <c r="D738">
        <f>IF(HOUR(A738)+MINUTE(A738)/60&lt;=18,1,IF(HOUR(A738)+MINUTE(A738)/60&gt;=23.25,1,LOOKUP(DAY(A738),calendario!$A$12:$A$41,calendario!$C$12:$C$41)))</f>
        <v>1</v>
      </c>
      <c r="E738" s="89">
        <f t="shared" si="111"/>
        <v>4.4958671875</v>
      </c>
      <c r="F738" s="88">
        <v>17.98346875</v>
      </c>
      <c r="G738" s="89">
        <f t="shared" si="111"/>
        <v>4.4989487304687499</v>
      </c>
      <c r="H738" s="86">
        <v>17.995794921875</v>
      </c>
      <c r="O738" s="53">
        <f t="shared" si="112"/>
        <v>0</v>
      </c>
      <c r="P738" s="54">
        <f t="shared" si="113"/>
        <v>58.927641853201457</v>
      </c>
      <c r="Q738" s="69">
        <v>35.28117256637168</v>
      </c>
      <c r="R738" s="53">
        <f t="shared" si="114"/>
        <v>10.350043597084852</v>
      </c>
      <c r="S738" s="53">
        <f t="shared" si="115"/>
        <v>0</v>
      </c>
      <c r="T738" s="53">
        <f t="shared" si="116"/>
        <v>0</v>
      </c>
      <c r="U738" s="53">
        <f t="shared" si="117"/>
        <v>58.927641853201457</v>
      </c>
      <c r="V738" s="69">
        <v>35.28117256637168</v>
      </c>
      <c r="W738" s="53">
        <f t="shared" si="118"/>
        <v>10.350043597084852</v>
      </c>
      <c r="X738" s="53">
        <f t="shared" si="119"/>
        <v>0</v>
      </c>
      <c r="Y738" s="12"/>
      <c r="Z738" s="21"/>
      <c r="AA738" s="48"/>
      <c r="AB738" s="21"/>
      <c r="AC738" s="12"/>
    </row>
    <row r="739" spans="1:29" x14ac:dyDescent="0.3">
      <c r="A739" s="1">
        <f t="shared" si="110"/>
        <v>45207.656249998217</v>
      </c>
      <c r="B739" s="6">
        <v>8</v>
      </c>
      <c r="C739" s="6" t="s">
        <v>108</v>
      </c>
      <c r="D739">
        <f>IF(HOUR(A739)+MINUTE(A739)/60&lt;=18,1,IF(HOUR(A739)+MINUTE(A739)/60&gt;=23.25,1,LOOKUP(DAY(A739),calendario!$A$12:$A$41,calendario!$C$12:$C$41)))</f>
        <v>1</v>
      </c>
      <c r="E739" s="89">
        <f t="shared" si="111"/>
        <v>4.4960791015624997</v>
      </c>
      <c r="F739" s="88">
        <v>17.984316406249999</v>
      </c>
      <c r="G739" s="89">
        <f t="shared" si="111"/>
        <v>4.4989306640624998</v>
      </c>
      <c r="H739" s="86">
        <v>17.995722656249999</v>
      </c>
      <c r="O739" s="53">
        <f t="shared" si="112"/>
        <v>0</v>
      </c>
      <c r="P739" s="54">
        <f t="shared" si="113"/>
        <v>58.927641853201457</v>
      </c>
      <c r="Q739" s="69">
        <v>36.179867516918272</v>
      </c>
      <c r="R739" s="53">
        <f t="shared" si="114"/>
        <v>9.9006961218115563</v>
      </c>
      <c r="S739" s="53">
        <f t="shared" si="115"/>
        <v>0</v>
      </c>
      <c r="T739" s="53">
        <f t="shared" si="116"/>
        <v>0</v>
      </c>
      <c r="U739" s="53">
        <f t="shared" si="117"/>
        <v>58.927641853201457</v>
      </c>
      <c r="V739" s="69">
        <v>36.179867516918272</v>
      </c>
      <c r="W739" s="53">
        <f t="shared" si="118"/>
        <v>9.9006961218115563</v>
      </c>
      <c r="X739" s="53">
        <f t="shared" si="119"/>
        <v>0</v>
      </c>
      <c r="Y739" s="12"/>
      <c r="Z739" s="21"/>
      <c r="AA739" s="48"/>
      <c r="AB739" s="21"/>
      <c r="AC739" s="12"/>
    </row>
    <row r="740" spans="1:29" x14ac:dyDescent="0.3">
      <c r="A740" s="1">
        <f t="shared" si="110"/>
        <v>45207.666666664882</v>
      </c>
      <c r="B740" s="6">
        <v>8</v>
      </c>
      <c r="C740" s="6" t="s">
        <v>109</v>
      </c>
      <c r="D740">
        <f>IF(HOUR(A740)+MINUTE(A740)/60&lt;=18,1,IF(HOUR(A740)+MINUTE(A740)/60&gt;=23.25,1,LOOKUP(DAY(A740),calendario!$A$12:$A$41,calendario!$C$12:$C$41)))</f>
        <v>1</v>
      </c>
      <c r="E740" s="89">
        <f t="shared" si="111"/>
        <v>4.4957656249999998</v>
      </c>
      <c r="F740" s="88">
        <v>17.983062499999999</v>
      </c>
      <c r="G740" s="89">
        <f t="shared" si="111"/>
        <v>4.4990571289062498</v>
      </c>
      <c r="H740" s="86">
        <v>17.996228515624999</v>
      </c>
      <c r="O740" s="53">
        <f t="shared" si="112"/>
        <v>0</v>
      </c>
      <c r="P740" s="54">
        <f t="shared" si="113"/>
        <v>58.927641853201457</v>
      </c>
      <c r="Q740" s="69">
        <v>36.179867516918272</v>
      </c>
      <c r="R740" s="53">
        <f t="shared" si="114"/>
        <v>9.9006961218115563</v>
      </c>
      <c r="S740" s="53">
        <f t="shared" si="115"/>
        <v>0</v>
      </c>
      <c r="T740" s="53">
        <f t="shared" si="116"/>
        <v>0</v>
      </c>
      <c r="U740" s="53">
        <f t="shared" si="117"/>
        <v>58.927641853201457</v>
      </c>
      <c r="V740" s="69">
        <v>36.179867516918272</v>
      </c>
      <c r="W740" s="53">
        <f t="shared" si="118"/>
        <v>9.9006961218115563</v>
      </c>
      <c r="X740" s="53">
        <f t="shared" si="119"/>
        <v>0</v>
      </c>
      <c r="Y740" s="12"/>
      <c r="Z740" s="21"/>
      <c r="AA740" s="48"/>
      <c r="AB740" s="21"/>
      <c r="AC740" s="12"/>
    </row>
    <row r="741" spans="1:29" x14ac:dyDescent="0.3">
      <c r="A741" s="1">
        <f t="shared" si="110"/>
        <v>45207.677083331546</v>
      </c>
      <c r="B741" s="6">
        <v>8</v>
      </c>
      <c r="C741" s="6" t="s">
        <v>110</v>
      </c>
      <c r="D741">
        <f>IF(HOUR(A741)+MINUTE(A741)/60&lt;=18,1,IF(HOUR(A741)+MINUTE(A741)/60&gt;=23.25,1,LOOKUP(DAY(A741),calendario!$A$12:$A$41,calendario!$C$12:$C$41)))</f>
        <v>1</v>
      </c>
      <c r="E741" s="89">
        <f t="shared" si="111"/>
        <v>4.4957856445312503</v>
      </c>
      <c r="F741" s="88">
        <v>17.983142578125001</v>
      </c>
      <c r="G741" s="89">
        <f t="shared" si="111"/>
        <v>4.4991831054687497</v>
      </c>
      <c r="H741" s="86">
        <v>17.996732421874999</v>
      </c>
      <c r="O741" s="53">
        <f t="shared" si="112"/>
        <v>0</v>
      </c>
      <c r="P741" s="54">
        <f t="shared" si="113"/>
        <v>58.927641853201457</v>
      </c>
      <c r="Q741" s="69">
        <v>34.976684799583552</v>
      </c>
      <c r="R741" s="53">
        <f t="shared" si="114"/>
        <v>10.502287480478916</v>
      </c>
      <c r="S741" s="53">
        <f t="shared" si="115"/>
        <v>0</v>
      </c>
      <c r="T741" s="53">
        <f t="shared" si="116"/>
        <v>0</v>
      </c>
      <c r="U741" s="53">
        <f t="shared" si="117"/>
        <v>58.927641853201457</v>
      </c>
      <c r="V741" s="69">
        <v>34.976684799583552</v>
      </c>
      <c r="W741" s="53">
        <f t="shared" si="118"/>
        <v>10.502287480478916</v>
      </c>
      <c r="X741" s="53">
        <f t="shared" si="119"/>
        <v>0</v>
      </c>
      <c r="Y741" s="12"/>
      <c r="Z741" s="21"/>
      <c r="AA741" s="48"/>
      <c r="AB741" s="21"/>
      <c r="AC741" s="12"/>
    </row>
    <row r="742" spans="1:29" x14ac:dyDescent="0.3">
      <c r="A742" s="1">
        <f t="shared" si="110"/>
        <v>45207.68749999821</v>
      </c>
      <c r="B742" s="6">
        <v>8</v>
      </c>
      <c r="C742" s="6" t="s">
        <v>111</v>
      </c>
      <c r="D742">
        <f>IF(HOUR(A742)+MINUTE(A742)/60&lt;=18,1,IF(HOUR(A742)+MINUTE(A742)/60&gt;=23.25,1,LOOKUP(DAY(A742),calendario!$A$12:$A$41,calendario!$C$12:$C$41)))</f>
        <v>1</v>
      </c>
      <c r="E742" s="89">
        <f t="shared" si="111"/>
        <v>4.4958784179687497</v>
      </c>
      <c r="F742" s="88">
        <v>17.983513671874999</v>
      </c>
      <c r="G742" s="89">
        <f t="shared" si="111"/>
        <v>4.4993002929687496</v>
      </c>
      <c r="H742" s="86">
        <v>17.997201171874998</v>
      </c>
      <c r="O742" s="53">
        <f t="shared" si="112"/>
        <v>0</v>
      </c>
      <c r="P742" s="54">
        <f t="shared" si="113"/>
        <v>58.927641853201457</v>
      </c>
      <c r="Q742" s="69">
        <v>34.976684799583552</v>
      </c>
      <c r="R742" s="53">
        <f t="shared" si="114"/>
        <v>10.502287480478916</v>
      </c>
      <c r="S742" s="53">
        <f t="shared" si="115"/>
        <v>0</v>
      </c>
      <c r="T742" s="53">
        <f t="shared" si="116"/>
        <v>0</v>
      </c>
      <c r="U742" s="53">
        <f t="shared" si="117"/>
        <v>58.927641853201457</v>
      </c>
      <c r="V742" s="69">
        <v>34.976684799583552</v>
      </c>
      <c r="W742" s="53">
        <f t="shared" si="118"/>
        <v>10.502287480478916</v>
      </c>
      <c r="X742" s="53">
        <f t="shared" si="119"/>
        <v>0</v>
      </c>
      <c r="Y742" s="12"/>
      <c r="Z742" s="21"/>
      <c r="AA742" s="48"/>
      <c r="AB742" s="21"/>
      <c r="AC742" s="12"/>
    </row>
    <row r="743" spans="1:29" x14ac:dyDescent="0.3">
      <c r="A743" s="1">
        <f t="shared" si="110"/>
        <v>45207.697916664874</v>
      </c>
      <c r="B743" s="6">
        <v>8</v>
      </c>
      <c r="C743" s="6" t="s">
        <v>112</v>
      </c>
      <c r="D743">
        <f>IF(HOUR(A743)+MINUTE(A743)/60&lt;=18,1,IF(HOUR(A743)+MINUTE(A743)/60&gt;=23.25,1,LOOKUP(DAY(A743),calendario!$A$12:$A$41,calendario!$C$12:$C$41)))</f>
        <v>1</v>
      </c>
      <c r="E743" s="89">
        <f t="shared" si="111"/>
        <v>4.4959541015625</v>
      </c>
      <c r="F743" s="88">
        <v>17.98381640625</v>
      </c>
      <c r="G743" s="89">
        <f t="shared" si="111"/>
        <v>4.4992841796874998</v>
      </c>
      <c r="H743" s="86">
        <v>17.997136718749999</v>
      </c>
      <c r="O743" s="53">
        <f t="shared" si="112"/>
        <v>0</v>
      </c>
      <c r="P743" s="54">
        <f t="shared" si="113"/>
        <v>58.927641853201457</v>
      </c>
      <c r="Q743" s="69">
        <v>35.253034877667879</v>
      </c>
      <c r="R743" s="53">
        <f t="shared" si="114"/>
        <v>10.364112441436752</v>
      </c>
      <c r="S743" s="53">
        <f t="shared" si="115"/>
        <v>0</v>
      </c>
      <c r="T743" s="53">
        <f t="shared" si="116"/>
        <v>0</v>
      </c>
      <c r="U743" s="53">
        <f t="shared" si="117"/>
        <v>58.927641853201457</v>
      </c>
      <c r="V743" s="69">
        <v>35.253034877667879</v>
      </c>
      <c r="W743" s="53">
        <f t="shared" si="118"/>
        <v>10.364112441436752</v>
      </c>
      <c r="X743" s="53">
        <f t="shared" si="119"/>
        <v>0</v>
      </c>
      <c r="Y743" s="12"/>
      <c r="Z743" s="21"/>
      <c r="AA743" s="48"/>
      <c r="AB743" s="21"/>
      <c r="AC743" s="12"/>
    </row>
    <row r="744" spans="1:29" x14ac:dyDescent="0.3">
      <c r="A744" s="1">
        <f t="shared" si="110"/>
        <v>45207.708333331539</v>
      </c>
      <c r="B744" s="6">
        <v>8</v>
      </c>
      <c r="C744" s="6" t="s">
        <v>113</v>
      </c>
      <c r="D744">
        <f>IF(HOUR(A744)+MINUTE(A744)/60&lt;=18,1,IF(HOUR(A744)+MINUTE(A744)/60&gt;=23.25,1,LOOKUP(DAY(A744),calendario!$A$12:$A$41,calendario!$C$12:$C$41)))</f>
        <v>1</v>
      </c>
      <c r="E744" s="89">
        <f t="shared" si="111"/>
        <v>4.4963940429687499</v>
      </c>
      <c r="F744" s="88">
        <v>17.985576171875</v>
      </c>
      <c r="G744" s="89">
        <f t="shared" si="111"/>
        <v>4.4990864257812504</v>
      </c>
      <c r="H744" s="86">
        <v>17.996345703125002</v>
      </c>
      <c r="O744" s="53">
        <f t="shared" si="112"/>
        <v>0</v>
      </c>
      <c r="P744" s="54">
        <f t="shared" si="113"/>
        <v>58.927641853201457</v>
      </c>
      <c r="Q744" s="69">
        <v>35.253034877667879</v>
      </c>
      <c r="R744" s="53">
        <f t="shared" si="114"/>
        <v>10.364112441436752</v>
      </c>
      <c r="S744" s="53">
        <f t="shared" si="115"/>
        <v>0</v>
      </c>
      <c r="T744" s="53">
        <f t="shared" si="116"/>
        <v>0</v>
      </c>
      <c r="U744" s="53">
        <f t="shared" si="117"/>
        <v>58.927641853201457</v>
      </c>
      <c r="V744" s="69">
        <v>35.253034877667879</v>
      </c>
      <c r="W744" s="53">
        <f t="shared" si="118"/>
        <v>10.364112441436752</v>
      </c>
      <c r="X744" s="53">
        <f t="shared" si="119"/>
        <v>0</v>
      </c>
      <c r="Y744" s="12"/>
      <c r="Z744" s="21"/>
      <c r="AA744" s="48"/>
      <c r="AB744" s="21"/>
      <c r="AC744" s="12"/>
    </row>
    <row r="745" spans="1:29" x14ac:dyDescent="0.3">
      <c r="A745" s="1">
        <f t="shared" si="110"/>
        <v>45207.718749998203</v>
      </c>
      <c r="B745" s="6">
        <v>8</v>
      </c>
      <c r="C745" s="6" t="s">
        <v>114</v>
      </c>
      <c r="D745">
        <f>IF(HOUR(A745)+MINUTE(A745)/60&lt;=18,1,IF(HOUR(A745)+MINUTE(A745)/60&gt;=23.25,1,LOOKUP(DAY(A745),calendario!$A$12:$A$41,calendario!$C$12:$C$41)))</f>
        <v>1</v>
      </c>
      <c r="E745" s="89">
        <f t="shared" si="111"/>
        <v>4.4973549804687503</v>
      </c>
      <c r="F745" s="88">
        <v>17.989419921875001</v>
      </c>
      <c r="G745" s="89">
        <f t="shared" si="111"/>
        <v>4.499154296875</v>
      </c>
      <c r="H745" s="86">
        <v>17.9966171875</v>
      </c>
      <c r="O745" s="53">
        <f t="shared" si="112"/>
        <v>0</v>
      </c>
      <c r="P745" s="54">
        <f t="shared" si="113"/>
        <v>58.927641853201457</v>
      </c>
      <c r="Q745" s="69">
        <v>36.91716866215512</v>
      </c>
      <c r="R745" s="53">
        <f t="shared" si="114"/>
        <v>9.532045549193132</v>
      </c>
      <c r="S745" s="53">
        <f t="shared" si="115"/>
        <v>0</v>
      </c>
      <c r="T745" s="53">
        <f t="shared" si="116"/>
        <v>0</v>
      </c>
      <c r="U745" s="53">
        <f t="shared" si="117"/>
        <v>58.927641853201457</v>
      </c>
      <c r="V745" s="69">
        <v>36.91716866215512</v>
      </c>
      <c r="W745" s="53">
        <f t="shared" si="118"/>
        <v>9.532045549193132</v>
      </c>
      <c r="X745" s="53">
        <f t="shared" si="119"/>
        <v>0</v>
      </c>
      <c r="Y745" s="12"/>
      <c r="Z745" s="21"/>
      <c r="AA745" s="48"/>
      <c r="AB745" s="21"/>
      <c r="AC745" s="12"/>
    </row>
    <row r="746" spans="1:29" x14ac:dyDescent="0.3">
      <c r="A746" s="1">
        <f t="shared" si="110"/>
        <v>45207.729166664867</v>
      </c>
      <c r="B746" s="6">
        <v>8</v>
      </c>
      <c r="C746" s="6" t="s">
        <v>115</v>
      </c>
      <c r="D746">
        <f>IF(HOUR(A746)+MINUTE(A746)/60&lt;=18,1,IF(HOUR(A746)+MINUTE(A746)/60&gt;=23.25,1,LOOKUP(DAY(A746),calendario!$A$12:$A$41,calendario!$C$12:$C$41)))</f>
        <v>1</v>
      </c>
      <c r="E746" s="89">
        <f t="shared" si="111"/>
        <v>4.4983559570312499</v>
      </c>
      <c r="F746" s="88">
        <v>17.993423828125</v>
      </c>
      <c r="G746" s="89">
        <f t="shared" si="111"/>
        <v>4.4993315429687497</v>
      </c>
      <c r="H746" s="86">
        <v>17.997326171874999</v>
      </c>
      <c r="O746" s="53">
        <f t="shared" si="112"/>
        <v>0</v>
      </c>
      <c r="P746" s="54">
        <f t="shared" si="113"/>
        <v>58.927641853201457</v>
      </c>
      <c r="Q746" s="69">
        <v>36.91716866215512</v>
      </c>
      <c r="R746" s="53">
        <f t="shared" si="114"/>
        <v>9.532045549193132</v>
      </c>
      <c r="S746" s="53">
        <f t="shared" si="115"/>
        <v>0</v>
      </c>
      <c r="T746" s="53">
        <f t="shared" si="116"/>
        <v>0</v>
      </c>
      <c r="U746" s="53">
        <f t="shared" si="117"/>
        <v>58.927641853201457</v>
      </c>
      <c r="V746" s="69">
        <v>36.91716866215512</v>
      </c>
      <c r="W746" s="53">
        <f t="shared" si="118"/>
        <v>9.532045549193132</v>
      </c>
      <c r="X746" s="53">
        <f t="shared" si="119"/>
        <v>0</v>
      </c>
      <c r="Y746" s="12"/>
      <c r="Z746" s="21"/>
      <c r="AA746" s="48"/>
      <c r="AB746" s="21"/>
      <c r="AC746" s="12"/>
    </row>
    <row r="747" spans="1:29" x14ac:dyDescent="0.3">
      <c r="A747" s="1">
        <f t="shared" si="110"/>
        <v>45207.739583331531</v>
      </c>
      <c r="B747" s="6">
        <v>8</v>
      </c>
      <c r="C747" s="6" t="s">
        <v>116</v>
      </c>
      <c r="D747">
        <f>IF(HOUR(A747)+MINUTE(A747)/60&lt;=18,1,IF(HOUR(A747)+MINUTE(A747)/60&gt;=23.25,1,LOOKUP(DAY(A747),calendario!$A$12:$A$41,calendario!$C$12:$C$41)))</f>
        <v>1</v>
      </c>
      <c r="E747" s="89">
        <f t="shared" si="111"/>
        <v>4.4996406249999996</v>
      </c>
      <c r="F747" s="88">
        <v>17.998562499999998</v>
      </c>
      <c r="G747" s="89">
        <f t="shared" si="111"/>
        <v>4.4986826171874998</v>
      </c>
      <c r="H747" s="86">
        <v>17.994730468749999</v>
      </c>
      <c r="O747" s="53">
        <f t="shared" si="112"/>
        <v>0</v>
      </c>
      <c r="P747" s="54">
        <f t="shared" si="113"/>
        <v>58.927641853201457</v>
      </c>
      <c r="Q747" s="69">
        <v>35.412376106194692</v>
      </c>
      <c r="R747" s="53">
        <f t="shared" si="114"/>
        <v>10.284441827173346</v>
      </c>
      <c r="S747" s="53">
        <f t="shared" si="115"/>
        <v>0</v>
      </c>
      <c r="T747" s="53">
        <f t="shared" si="116"/>
        <v>0</v>
      </c>
      <c r="U747" s="53">
        <f t="shared" si="117"/>
        <v>58.927641853201457</v>
      </c>
      <c r="V747" s="69">
        <v>35.412376106194692</v>
      </c>
      <c r="W747" s="53">
        <f t="shared" si="118"/>
        <v>10.284441827173346</v>
      </c>
      <c r="X747" s="53">
        <f t="shared" si="119"/>
        <v>0</v>
      </c>
      <c r="Y747" s="12"/>
      <c r="Z747" s="21"/>
      <c r="AA747" s="48"/>
      <c r="AB747" s="21"/>
      <c r="AC747" s="12"/>
    </row>
    <row r="748" spans="1:29" x14ac:dyDescent="0.3">
      <c r="A748" s="1">
        <f t="shared" si="110"/>
        <v>45207.749999998196</v>
      </c>
      <c r="B748" s="6">
        <v>8</v>
      </c>
      <c r="C748" s="6" t="s">
        <v>117</v>
      </c>
      <c r="D748">
        <f>IF(HOUR(A748)+MINUTE(A748)/60&lt;=18,1,IF(HOUR(A748)+MINUTE(A748)/60&gt;=23.25,1,LOOKUP(DAY(A748),calendario!$A$12:$A$41,calendario!$C$12:$C$41)))</f>
        <v>1</v>
      </c>
      <c r="E748" s="89">
        <f t="shared" si="111"/>
        <v>4.4999038085937499</v>
      </c>
      <c r="F748" s="88">
        <v>17.999615234375</v>
      </c>
      <c r="G748" s="89">
        <f t="shared" si="111"/>
        <v>4.4987421875000004</v>
      </c>
      <c r="H748" s="86">
        <v>17.994968750000002</v>
      </c>
      <c r="O748" s="53">
        <f t="shared" si="112"/>
        <v>0</v>
      </c>
      <c r="P748" s="54">
        <f t="shared" si="113"/>
        <v>58.927641853201457</v>
      </c>
      <c r="Q748" s="69">
        <v>35.412376106194692</v>
      </c>
      <c r="R748" s="53">
        <f t="shared" si="114"/>
        <v>10.284441827173346</v>
      </c>
      <c r="S748" s="53">
        <f t="shared" si="115"/>
        <v>0</v>
      </c>
      <c r="T748" s="53">
        <f t="shared" si="116"/>
        <v>0</v>
      </c>
      <c r="U748" s="53">
        <f t="shared" si="117"/>
        <v>58.927641853201457</v>
      </c>
      <c r="V748" s="69">
        <v>35.412376106194692</v>
      </c>
      <c r="W748" s="53">
        <f t="shared" si="118"/>
        <v>10.284441827173346</v>
      </c>
      <c r="X748" s="53">
        <f t="shared" si="119"/>
        <v>0</v>
      </c>
      <c r="Y748" s="12"/>
      <c r="Z748" s="21"/>
      <c r="AA748" s="48"/>
      <c r="AB748" s="21"/>
      <c r="AC748" s="12"/>
    </row>
    <row r="749" spans="1:29" x14ac:dyDescent="0.3">
      <c r="A749" s="1">
        <f t="shared" si="110"/>
        <v>45207.76041666486</v>
      </c>
      <c r="B749" s="6">
        <v>8</v>
      </c>
      <c r="C749" s="6" t="s">
        <v>118</v>
      </c>
      <c r="D749">
        <f>IF(HOUR(A749)+MINUTE(A749)/60&lt;=18,1,IF(HOUR(A749)+MINUTE(A749)/60&gt;=23.25,1,LOOKUP(DAY(A749),calendario!$A$12:$A$41,calendario!$C$12:$C$41)))</f>
        <v>1</v>
      </c>
      <c r="E749" s="89">
        <f t="shared" si="111"/>
        <v>4.5009101562499998</v>
      </c>
      <c r="F749" s="88">
        <v>18.003640624999999</v>
      </c>
      <c r="G749" s="89">
        <f t="shared" si="111"/>
        <v>4.4985478515624999</v>
      </c>
      <c r="H749" s="86">
        <v>17.99419140625</v>
      </c>
      <c r="O749" s="53">
        <f t="shared" si="112"/>
        <v>0</v>
      </c>
      <c r="P749" s="54">
        <f t="shared" si="113"/>
        <v>58.927641853201457</v>
      </c>
      <c r="Q749" s="69">
        <v>30.685611660593441</v>
      </c>
      <c r="R749" s="53">
        <f t="shared" si="114"/>
        <v>12.647824049973972</v>
      </c>
      <c r="S749" s="53">
        <f t="shared" si="115"/>
        <v>0</v>
      </c>
      <c r="T749" s="53">
        <f t="shared" si="116"/>
        <v>0</v>
      </c>
      <c r="U749" s="53">
        <f t="shared" si="117"/>
        <v>58.927641853201457</v>
      </c>
      <c r="V749" s="69">
        <v>30.685611660593441</v>
      </c>
      <c r="W749" s="53">
        <f t="shared" si="118"/>
        <v>12.647824049973972</v>
      </c>
      <c r="X749" s="53">
        <f t="shared" si="119"/>
        <v>0</v>
      </c>
      <c r="Y749" s="12"/>
      <c r="Z749" s="21"/>
      <c r="AA749" s="48"/>
      <c r="AB749" s="21"/>
      <c r="AC749" s="12"/>
    </row>
    <row r="750" spans="1:29" x14ac:dyDescent="0.3">
      <c r="A750" s="1">
        <f t="shared" si="110"/>
        <v>45207.770833331524</v>
      </c>
      <c r="B750" s="6">
        <v>8</v>
      </c>
      <c r="C750" s="6" t="s">
        <v>119</v>
      </c>
      <c r="D750">
        <f>IF(HOUR(A750)+MINUTE(A750)/60&lt;=18,1,IF(HOUR(A750)+MINUTE(A750)/60&gt;=23.25,1,LOOKUP(DAY(A750),calendario!$A$12:$A$41,calendario!$C$12:$C$41)))</f>
        <v>1</v>
      </c>
      <c r="E750" s="89">
        <f t="shared" si="111"/>
        <v>4.4992548828125001</v>
      </c>
      <c r="F750" s="88">
        <v>17.99701953125</v>
      </c>
      <c r="G750" s="89">
        <f t="shared" si="111"/>
        <v>4.4984428710937499</v>
      </c>
      <c r="H750" s="86">
        <v>17.993771484374999</v>
      </c>
      <c r="O750" s="53">
        <f t="shared" si="112"/>
        <v>0</v>
      </c>
      <c r="P750" s="54">
        <f t="shared" si="113"/>
        <v>58.927641853201457</v>
      </c>
      <c r="Q750" s="69">
        <v>30.685611660593441</v>
      </c>
      <c r="R750" s="53">
        <f t="shared" si="114"/>
        <v>12.647824049973972</v>
      </c>
      <c r="S750" s="53">
        <f t="shared" si="115"/>
        <v>0</v>
      </c>
      <c r="T750" s="53">
        <f t="shared" si="116"/>
        <v>0</v>
      </c>
      <c r="U750" s="53">
        <f t="shared" si="117"/>
        <v>58.927641853201457</v>
      </c>
      <c r="V750" s="69">
        <v>30.685611660593441</v>
      </c>
      <c r="W750" s="53">
        <f t="shared" si="118"/>
        <v>12.647824049973972</v>
      </c>
      <c r="X750" s="53">
        <f t="shared" si="119"/>
        <v>0</v>
      </c>
      <c r="Y750" s="12"/>
      <c r="Z750" s="21"/>
      <c r="AA750" s="48"/>
      <c r="AB750" s="21"/>
      <c r="AC750" s="12"/>
    </row>
    <row r="751" spans="1:29" x14ac:dyDescent="0.3">
      <c r="A751" s="1">
        <f t="shared" si="110"/>
        <v>45207.781249998188</v>
      </c>
      <c r="B751" s="6">
        <v>8</v>
      </c>
      <c r="C751" s="6" t="s">
        <v>120</v>
      </c>
      <c r="D751">
        <f>IF(HOUR(A751)+MINUTE(A751)/60&lt;=18,1,IF(HOUR(A751)+MINUTE(A751)/60&gt;=23.25,1,LOOKUP(DAY(A751),calendario!$A$12:$A$41,calendario!$C$12:$C$41)))</f>
        <v>1</v>
      </c>
      <c r="E751" s="89">
        <f t="shared" si="111"/>
        <v>4.4994252929687502</v>
      </c>
      <c r="F751" s="88">
        <v>17.997701171875001</v>
      </c>
      <c r="G751" s="89">
        <f t="shared" si="111"/>
        <v>4.4992060546874999</v>
      </c>
      <c r="H751" s="86">
        <v>17.99682421875</v>
      </c>
      <c r="O751" s="53">
        <f t="shared" si="112"/>
        <v>0</v>
      </c>
      <c r="P751" s="54">
        <f t="shared" si="113"/>
        <v>58.927641853201457</v>
      </c>
      <c r="Q751" s="69">
        <v>44.035102550754814</v>
      </c>
      <c r="R751" s="53">
        <f t="shared" si="114"/>
        <v>5.9730786048932849</v>
      </c>
      <c r="S751" s="53">
        <f t="shared" si="115"/>
        <v>0</v>
      </c>
      <c r="T751" s="53">
        <f t="shared" si="116"/>
        <v>0</v>
      </c>
      <c r="U751" s="53">
        <f t="shared" si="117"/>
        <v>58.927641853201457</v>
      </c>
      <c r="V751" s="69">
        <v>44.035102550754814</v>
      </c>
      <c r="W751" s="53">
        <f t="shared" si="118"/>
        <v>5.9730786048932849</v>
      </c>
      <c r="X751" s="53">
        <f t="shared" si="119"/>
        <v>0</v>
      </c>
      <c r="Y751" s="12"/>
      <c r="Z751" s="21"/>
      <c r="AA751" s="48"/>
      <c r="AB751" s="21"/>
      <c r="AC751" s="12"/>
    </row>
    <row r="752" spans="1:29" x14ac:dyDescent="0.3">
      <c r="A752" s="1">
        <f t="shared" si="110"/>
        <v>45207.791666664853</v>
      </c>
      <c r="B752" s="6">
        <v>8</v>
      </c>
      <c r="C752" s="6" t="s">
        <v>121</v>
      </c>
      <c r="D752">
        <f>IF(HOUR(A752)+MINUTE(A752)/60&lt;=18,1,IF(HOUR(A752)+MINUTE(A752)/60&gt;=23.25,1,LOOKUP(DAY(A752),calendario!$A$12:$A$41,calendario!$C$12:$C$41)))</f>
        <v>1</v>
      </c>
      <c r="E752" s="89">
        <f t="shared" si="111"/>
        <v>4.5027675781249998</v>
      </c>
      <c r="F752" s="88">
        <v>18.011070312499999</v>
      </c>
      <c r="G752" s="89">
        <f t="shared" si="111"/>
        <v>4.4996865234375001</v>
      </c>
      <c r="H752" s="86">
        <v>17.99874609375</v>
      </c>
      <c r="O752" s="53">
        <f t="shared" si="112"/>
        <v>0</v>
      </c>
      <c r="P752" s="54">
        <f t="shared" si="113"/>
        <v>58.927641853201457</v>
      </c>
      <c r="Q752" s="69">
        <v>44.035102550754814</v>
      </c>
      <c r="R752" s="53">
        <f t="shared" si="114"/>
        <v>5.9730786048932849</v>
      </c>
      <c r="S752" s="53">
        <f t="shared" si="115"/>
        <v>0</v>
      </c>
      <c r="T752" s="53">
        <f t="shared" si="116"/>
        <v>0</v>
      </c>
      <c r="U752" s="53">
        <f t="shared" si="117"/>
        <v>58.927641853201457</v>
      </c>
      <c r="V752" s="69">
        <v>44.035102550754814</v>
      </c>
      <c r="W752" s="53">
        <f t="shared" si="118"/>
        <v>5.9730786048932849</v>
      </c>
      <c r="X752" s="53">
        <f t="shared" si="119"/>
        <v>0</v>
      </c>
      <c r="Y752" s="12"/>
      <c r="Z752" s="21"/>
      <c r="AA752" s="48"/>
      <c r="AB752" s="21"/>
      <c r="AC752" s="12"/>
    </row>
    <row r="753" spans="1:29" x14ac:dyDescent="0.3">
      <c r="A753" s="1">
        <f t="shared" si="110"/>
        <v>45207.802083331517</v>
      </c>
      <c r="B753" s="6">
        <v>8</v>
      </c>
      <c r="C753" s="6" t="s">
        <v>122</v>
      </c>
      <c r="D753">
        <f>IF(HOUR(A753)+MINUTE(A753)/60&lt;=18,1,IF(HOUR(A753)+MINUTE(A753)/60&gt;=23.25,1,LOOKUP(DAY(A753),calendario!$A$12:$A$41,calendario!$C$12:$C$41)))</f>
        <v>1</v>
      </c>
      <c r="E753" s="89">
        <f t="shared" si="111"/>
        <v>4.5030625000000004</v>
      </c>
      <c r="F753" s="88">
        <v>18.012250000000002</v>
      </c>
      <c r="G753" s="89">
        <f t="shared" si="111"/>
        <v>4.4994252929687502</v>
      </c>
      <c r="H753" s="86">
        <v>17.997701171875001</v>
      </c>
      <c r="O753" s="53">
        <f t="shared" si="112"/>
        <v>0</v>
      </c>
      <c r="P753" s="54">
        <f t="shared" si="113"/>
        <v>58.927641853201457</v>
      </c>
      <c r="Q753" s="69">
        <v>44.71103461738678</v>
      </c>
      <c r="R753" s="53">
        <f t="shared" si="114"/>
        <v>5.6351125715773023</v>
      </c>
      <c r="S753" s="53">
        <f t="shared" si="115"/>
        <v>0</v>
      </c>
      <c r="T753" s="53">
        <f t="shared" si="116"/>
        <v>0</v>
      </c>
      <c r="U753" s="53">
        <f t="shared" si="117"/>
        <v>58.927641853201457</v>
      </c>
      <c r="V753" s="69">
        <v>44.71103461738678</v>
      </c>
      <c r="W753" s="53">
        <f t="shared" si="118"/>
        <v>5.6351125715773023</v>
      </c>
      <c r="X753" s="53">
        <f t="shared" si="119"/>
        <v>0</v>
      </c>
      <c r="Y753" s="12"/>
      <c r="Z753" s="21"/>
      <c r="AA753" s="48"/>
      <c r="AB753" s="21"/>
      <c r="AC753" s="12"/>
    </row>
    <row r="754" spans="1:29" x14ac:dyDescent="0.3">
      <c r="A754" s="1">
        <f t="shared" si="110"/>
        <v>45207.812499998181</v>
      </c>
      <c r="B754" s="6">
        <v>8</v>
      </c>
      <c r="C754" s="6" t="s">
        <v>123</v>
      </c>
      <c r="D754">
        <f>IF(HOUR(A754)+MINUTE(A754)/60&lt;=18,1,IF(HOUR(A754)+MINUTE(A754)/60&gt;=23.25,1,LOOKUP(DAY(A754),calendario!$A$12:$A$41,calendario!$C$12:$C$41)))</f>
        <v>1</v>
      </c>
      <c r="E754" s="89">
        <f t="shared" si="111"/>
        <v>4.5031699218750001</v>
      </c>
      <c r="F754" s="88">
        <v>18.0126796875</v>
      </c>
      <c r="G754" s="89">
        <f t="shared" si="111"/>
        <v>4.5</v>
      </c>
      <c r="H754" s="86">
        <v>18</v>
      </c>
      <c r="O754" s="53">
        <f t="shared" si="112"/>
        <v>0</v>
      </c>
      <c r="P754" s="54">
        <f t="shared" si="113"/>
        <v>58.927641853201457</v>
      </c>
      <c r="Q754" s="69">
        <v>44.71103461738678</v>
      </c>
      <c r="R754" s="53">
        <f t="shared" si="114"/>
        <v>5.6351125715773023</v>
      </c>
      <c r="S754" s="53">
        <f t="shared" si="115"/>
        <v>0</v>
      </c>
      <c r="T754" s="53">
        <f t="shared" si="116"/>
        <v>0</v>
      </c>
      <c r="U754" s="53">
        <f t="shared" si="117"/>
        <v>58.927641853201457</v>
      </c>
      <c r="V754" s="69">
        <v>44.71103461738678</v>
      </c>
      <c r="W754" s="53">
        <f t="shared" si="118"/>
        <v>5.6351125715773023</v>
      </c>
      <c r="X754" s="53">
        <f t="shared" si="119"/>
        <v>0</v>
      </c>
      <c r="Y754" s="12"/>
      <c r="Z754" s="21"/>
      <c r="AA754" s="48"/>
      <c r="AB754" s="21"/>
      <c r="AC754" s="12"/>
    </row>
    <row r="755" spans="1:29" x14ac:dyDescent="0.3">
      <c r="A755" s="1">
        <f t="shared" si="110"/>
        <v>45207.822916664845</v>
      </c>
      <c r="B755" s="6">
        <v>8</v>
      </c>
      <c r="C755" s="6" t="s">
        <v>124</v>
      </c>
      <c r="D755">
        <f>IF(HOUR(A755)+MINUTE(A755)/60&lt;=18,1,IF(HOUR(A755)+MINUTE(A755)/60&gt;=23.25,1,LOOKUP(DAY(A755),calendario!$A$12:$A$41,calendario!$C$12:$C$41)))</f>
        <v>1</v>
      </c>
      <c r="E755" s="89">
        <f t="shared" si="111"/>
        <v>4.5051752929687501</v>
      </c>
      <c r="F755" s="88">
        <v>18.020701171875</v>
      </c>
      <c r="G755" s="89">
        <f t="shared" si="111"/>
        <v>4.5006879882812498</v>
      </c>
      <c r="H755" s="86">
        <v>18.002751953124999</v>
      </c>
      <c r="O755" s="53">
        <f t="shared" si="112"/>
        <v>0</v>
      </c>
      <c r="P755" s="54">
        <f t="shared" si="113"/>
        <v>58.927641853201457</v>
      </c>
      <c r="Q755" s="69">
        <v>44.781068714211351</v>
      </c>
      <c r="R755" s="53">
        <f t="shared" si="114"/>
        <v>5.6000955231650167</v>
      </c>
      <c r="S755" s="53">
        <f t="shared" si="115"/>
        <v>0</v>
      </c>
      <c r="T755" s="53">
        <f t="shared" si="116"/>
        <v>0</v>
      </c>
      <c r="U755" s="53">
        <f t="shared" si="117"/>
        <v>58.927641853201457</v>
      </c>
      <c r="V755" s="69">
        <v>44.781068714211351</v>
      </c>
      <c r="W755" s="53">
        <f t="shared" si="118"/>
        <v>5.6000955231650167</v>
      </c>
      <c r="X755" s="53">
        <f t="shared" si="119"/>
        <v>0</v>
      </c>
      <c r="Y755" s="12"/>
      <c r="Z755" s="21"/>
      <c r="AA755" s="48"/>
      <c r="AB755" s="21"/>
      <c r="AC755" s="12"/>
    </row>
    <row r="756" spans="1:29" x14ac:dyDescent="0.3">
      <c r="A756" s="1">
        <f t="shared" si="110"/>
        <v>45207.833333331509</v>
      </c>
      <c r="B756" s="6">
        <v>8</v>
      </c>
      <c r="C756" s="6" t="s">
        <v>125</v>
      </c>
      <c r="D756">
        <f>IF(HOUR(A756)+MINUTE(A756)/60&lt;=18,1,IF(HOUR(A756)+MINUTE(A756)/60&gt;=23.25,1,LOOKUP(DAY(A756),calendario!$A$12:$A$41,calendario!$C$12:$C$41)))</f>
        <v>1</v>
      </c>
      <c r="E756" s="89">
        <f t="shared" si="111"/>
        <v>4.5059277343749997</v>
      </c>
      <c r="F756" s="88">
        <v>18.023710937499999</v>
      </c>
      <c r="G756" s="89">
        <f t="shared" si="111"/>
        <v>4.50050146484375</v>
      </c>
      <c r="H756" s="86">
        <v>18.002005859375</v>
      </c>
      <c r="O756" s="53">
        <f t="shared" si="112"/>
        <v>0</v>
      </c>
      <c r="P756" s="54">
        <f t="shared" si="113"/>
        <v>58.927641853201457</v>
      </c>
      <c r="Q756" s="69">
        <v>44.781068714211351</v>
      </c>
      <c r="R756" s="53">
        <f t="shared" si="114"/>
        <v>5.6000955231650167</v>
      </c>
      <c r="S756" s="53">
        <f t="shared" si="115"/>
        <v>0</v>
      </c>
      <c r="T756" s="53">
        <f t="shared" si="116"/>
        <v>0</v>
      </c>
      <c r="U756" s="53">
        <f t="shared" si="117"/>
        <v>58.927641853201457</v>
      </c>
      <c r="V756" s="69">
        <v>44.781068714211351</v>
      </c>
      <c r="W756" s="53">
        <f t="shared" si="118"/>
        <v>5.6000955231650167</v>
      </c>
      <c r="X756" s="53">
        <f t="shared" si="119"/>
        <v>0</v>
      </c>
      <c r="Y756" s="12"/>
      <c r="Z756" s="21"/>
      <c r="AA756" s="48"/>
      <c r="AB756" s="21"/>
      <c r="AC756" s="12"/>
    </row>
    <row r="757" spans="1:29" x14ac:dyDescent="0.3">
      <c r="A757" s="1">
        <f t="shared" si="110"/>
        <v>45207.843749998174</v>
      </c>
      <c r="B757" s="6">
        <v>8</v>
      </c>
      <c r="C757" s="6" t="s">
        <v>126</v>
      </c>
      <c r="D757">
        <f>IF(HOUR(A757)+MINUTE(A757)/60&lt;=18,1,IF(HOUR(A757)+MINUTE(A757)/60&gt;=23.25,1,LOOKUP(DAY(A757),calendario!$A$12:$A$41,calendario!$C$12:$C$41)))</f>
        <v>1</v>
      </c>
      <c r="E757" s="89">
        <f t="shared" si="111"/>
        <v>4.5039868164062504</v>
      </c>
      <c r="F757" s="88">
        <v>18.015947265625002</v>
      </c>
      <c r="G757" s="89">
        <f t="shared" si="111"/>
        <v>4.5004223632812499</v>
      </c>
      <c r="H757" s="86">
        <v>18.001689453125</v>
      </c>
      <c r="O757" s="53">
        <f t="shared" si="112"/>
        <v>0</v>
      </c>
      <c r="P757" s="54">
        <f t="shared" si="113"/>
        <v>58.927641853201457</v>
      </c>
      <c r="Q757" s="69">
        <v>44.318065851119208</v>
      </c>
      <c r="R757" s="53">
        <f t="shared" si="114"/>
        <v>5.8315969547110882</v>
      </c>
      <c r="S757" s="53">
        <f t="shared" si="115"/>
        <v>0</v>
      </c>
      <c r="T757" s="53">
        <f t="shared" si="116"/>
        <v>0</v>
      </c>
      <c r="U757" s="53">
        <f t="shared" si="117"/>
        <v>58.927641853201457</v>
      </c>
      <c r="V757" s="69">
        <v>44.318065851119208</v>
      </c>
      <c r="W757" s="53">
        <f t="shared" si="118"/>
        <v>5.8315969547110882</v>
      </c>
      <c r="X757" s="53">
        <f t="shared" si="119"/>
        <v>0</v>
      </c>
      <c r="Y757" s="12"/>
      <c r="Z757" s="21"/>
      <c r="AA757" s="48"/>
      <c r="AB757" s="21"/>
      <c r="AC757" s="12"/>
    </row>
    <row r="758" spans="1:29" x14ac:dyDescent="0.3">
      <c r="A758" s="1">
        <f t="shared" si="110"/>
        <v>45207.854166664838</v>
      </c>
      <c r="B758" s="6">
        <v>8</v>
      </c>
      <c r="C758" s="6" t="s">
        <v>127</v>
      </c>
      <c r="D758">
        <f>IF(HOUR(A758)+MINUTE(A758)/60&lt;=18,1,IF(HOUR(A758)+MINUTE(A758)/60&gt;=23.25,1,LOOKUP(DAY(A758),calendario!$A$12:$A$41,calendario!$C$12:$C$41)))</f>
        <v>1</v>
      </c>
      <c r="E758" s="89">
        <f t="shared" si="111"/>
        <v>4.5071230468749999</v>
      </c>
      <c r="F758" s="88">
        <v>18.028492187499999</v>
      </c>
      <c r="G758" s="89">
        <f t="shared" si="111"/>
        <v>4.5002666015625001</v>
      </c>
      <c r="H758" s="86">
        <v>18.001066406250001</v>
      </c>
      <c r="O758" s="53">
        <f t="shared" si="112"/>
        <v>0</v>
      </c>
      <c r="P758" s="54">
        <f t="shared" si="113"/>
        <v>58.927641853201457</v>
      </c>
      <c r="Q758" s="69">
        <v>44.318065851119208</v>
      </c>
      <c r="R758" s="53">
        <f t="shared" si="114"/>
        <v>5.8315969547110882</v>
      </c>
      <c r="S758" s="53">
        <f t="shared" si="115"/>
        <v>0</v>
      </c>
      <c r="T758" s="53">
        <f t="shared" si="116"/>
        <v>0</v>
      </c>
      <c r="U758" s="53">
        <f t="shared" si="117"/>
        <v>58.927641853201457</v>
      </c>
      <c r="V758" s="69">
        <v>44.318065851119208</v>
      </c>
      <c r="W758" s="53">
        <f t="shared" si="118"/>
        <v>5.8315969547110882</v>
      </c>
      <c r="X758" s="53">
        <f t="shared" si="119"/>
        <v>0</v>
      </c>
      <c r="Y758" s="12"/>
      <c r="Z758" s="21"/>
      <c r="AA758" s="48"/>
      <c r="AB758" s="21"/>
      <c r="AC758" s="12"/>
    </row>
    <row r="759" spans="1:29" x14ac:dyDescent="0.3">
      <c r="A759" s="1">
        <f t="shared" si="110"/>
        <v>45207.864583331502</v>
      </c>
      <c r="B759" s="6">
        <v>8</v>
      </c>
      <c r="C759" s="6" t="s">
        <v>128</v>
      </c>
      <c r="D759">
        <f>IF(HOUR(A759)+MINUTE(A759)/60&lt;=18,1,IF(HOUR(A759)+MINUTE(A759)/60&gt;=23.25,1,LOOKUP(DAY(A759),calendario!$A$12:$A$41,calendario!$C$12:$C$41)))</f>
        <v>1</v>
      </c>
      <c r="E759" s="89">
        <f t="shared" si="111"/>
        <v>4.5082299804687498</v>
      </c>
      <c r="F759" s="88">
        <v>18.032919921874999</v>
      </c>
      <c r="G759" s="89">
        <f t="shared" si="111"/>
        <v>4.50040966796875</v>
      </c>
      <c r="H759" s="86">
        <v>18.001638671875</v>
      </c>
      <c r="O759" s="53">
        <f t="shared" si="112"/>
        <v>0</v>
      </c>
      <c r="P759" s="54">
        <f t="shared" si="113"/>
        <v>58.927641853201457</v>
      </c>
      <c r="Q759" s="69">
        <v>43.880647579385737</v>
      </c>
      <c r="R759" s="53">
        <f t="shared" si="114"/>
        <v>6.0503060905778234</v>
      </c>
      <c r="S759" s="53">
        <f t="shared" si="115"/>
        <v>0</v>
      </c>
      <c r="T759" s="53">
        <f t="shared" si="116"/>
        <v>0</v>
      </c>
      <c r="U759" s="53">
        <f t="shared" si="117"/>
        <v>58.927641853201457</v>
      </c>
      <c r="V759" s="69">
        <v>43.880647579385737</v>
      </c>
      <c r="W759" s="53">
        <f t="shared" si="118"/>
        <v>6.0503060905778234</v>
      </c>
      <c r="X759" s="53">
        <f t="shared" si="119"/>
        <v>0</v>
      </c>
      <c r="Y759" s="12"/>
      <c r="Z759" s="21"/>
      <c r="AA759" s="48"/>
      <c r="AB759" s="21"/>
      <c r="AC759" s="12"/>
    </row>
    <row r="760" spans="1:29" x14ac:dyDescent="0.3">
      <c r="A760" s="1">
        <f t="shared" si="110"/>
        <v>45207.874999998166</v>
      </c>
      <c r="B760" s="6">
        <v>8</v>
      </c>
      <c r="C760" s="6" t="s">
        <v>129</v>
      </c>
      <c r="D760">
        <f>IF(HOUR(A760)+MINUTE(A760)/60&lt;=18,1,IF(HOUR(A760)+MINUTE(A760)/60&gt;=23.25,1,LOOKUP(DAY(A760),calendario!$A$12:$A$41,calendario!$C$12:$C$41)))</f>
        <v>1</v>
      </c>
      <c r="E760" s="89">
        <f t="shared" si="111"/>
        <v>4.5082944335937496</v>
      </c>
      <c r="F760" s="88">
        <v>18.033177734374998</v>
      </c>
      <c r="G760" s="89">
        <f t="shared" si="111"/>
        <v>4.5001669921875003</v>
      </c>
      <c r="H760" s="86">
        <v>18.000667968750001</v>
      </c>
      <c r="O760" s="53">
        <f t="shared" si="112"/>
        <v>0</v>
      </c>
      <c r="P760" s="54">
        <f t="shared" si="113"/>
        <v>58.927641853201457</v>
      </c>
      <c r="Q760" s="69">
        <v>43.880647579385737</v>
      </c>
      <c r="R760" s="53">
        <f t="shared" si="114"/>
        <v>6.0503060905778234</v>
      </c>
      <c r="S760" s="53">
        <f t="shared" si="115"/>
        <v>0</v>
      </c>
      <c r="T760" s="53">
        <f t="shared" si="116"/>
        <v>0</v>
      </c>
      <c r="U760" s="53">
        <f t="shared" si="117"/>
        <v>58.927641853201457</v>
      </c>
      <c r="V760" s="69">
        <v>43.880647579385737</v>
      </c>
      <c r="W760" s="53">
        <f t="shared" si="118"/>
        <v>6.0503060905778234</v>
      </c>
      <c r="X760" s="53">
        <f t="shared" si="119"/>
        <v>0</v>
      </c>
      <c r="Y760" s="12"/>
      <c r="Z760" s="21"/>
      <c r="AA760" s="48"/>
      <c r="AB760" s="21"/>
      <c r="AC760" s="12"/>
    </row>
    <row r="761" spans="1:29" x14ac:dyDescent="0.3">
      <c r="A761" s="1">
        <f t="shared" si="110"/>
        <v>45207.885416664831</v>
      </c>
      <c r="B761" s="6">
        <v>8</v>
      </c>
      <c r="C761" s="6" t="s">
        <v>130</v>
      </c>
      <c r="D761">
        <f>IF(HOUR(A761)+MINUTE(A761)/60&lt;=18,1,IF(HOUR(A761)+MINUTE(A761)/60&gt;=23.25,1,LOOKUP(DAY(A761),calendario!$A$12:$A$41,calendario!$C$12:$C$41)))</f>
        <v>1</v>
      </c>
      <c r="E761" s="89">
        <f t="shared" si="111"/>
        <v>4.5087265624999997</v>
      </c>
      <c r="F761" s="88">
        <v>18.034906249999999</v>
      </c>
      <c r="G761" s="89">
        <f t="shared" si="111"/>
        <v>4.5000673828125004</v>
      </c>
      <c r="H761" s="86">
        <v>18.000269531250002</v>
      </c>
      <c r="O761" s="53">
        <f t="shared" si="112"/>
        <v>0</v>
      </c>
      <c r="P761" s="54">
        <f t="shared" si="113"/>
        <v>58.927641853201457</v>
      </c>
      <c r="Q761" s="69">
        <v>43.517353461738672</v>
      </c>
      <c r="R761" s="53">
        <f t="shared" si="114"/>
        <v>6.231953149401356</v>
      </c>
      <c r="S761" s="53">
        <f t="shared" si="115"/>
        <v>0</v>
      </c>
      <c r="T761" s="53">
        <f t="shared" si="116"/>
        <v>0</v>
      </c>
      <c r="U761" s="53">
        <f t="shared" si="117"/>
        <v>58.927641853201457</v>
      </c>
      <c r="V761" s="69">
        <v>43.517353461738672</v>
      </c>
      <c r="W761" s="53">
        <f t="shared" si="118"/>
        <v>6.231953149401356</v>
      </c>
      <c r="X761" s="53">
        <f t="shared" si="119"/>
        <v>0</v>
      </c>
      <c r="Y761" s="12"/>
      <c r="Z761" s="21"/>
      <c r="AA761" s="48"/>
      <c r="AB761" s="21"/>
      <c r="AC761" s="12"/>
    </row>
    <row r="762" spans="1:29" x14ac:dyDescent="0.3">
      <c r="A762" s="1">
        <f t="shared" si="110"/>
        <v>45207.895833331495</v>
      </c>
      <c r="B762" s="6">
        <v>8</v>
      </c>
      <c r="C762" s="6" t="s">
        <v>131</v>
      </c>
      <c r="D762">
        <f>IF(HOUR(A762)+MINUTE(A762)/60&lt;=18,1,IF(HOUR(A762)+MINUTE(A762)/60&gt;=23.25,1,LOOKUP(DAY(A762),calendario!$A$12:$A$41,calendario!$C$12:$C$41)))</f>
        <v>1</v>
      </c>
      <c r="E762" s="89">
        <f t="shared" si="111"/>
        <v>4.5082900390624996</v>
      </c>
      <c r="F762" s="88">
        <v>18.033160156249998</v>
      </c>
      <c r="G762" s="89">
        <f t="shared" si="111"/>
        <v>4.5001689453124998</v>
      </c>
      <c r="H762" s="86">
        <v>18.000675781249999</v>
      </c>
      <c r="O762" s="53">
        <f t="shared" si="112"/>
        <v>0</v>
      </c>
      <c r="P762" s="54">
        <f t="shared" si="113"/>
        <v>58.927641853201457</v>
      </c>
      <c r="Q762" s="69">
        <v>43.517353461738672</v>
      </c>
      <c r="R762" s="53">
        <f t="shared" si="114"/>
        <v>6.231953149401356</v>
      </c>
      <c r="S762" s="53">
        <f t="shared" si="115"/>
        <v>0</v>
      </c>
      <c r="T762" s="53">
        <f t="shared" si="116"/>
        <v>0</v>
      </c>
      <c r="U762" s="53">
        <f t="shared" si="117"/>
        <v>58.927641853201457</v>
      </c>
      <c r="V762" s="69">
        <v>43.517353461738672</v>
      </c>
      <c r="W762" s="53">
        <f t="shared" si="118"/>
        <v>6.231953149401356</v>
      </c>
      <c r="X762" s="53">
        <f t="shared" si="119"/>
        <v>0</v>
      </c>
      <c r="Y762" s="12"/>
      <c r="Z762" s="21"/>
      <c r="AA762" s="48"/>
      <c r="AB762" s="21"/>
      <c r="AC762" s="12"/>
    </row>
    <row r="763" spans="1:29" x14ac:dyDescent="0.3">
      <c r="A763" s="1">
        <f t="shared" si="110"/>
        <v>45207.906249998159</v>
      </c>
      <c r="B763" s="6">
        <v>8</v>
      </c>
      <c r="C763" s="6" t="s">
        <v>132</v>
      </c>
      <c r="D763">
        <f>IF(HOUR(A763)+MINUTE(A763)/60&lt;=18,1,IF(HOUR(A763)+MINUTE(A763)/60&gt;=23.25,1,LOOKUP(DAY(A763),calendario!$A$12:$A$41,calendario!$C$12:$C$41)))</f>
        <v>1</v>
      </c>
      <c r="E763" s="89">
        <f t="shared" si="111"/>
        <v>4.5087880859374998</v>
      </c>
      <c r="F763" s="88">
        <v>18.035152343749999</v>
      </c>
      <c r="G763" s="89">
        <f t="shared" si="111"/>
        <v>4.4998920898437502</v>
      </c>
      <c r="H763" s="86">
        <v>17.999568359375001</v>
      </c>
      <c r="O763" s="53">
        <f t="shared" si="112"/>
        <v>0</v>
      </c>
      <c r="P763" s="54">
        <f t="shared" si="113"/>
        <v>58.927641853201457</v>
      </c>
      <c r="Q763" s="69">
        <v>36.912071056741283</v>
      </c>
      <c r="R763" s="53">
        <f t="shared" si="114"/>
        <v>9.5345943519000507</v>
      </c>
      <c r="S763" s="53">
        <f t="shared" si="115"/>
        <v>0</v>
      </c>
      <c r="T763" s="53">
        <f t="shared" si="116"/>
        <v>0</v>
      </c>
      <c r="U763" s="53">
        <f t="shared" si="117"/>
        <v>58.927641853201457</v>
      </c>
      <c r="V763" s="69">
        <v>36.912071056741283</v>
      </c>
      <c r="W763" s="53">
        <f t="shared" si="118"/>
        <v>9.5345943519000507</v>
      </c>
      <c r="X763" s="53">
        <f t="shared" si="119"/>
        <v>0</v>
      </c>
      <c r="Y763" s="12"/>
      <c r="Z763" s="21"/>
      <c r="AA763" s="48"/>
      <c r="AB763" s="21"/>
      <c r="AC763" s="12"/>
    </row>
    <row r="764" spans="1:29" x14ac:dyDescent="0.3">
      <c r="A764" s="1">
        <f t="shared" si="110"/>
        <v>45207.916666664823</v>
      </c>
      <c r="B764" s="6">
        <v>8</v>
      </c>
      <c r="C764" s="6" t="s">
        <v>133</v>
      </c>
      <c r="D764">
        <f>IF(HOUR(A764)+MINUTE(A764)/60&lt;=18,1,IF(HOUR(A764)+MINUTE(A764)/60&gt;=23.25,1,LOOKUP(DAY(A764),calendario!$A$12:$A$41,calendario!$C$12:$C$41)))</f>
        <v>1</v>
      </c>
      <c r="E764" s="89">
        <f t="shared" si="111"/>
        <v>4.5089277343749998</v>
      </c>
      <c r="F764" s="88">
        <v>18.035710937499999</v>
      </c>
      <c r="G764" s="89">
        <f t="shared" si="111"/>
        <v>4.4998554687499999</v>
      </c>
      <c r="H764" s="86">
        <v>17.999421874999999</v>
      </c>
      <c r="O764" s="53">
        <f t="shared" si="112"/>
        <v>0</v>
      </c>
      <c r="P764" s="54">
        <f t="shared" si="113"/>
        <v>58.927641853201457</v>
      </c>
      <c r="Q764" s="69">
        <v>36.912071056741283</v>
      </c>
      <c r="R764" s="53">
        <f t="shared" si="114"/>
        <v>9.5345943519000507</v>
      </c>
      <c r="S764" s="53">
        <f t="shared" si="115"/>
        <v>0</v>
      </c>
      <c r="T764" s="53">
        <f t="shared" si="116"/>
        <v>0</v>
      </c>
      <c r="U764" s="53">
        <f t="shared" si="117"/>
        <v>58.927641853201457</v>
      </c>
      <c r="V764" s="69">
        <v>36.912071056741283</v>
      </c>
      <c r="W764" s="53">
        <f t="shared" si="118"/>
        <v>9.5345943519000507</v>
      </c>
      <c r="X764" s="53">
        <f t="shared" si="119"/>
        <v>0</v>
      </c>
      <c r="Y764" s="12"/>
      <c r="Z764" s="21"/>
      <c r="AA764" s="48"/>
      <c r="AB764" s="21"/>
      <c r="AC764" s="12"/>
    </row>
    <row r="765" spans="1:29" x14ac:dyDescent="0.3">
      <c r="A765" s="1">
        <f t="shared" si="110"/>
        <v>45207.927083331488</v>
      </c>
      <c r="B765" s="6">
        <v>8</v>
      </c>
      <c r="C765" s="6" t="s">
        <v>134</v>
      </c>
      <c r="D765">
        <f>IF(HOUR(A765)+MINUTE(A765)/60&lt;=18,1,IF(HOUR(A765)+MINUTE(A765)/60&gt;=23.25,1,LOOKUP(DAY(A765),calendario!$A$12:$A$41,calendario!$C$12:$C$41)))</f>
        <v>1</v>
      </c>
      <c r="E765" s="89">
        <f t="shared" si="111"/>
        <v>4.5093154296874998</v>
      </c>
      <c r="F765" s="88">
        <v>18.037261718749999</v>
      </c>
      <c r="G765" s="89">
        <f t="shared" si="111"/>
        <v>4.5000024414062496</v>
      </c>
      <c r="H765" s="86">
        <v>18.000009765624998</v>
      </c>
      <c r="O765" s="53">
        <f t="shared" si="112"/>
        <v>0</v>
      </c>
      <c r="P765" s="54">
        <f t="shared" si="113"/>
        <v>58.927641853201457</v>
      </c>
      <c r="Q765" s="69">
        <v>36.909694690265489</v>
      </c>
      <c r="R765" s="53">
        <f t="shared" si="114"/>
        <v>9.5357825351379475</v>
      </c>
      <c r="S765" s="53">
        <f t="shared" si="115"/>
        <v>0</v>
      </c>
      <c r="T765" s="53">
        <f t="shared" si="116"/>
        <v>0</v>
      </c>
      <c r="U765" s="53">
        <f t="shared" si="117"/>
        <v>58.927641853201457</v>
      </c>
      <c r="V765" s="69">
        <v>36.909694690265489</v>
      </c>
      <c r="W765" s="53">
        <f t="shared" si="118"/>
        <v>9.5357825351379475</v>
      </c>
      <c r="X765" s="53">
        <f t="shared" si="119"/>
        <v>0</v>
      </c>
      <c r="Y765" s="12"/>
      <c r="Z765" s="21"/>
      <c r="AA765" s="48"/>
      <c r="AB765" s="21"/>
      <c r="AC765" s="12"/>
    </row>
    <row r="766" spans="1:29" x14ac:dyDescent="0.3">
      <c r="A766" s="1">
        <f t="shared" si="110"/>
        <v>45207.937499998152</v>
      </c>
      <c r="B766" s="6">
        <v>8</v>
      </c>
      <c r="C766" s="6" t="s">
        <v>135</v>
      </c>
      <c r="D766">
        <f>IF(HOUR(A766)+MINUTE(A766)/60&lt;=18,1,IF(HOUR(A766)+MINUTE(A766)/60&gt;=23.25,1,LOOKUP(DAY(A766),calendario!$A$12:$A$41,calendario!$C$12:$C$41)))</f>
        <v>1</v>
      </c>
      <c r="E766" s="89">
        <f t="shared" si="111"/>
        <v>4.5092656250000003</v>
      </c>
      <c r="F766" s="88">
        <v>18.037062500000001</v>
      </c>
      <c r="G766" s="89">
        <f t="shared" si="111"/>
        <v>4.5000708007812502</v>
      </c>
      <c r="H766" s="86">
        <v>18.000283203125001</v>
      </c>
      <c r="O766" s="53">
        <f t="shared" si="112"/>
        <v>0</v>
      </c>
      <c r="P766" s="54">
        <f t="shared" si="113"/>
        <v>58.927641853201457</v>
      </c>
      <c r="Q766" s="69">
        <v>36.909694690265489</v>
      </c>
      <c r="R766" s="53">
        <f t="shared" si="114"/>
        <v>9.5357825351379475</v>
      </c>
      <c r="S766" s="53">
        <f t="shared" si="115"/>
        <v>0</v>
      </c>
      <c r="T766" s="53">
        <f t="shared" si="116"/>
        <v>0</v>
      </c>
      <c r="U766" s="53">
        <f t="shared" si="117"/>
        <v>58.927641853201457</v>
      </c>
      <c r="V766" s="69">
        <v>36.909694690265489</v>
      </c>
      <c r="W766" s="53">
        <f t="shared" si="118"/>
        <v>9.5357825351379475</v>
      </c>
      <c r="X766" s="53">
        <f t="shared" si="119"/>
        <v>0</v>
      </c>
      <c r="Y766" s="12"/>
      <c r="Z766" s="21"/>
      <c r="AA766" s="48"/>
      <c r="AB766" s="21"/>
      <c r="AC766" s="12"/>
    </row>
    <row r="767" spans="1:29" x14ac:dyDescent="0.3">
      <c r="A767" s="1">
        <f t="shared" si="110"/>
        <v>45207.947916664816</v>
      </c>
      <c r="B767" s="6">
        <v>8</v>
      </c>
      <c r="C767" s="6" t="s">
        <v>136</v>
      </c>
      <c r="D767">
        <f>IF(HOUR(A767)+MINUTE(A767)/60&lt;=18,1,IF(HOUR(A767)+MINUTE(A767)/60&gt;=23.25,1,LOOKUP(DAY(A767),calendario!$A$12:$A$41,calendario!$C$12:$C$41)))</f>
        <v>1</v>
      </c>
      <c r="E767" s="89">
        <f t="shared" si="111"/>
        <v>4.5091254882812501</v>
      </c>
      <c r="F767" s="88">
        <v>18.036501953125001</v>
      </c>
      <c r="G767" s="89">
        <f t="shared" si="111"/>
        <v>4.5000883789062502</v>
      </c>
      <c r="H767" s="86">
        <v>18.000353515625001</v>
      </c>
      <c r="O767" s="53">
        <f t="shared" si="112"/>
        <v>0</v>
      </c>
      <c r="P767" s="54">
        <f t="shared" si="113"/>
        <v>58.927641853201457</v>
      </c>
      <c r="Q767" s="69">
        <v>37.002731910463304</v>
      </c>
      <c r="R767" s="53">
        <f t="shared" si="114"/>
        <v>9.4892639250390403</v>
      </c>
      <c r="S767" s="53">
        <f t="shared" si="115"/>
        <v>0</v>
      </c>
      <c r="T767" s="53">
        <f t="shared" si="116"/>
        <v>0</v>
      </c>
      <c r="U767" s="53">
        <f t="shared" si="117"/>
        <v>58.927641853201457</v>
      </c>
      <c r="V767" s="69">
        <v>37.002731910463304</v>
      </c>
      <c r="W767" s="53">
        <f t="shared" si="118"/>
        <v>9.4892639250390403</v>
      </c>
      <c r="X767" s="53">
        <f t="shared" si="119"/>
        <v>0</v>
      </c>
      <c r="Y767" s="12"/>
      <c r="Z767" s="21"/>
      <c r="AA767" s="48"/>
      <c r="AB767" s="21"/>
      <c r="AC767" s="12"/>
    </row>
    <row r="768" spans="1:29" x14ac:dyDescent="0.3">
      <c r="A768" s="1">
        <f t="shared" si="110"/>
        <v>45207.95833333148</v>
      </c>
      <c r="B768" s="6">
        <v>8</v>
      </c>
      <c r="C768" s="6" t="s">
        <v>137</v>
      </c>
      <c r="D768">
        <f>IF(HOUR(A768)+MINUTE(A768)/60&lt;=18,1,IF(HOUR(A768)+MINUTE(A768)/60&gt;=23.25,1,LOOKUP(DAY(A768),calendario!$A$12:$A$41,calendario!$C$12:$C$41)))</f>
        <v>1</v>
      </c>
      <c r="E768" s="89">
        <f t="shared" si="111"/>
        <v>4.5095878906250002</v>
      </c>
      <c r="F768" s="88">
        <v>18.038351562500001</v>
      </c>
      <c r="G768" s="89">
        <f t="shared" si="111"/>
        <v>4.5000693359374999</v>
      </c>
      <c r="H768" s="86">
        <v>18.00027734375</v>
      </c>
      <c r="O768" s="53">
        <f t="shared" si="112"/>
        <v>0</v>
      </c>
      <c r="P768" s="54">
        <f t="shared" si="113"/>
        <v>58.927641853201457</v>
      </c>
      <c r="Q768" s="69">
        <v>37.002731910463304</v>
      </c>
      <c r="R768" s="53">
        <f t="shared" si="114"/>
        <v>9.4892639250390403</v>
      </c>
      <c r="S768" s="53">
        <f t="shared" si="115"/>
        <v>0</v>
      </c>
      <c r="T768" s="53">
        <f t="shared" si="116"/>
        <v>0</v>
      </c>
      <c r="U768" s="53">
        <f t="shared" si="117"/>
        <v>58.927641853201457</v>
      </c>
      <c r="V768" s="69">
        <v>37.002731910463304</v>
      </c>
      <c r="W768" s="53">
        <f t="shared" si="118"/>
        <v>9.4892639250390403</v>
      </c>
      <c r="X768" s="53">
        <f t="shared" si="119"/>
        <v>0</v>
      </c>
      <c r="Y768" s="12"/>
      <c r="Z768" s="21"/>
      <c r="AA768" s="48"/>
      <c r="AB768" s="21"/>
      <c r="AC768" s="12"/>
    </row>
    <row r="769" spans="1:29" x14ac:dyDescent="0.3">
      <c r="A769" s="1">
        <f t="shared" si="110"/>
        <v>45207.968749998145</v>
      </c>
      <c r="B769" s="6">
        <v>8</v>
      </c>
      <c r="C769" s="6" t="s">
        <v>138</v>
      </c>
      <c r="D769">
        <f>IF(HOUR(A769)+MINUTE(A769)/60&lt;=18,1,IF(HOUR(A769)+MINUTE(A769)/60&gt;=23.25,1,LOOKUP(DAY(A769),calendario!$A$12:$A$41,calendario!$C$12:$C$41)))</f>
        <v>1</v>
      </c>
      <c r="E769" s="89">
        <f t="shared" si="111"/>
        <v>4.5095937499999996</v>
      </c>
      <c r="F769" s="88">
        <v>18.038374999999998</v>
      </c>
      <c r="G769" s="89">
        <f t="shared" si="111"/>
        <v>4.4998403320312503</v>
      </c>
      <c r="H769" s="86">
        <v>17.999361328125001</v>
      </c>
      <c r="O769" s="53">
        <f t="shared" si="112"/>
        <v>0</v>
      </c>
      <c r="P769" s="54">
        <f t="shared" si="113"/>
        <v>58.927641853201457</v>
      </c>
      <c r="Q769" s="69">
        <v>37.067315720978655</v>
      </c>
      <c r="R769" s="53">
        <f t="shared" si="114"/>
        <v>9.4569720197813645</v>
      </c>
      <c r="S769" s="53">
        <f t="shared" si="115"/>
        <v>0</v>
      </c>
      <c r="T769" s="53">
        <f t="shared" si="116"/>
        <v>0</v>
      </c>
      <c r="U769" s="53">
        <f t="shared" si="117"/>
        <v>58.927641853201457</v>
      </c>
      <c r="V769" s="69">
        <v>37.067315720978655</v>
      </c>
      <c r="W769" s="53">
        <f t="shared" si="118"/>
        <v>9.4569720197813645</v>
      </c>
      <c r="X769" s="53">
        <f t="shared" si="119"/>
        <v>0</v>
      </c>
      <c r="Y769" s="12"/>
      <c r="Z769" s="21"/>
      <c r="AA769" s="48"/>
      <c r="AB769" s="21"/>
      <c r="AC769" s="12"/>
    </row>
    <row r="770" spans="1:29" x14ac:dyDescent="0.3">
      <c r="A770" s="1">
        <f t="shared" si="110"/>
        <v>45207.979166664809</v>
      </c>
      <c r="B770" s="6">
        <v>8</v>
      </c>
      <c r="C770" s="6" t="s">
        <v>139</v>
      </c>
      <c r="D770">
        <f>IF(HOUR(A770)+MINUTE(A770)/60&lt;=18,1,IF(HOUR(A770)+MINUTE(A770)/60&gt;=23.25,1,LOOKUP(DAY(A770),calendario!$A$12:$A$41,calendario!$C$12:$C$41)))</f>
        <v>1</v>
      </c>
      <c r="E770" s="89">
        <f t="shared" si="111"/>
        <v>4.5099326171875003</v>
      </c>
      <c r="F770" s="88">
        <v>18.039730468750001</v>
      </c>
      <c r="G770" s="89">
        <f t="shared" si="111"/>
        <v>4.4996567382812502</v>
      </c>
      <c r="H770" s="86">
        <v>17.998626953125001</v>
      </c>
      <c r="O770" s="53">
        <f t="shared" si="112"/>
        <v>0</v>
      </c>
      <c r="P770" s="54">
        <f t="shared" si="113"/>
        <v>58.927641853201457</v>
      </c>
      <c r="Q770" s="69">
        <v>37.067315720978655</v>
      </c>
      <c r="R770" s="53">
        <f t="shared" si="114"/>
        <v>9.4569720197813645</v>
      </c>
      <c r="S770" s="53">
        <f t="shared" si="115"/>
        <v>0</v>
      </c>
      <c r="T770" s="53">
        <f t="shared" si="116"/>
        <v>0</v>
      </c>
      <c r="U770" s="53">
        <f t="shared" si="117"/>
        <v>58.927641853201457</v>
      </c>
      <c r="V770" s="69">
        <v>37.067315720978655</v>
      </c>
      <c r="W770" s="53">
        <f t="shared" si="118"/>
        <v>9.4569720197813645</v>
      </c>
      <c r="X770" s="53">
        <f t="shared" si="119"/>
        <v>0</v>
      </c>
      <c r="Y770" s="12"/>
      <c r="Z770" s="21"/>
      <c r="AA770" s="48"/>
      <c r="AB770" s="21"/>
      <c r="AC770" s="12"/>
    </row>
    <row r="771" spans="1:29" x14ac:dyDescent="0.3">
      <c r="A771" s="1">
        <f t="shared" si="110"/>
        <v>45207.989583331473</v>
      </c>
      <c r="B771" s="6">
        <v>8</v>
      </c>
      <c r="C771" s="6" t="s">
        <v>140</v>
      </c>
      <c r="D771">
        <f>IF(HOUR(A771)+MINUTE(A771)/60&lt;=18,1,IF(HOUR(A771)+MINUTE(A771)/60&gt;=23.25,1,LOOKUP(DAY(A771),calendario!$A$12:$A$41,calendario!$C$12:$C$41)))</f>
        <v>1</v>
      </c>
      <c r="E771" s="89">
        <f t="shared" si="111"/>
        <v>4.5098427734374997</v>
      </c>
      <c r="F771" s="88">
        <v>18.039371093749999</v>
      </c>
      <c r="G771" s="89">
        <f t="shared" si="111"/>
        <v>4.49913671875</v>
      </c>
      <c r="H771" s="86">
        <v>17.996546875</v>
      </c>
      <c r="O771" s="53">
        <f t="shared" si="112"/>
        <v>0</v>
      </c>
      <c r="P771" s="54">
        <f t="shared" si="113"/>
        <v>58.927641853201457</v>
      </c>
      <c r="Q771" s="69">
        <v>27.0516449765747</v>
      </c>
      <c r="R771" s="53">
        <f t="shared" si="114"/>
        <v>14.464807391983342</v>
      </c>
      <c r="S771" s="53">
        <f t="shared" si="115"/>
        <v>0</v>
      </c>
      <c r="T771" s="53">
        <f t="shared" si="116"/>
        <v>0</v>
      </c>
      <c r="U771" s="53">
        <f t="shared" si="117"/>
        <v>58.927641853201457</v>
      </c>
      <c r="V771" s="69">
        <v>27.0516449765747</v>
      </c>
      <c r="W771" s="53">
        <f t="shared" si="118"/>
        <v>14.464807391983342</v>
      </c>
      <c r="X771" s="53">
        <f t="shared" si="119"/>
        <v>0</v>
      </c>
      <c r="Y771" s="12"/>
      <c r="Z771" s="21"/>
      <c r="AA771" s="48"/>
      <c r="AB771" s="21"/>
      <c r="AC771" s="12"/>
    </row>
    <row r="772" spans="1:29" x14ac:dyDescent="0.3">
      <c r="A772" s="1">
        <f t="shared" si="110"/>
        <v>45207.999999998137</v>
      </c>
      <c r="B772" s="6">
        <v>8</v>
      </c>
      <c r="C772" s="6" t="s">
        <v>141</v>
      </c>
      <c r="D772">
        <f>IF(HOUR(A772)+MINUTE(A772)/60&lt;=18,1,IF(HOUR(A772)+MINUTE(A772)/60&gt;=23.25,1,LOOKUP(DAY(A772),calendario!$A$12:$A$41,calendario!$C$12:$C$41)))</f>
        <v>1</v>
      </c>
      <c r="E772" s="89">
        <f t="shared" si="111"/>
        <v>4.5099042968749998</v>
      </c>
      <c r="F772" s="88">
        <v>18.039617187499999</v>
      </c>
      <c r="G772" s="89">
        <f t="shared" si="111"/>
        <v>4.4994169921875002</v>
      </c>
      <c r="H772" s="86">
        <v>17.997667968750001</v>
      </c>
      <c r="O772" s="53">
        <f t="shared" si="112"/>
        <v>0</v>
      </c>
      <c r="P772" s="54">
        <f t="shared" si="113"/>
        <v>58.927641853201457</v>
      </c>
      <c r="Q772" s="69">
        <v>27.0516449765747</v>
      </c>
      <c r="R772" s="53">
        <f t="shared" si="114"/>
        <v>14.464807391983342</v>
      </c>
      <c r="S772" s="53">
        <f t="shared" si="115"/>
        <v>0</v>
      </c>
      <c r="T772" s="53">
        <f t="shared" si="116"/>
        <v>0</v>
      </c>
      <c r="U772" s="53">
        <f t="shared" si="117"/>
        <v>58.927641853201457</v>
      </c>
      <c r="V772" s="69">
        <v>27.0516449765747</v>
      </c>
      <c r="W772" s="53">
        <f t="shared" si="118"/>
        <v>14.464807391983342</v>
      </c>
      <c r="X772" s="53">
        <f t="shared" si="119"/>
        <v>0</v>
      </c>
      <c r="Y772" s="12"/>
      <c r="Z772" s="21"/>
      <c r="AA772" s="48"/>
      <c r="AB772" s="21"/>
      <c r="AC772" s="12"/>
    </row>
    <row r="773" spans="1:29" x14ac:dyDescent="0.3">
      <c r="A773" s="1">
        <f t="shared" si="110"/>
        <v>45208.010416664802</v>
      </c>
      <c r="B773" s="6">
        <v>9</v>
      </c>
      <c r="C773" s="6" t="s">
        <v>142</v>
      </c>
      <c r="D773">
        <f>IF(HOUR(A773)+MINUTE(A773)/60&lt;=18,1,IF(HOUR(A773)+MINUTE(A773)/60&gt;=23.25,1,LOOKUP(DAY(A773),calendario!$A$12:$A$41,calendario!$C$12:$C$41)))</f>
        <v>1</v>
      </c>
      <c r="E773" s="89">
        <f t="shared" si="111"/>
        <v>3.7957773437500002</v>
      </c>
      <c r="F773" s="88">
        <v>15.183109375000001</v>
      </c>
      <c r="G773" s="89">
        <f t="shared" si="111"/>
        <v>3.2618903808593749</v>
      </c>
      <c r="H773" s="86">
        <v>13.0475615234375</v>
      </c>
      <c r="O773" s="53">
        <f t="shared" si="112"/>
        <v>0.65406340905021021</v>
      </c>
      <c r="P773" s="54">
        <f t="shared" si="113"/>
        <v>58.927641853201457</v>
      </c>
      <c r="Q773" s="69">
        <v>35.598628318584069</v>
      </c>
      <c r="R773" s="53">
        <f t="shared" si="114"/>
        <v>10.191315720978658</v>
      </c>
      <c r="S773" s="53">
        <f t="shared" si="115"/>
        <v>6.6657667031703021</v>
      </c>
      <c r="T773" s="53">
        <f t="shared" si="116"/>
        <v>1.1986629152897588</v>
      </c>
      <c r="U773" s="53">
        <f t="shared" si="117"/>
        <v>58.927641853201457</v>
      </c>
      <c r="V773" s="69">
        <v>35.598628318584069</v>
      </c>
      <c r="W773" s="53">
        <f t="shared" si="118"/>
        <v>10.191315720978658</v>
      </c>
      <c r="X773" s="53">
        <f t="shared" si="119"/>
        <v>12.215952212746627</v>
      </c>
      <c r="Y773" s="12"/>
      <c r="Z773" s="21"/>
      <c r="AA773" s="48"/>
      <c r="AB773" s="21"/>
      <c r="AC773" s="12"/>
    </row>
    <row r="774" spans="1:29" x14ac:dyDescent="0.3">
      <c r="A774" s="1">
        <f t="shared" ref="A774:A837" si="120">A773+0.0104166666666667</f>
        <v>45208.020833331466</v>
      </c>
      <c r="B774" s="6">
        <v>9</v>
      </c>
      <c r="C774" s="6" t="s">
        <v>34</v>
      </c>
      <c r="D774">
        <f>IF(HOUR(A774)+MINUTE(A774)/60&lt;=18,1,IF(HOUR(A774)+MINUTE(A774)/60&gt;=23.25,1,LOOKUP(DAY(A774),calendario!$A$12:$A$41,calendario!$C$12:$C$41)))</f>
        <v>1</v>
      </c>
      <c r="E774" s="89">
        <f t="shared" ref="E774:G837" si="121">F774/4</f>
        <v>0.23854351806640625</v>
      </c>
      <c r="F774" s="88">
        <v>0.95417407226562501</v>
      </c>
      <c r="G774" s="89">
        <f t="shared" si="121"/>
        <v>0</v>
      </c>
      <c r="H774" s="86">
        <v>0</v>
      </c>
      <c r="O774" s="53">
        <f t="shared" ref="O774:O837" si="122">IF(($K$2*95%/4-E774)*$M$8*$M$9&lt;0,0,($K$2*95%/4-E774)*$M$8*$M$9)</f>
        <v>4.2826738073205712</v>
      </c>
      <c r="P774" s="54">
        <f t="shared" ref="P774:P837" si="123">IF(B774&lt;=3,IF(D774=1,$L$14*10/$K$11,$K$14*10/$K$11),IF(D774=1,$L$15*10/$K$11,$K$15*10/$K$11))</f>
        <v>58.927641853201457</v>
      </c>
      <c r="Q774" s="69">
        <v>35.598628318584069</v>
      </c>
      <c r="R774" s="53">
        <f t="shared" ref="R774:R837" si="124">IF((P774*95%-Q774)/2&lt;0,0,(P774*95%-Q774)/2)</f>
        <v>10.191315720978658</v>
      </c>
      <c r="S774" s="53">
        <f t="shared" ref="S774:S837" si="125">R774*O774</f>
        <v>43.646080900369661</v>
      </c>
      <c r="T774" s="53">
        <f t="shared" ref="T774:T837" si="126">IF(($K$3*95%/4-G774)*$M$8*$M$9&lt;0,0,($K$3*95%/4-G774)*$M$8*$M$9)</f>
        <v>4.5260037464002503</v>
      </c>
      <c r="U774" s="53">
        <f t="shared" ref="U774:U837" si="127">IF(B774&lt;=3,IF(D774=1,$L$14*10/$K$11,$K$14*10/$K$11),IF(D774=1,$L$15*10/$K$11,$K$15*10/$K$11))</f>
        <v>58.927641853201457</v>
      </c>
      <c r="V774" s="69">
        <v>35.598628318584069</v>
      </c>
      <c r="W774" s="53">
        <f t="shared" ref="W774:W837" si="128">IF((U774*95%-V774)/2&lt;0,0,(U774*95%-V774)/2)</f>
        <v>10.191315720978658</v>
      </c>
      <c r="X774" s="53">
        <f t="shared" ref="X774:X837" si="129">W774*T774</f>
        <v>46.125933133897171</v>
      </c>
      <c r="Y774" s="12"/>
      <c r="Z774" s="21"/>
      <c r="AA774" s="48"/>
      <c r="AB774" s="21"/>
      <c r="AC774" s="12"/>
    </row>
    <row r="775" spans="1:29" x14ac:dyDescent="0.3">
      <c r="A775" s="1">
        <f t="shared" si="120"/>
        <v>45208.03124999813</v>
      </c>
      <c r="B775" s="6">
        <v>9</v>
      </c>
      <c r="C775" s="6" t="s">
        <v>36</v>
      </c>
      <c r="D775">
        <f>IF(HOUR(A775)+MINUTE(A775)/60&lt;=18,1,IF(HOUR(A775)+MINUTE(A775)/60&gt;=23.25,1,LOOKUP(DAY(A775),calendario!$A$12:$A$41,calendario!$C$12:$C$41)))</f>
        <v>1</v>
      </c>
      <c r="E775" s="89">
        <f t="shared" si="121"/>
        <v>0</v>
      </c>
      <c r="F775" s="88">
        <v>0</v>
      </c>
      <c r="G775" s="89">
        <f t="shared" si="121"/>
        <v>0</v>
      </c>
      <c r="H775" s="86">
        <v>0</v>
      </c>
      <c r="O775" s="53">
        <f t="shared" si="122"/>
        <v>4.5260037464002503</v>
      </c>
      <c r="P775" s="54">
        <f t="shared" si="123"/>
        <v>58.927641853201457</v>
      </c>
      <c r="Q775" s="69">
        <v>35.647479177511713</v>
      </c>
      <c r="R775" s="53">
        <f t="shared" si="124"/>
        <v>10.166890291514836</v>
      </c>
      <c r="S775" s="53">
        <f t="shared" si="125"/>
        <v>46.015383548636478</v>
      </c>
      <c r="T775" s="53">
        <f t="shared" si="126"/>
        <v>4.5260037464002503</v>
      </c>
      <c r="U775" s="53">
        <f t="shared" si="127"/>
        <v>58.927641853201457</v>
      </c>
      <c r="V775" s="69">
        <v>35.647479177511713</v>
      </c>
      <c r="W775" s="53">
        <f t="shared" si="128"/>
        <v>10.166890291514836</v>
      </c>
      <c r="X775" s="53">
        <f t="shared" si="129"/>
        <v>46.015383548636478</v>
      </c>
      <c r="Y775" s="12"/>
      <c r="Z775" s="21"/>
      <c r="AA775" s="48"/>
      <c r="AB775" s="21"/>
      <c r="AC775" s="12"/>
    </row>
    <row r="776" spans="1:29" x14ac:dyDescent="0.3">
      <c r="A776" s="1">
        <f t="shared" si="120"/>
        <v>45208.041666664794</v>
      </c>
      <c r="B776" s="6">
        <v>9</v>
      </c>
      <c r="C776" s="6" t="s">
        <v>38</v>
      </c>
      <c r="D776">
        <f>IF(HOUR(A776)+MINUTE(A776)/60&lt;=18,1,IF(HOUR(A776)+MINUTE(A776)/60&gt;=23.25,1,LOOKUP(DAY(A776),calendario!$A$12:$A$41,calendario!$C$12:$C$41)))</f>
        <v>1</v>
      </c>
      <c r="E776" s="89">
        <f t="shared" si="121"/>
        <v>0</v>
      </c>
      <c r="F776" s="88">
        <v>0</v>
      </c>
      <c r="G776" s="89">
        <f t="shared" si="121"/>
        <v>0</v>
      </c>
      <c r="H776" s="86">
        <v>0</v>
      </c>
      <c r="O776" s="53">
        <f t="shared" si="122"/>
        <v>4.5260037464002503</v>
      </c>
      <c r="P776" s="54">
        <f t="shared" si="123"/>
        <v>58.927641853201457</v>
      </c>
      <c r="Q776" s="69">
        <v>35.647479177511713</v>
      </c>
      <c r="R776" s="53">
        <f t="shared" si="124"/>
        <v>10.166890291514836</v>
      </c>
      <c r="S776" s="53">
        <f t="shared" si="125"/>
        <v>46.015383548636478</v>
      </c>
      <c r="T776" s="53">
        <f t="shared" si="126"/>
        <v>4.5260037464002503</v>
      </c>
      <c r="U776" s="53">
        <f t="shared" si="127"/>
        <v>58.927641853201457</v>
      </c>
      <c r="V776" s="69">
        <v>35.647479177511713</v>
      </c>
      <c r="W776" s="53">
        <f t="shared" si="128"/>
        <v>10.166890291514836</v>
      </c>
      <c r="X776" s="53">
        <f t="shared" si="129"/>
        <v>46.015383548636478</v>
      </c>
      <c r="Y776" s="12"/>
      <c r="Z776" s="21"/>
      <c r="AA776" s="48"/>
      <c r="AB776" s="21"/>
      <c r="AC776" s="12"/>
    </row>
    <row r="777" spans="1:29" x14ac:dyDescent="0.3">
      <c r="A777" s="1">
        <f t="shared" si="120"/>
        <v>45208.052083331459</v>
      </c>
      <c r="B777" s="6">
        <v>9</v>
      </c>
      <c r="C777" s="6" t="s">
        <v>40</v>
      </c>
      <c r="D777">
        <f>IF(HOUR(A777)+MINUTE(A777)/60&lt;=18,1,IF(HOUR(A777)+MINUTE(A777)/60&gt;=23.25,1,LOOKUP(DAY(A777),calendario!$A$12:$A$41,calendario!$C$12:$C$41)))</f>
        <v>1</v>
      </c>
      <c r="E777" s="89">
        <f t="shared" si="121"/>
        <v>0</v>
      </c>
      <c r="F777" s="88">
        <v>0</v>
      </c>
      <c r="G777" s="89">
        <f t="shared" si="121"/>
        <v>0</v>
      </c>
      <c r="H777" s="86">
        <v>0</v>
      </c>
      <c r="O777" s="53">
        <f t="shared" si="122"/>
        <v>4.5260037464002503</v>
      </c>
      <c r="P777" s="54">
        <f t="shared" si="123"/>
        <v>58.927641853201457</v>
      </c>
      <c r="Q777" s="69">
        <v>35.635812597605415</v>
      </c>
      <c r="R777" s="53">
        <f t="shared" si="124"/>
        <v>10.172723581467984</v>
      </c>
      <c r="S777" s="53">
        <f t="shared" si="125"/>
        <v>46.041785040818269</v>
      </c>
      <c r="T777" s="53">
        <f t="shared" si="126"/>
        <v>4.5260037464002503</v>
      </c>
      <c r="U777" s="53">
        <f t="shared" si="127"/>
        <v>58.927641853201457</v>
      </c>
      <c r="V777" s="69">
        <v>35.635812597605415</v>
      </c>
      <c r="W777" s="53">
        <f t="shared" si="128"/>
        <v>10.172723581467984</v>
      </c>
      <c r="X777" s="53">
        <f t="shared" si="129"/>
        <v>46.041785040818269</v>
      </c>
      <c r="Y777" s="12"/>
      <c r="Z777" s="21"/>
      <c r="AA777" s="48"/>
      <c r="AB777" s="21"/>
      <c r="AC777" s="12"/>
    </row>
    <row r="778" spans="1:29" x14ac:dyDescent="0.3">
      <c r="A778" s="1">
        <f t="shared" si="120"/>
        <v>45208.062499998123</v>
      </c>
      <c r="B778" s="6">
        <v>9</v>
      </c>
      <c r="C778" s="6" t="s">
        <v>42</v>
      </c>
      <c r="D778">
        <f>IF(HOUR(A778)+MINUTE(A778)/60&lt;=18,1,IF(HOUR(A778)+MINUTE(A778)/60&gt;=23.25,1,LOOKUP(DAY(A778),calendario!$A$12:$A$41,calendario!$C$12:$C$41)))</f>
        <v>1</v>
      </c>
      <c r="E778" s="89">
        <f t="shared" si="121"/>
        <v>0</v>
      </c>
      <c r="F778" s="88">
        <v>0</v>
      </c>
      <c r="G778" s="89">
        <f t="shared" si="121"/>
        <v>0</v>
      </c>
      <c r="H778" s="86">
        <v>0</v>
      </c>
      <c r="O778" s="53">
        <f t="shared" si="122"/>
        <v>4.5260037464002503</v>
      </c>
      <c r="P778" s="54">
        <f t="shared" si="123"/>
        <v>58.927641853201457</v>
      </c>
      <c r="Q778" s="69">
        <v>35.635812597605415</v>
      </c>
      <c r="R778" s="53">
        <f t="shared" si="124"/>
        <v>10.172723581467984</v>
      </c>
      <c r="S778" s="53">
        <f t="shared" si="125"/>
        <v>46.041785040818269</v>
      </c>
      <c r="T778" s="53">
        <f t="shared" si="126"/>
        <v>4.5260037464002503</v>
      </c>
      <c r="U778" s="53">
        <f t="shared" si="127"/>
        <v>58.927641853201457</v>
      </c>
      <c r="V778" s="69">
        <v>35.635812597605415</v>
      </c>
      <c r="W778" s="53">
        <f t="shared" si="128"/>
        <v>10.172723581467984</v>
      </c>
      <c r="X778" s="53">
        <f t="shared" si="129"/>
        <v>46.041785040818269</v>
      </c>
      <c r="Y778" s="12"/>
      <c r="Z778" s="21"/>
      <c r="AA778" s="48"/>
      <c r="AB778" s="21"/>
      <c r="AC778" s="12"/>
    </row>
    <row r="779" spans="1:29" x14ac:dyDescent="0.3">
      <c r="A779" s="1">
        <f t="shared" si="120"/>
        <v>45208.072916664787</v>
      </c>
      <c r="B779" s="6">
        <v>9</v>
      </c>
      <c r="C779" s="6" t="s">
        <v>43</v>
      </c>
      <c r="D779">
        <f>IF(HOUR(A779)+MINUTE(A779)/60&lt;=18,1,IF(HOUR(A779)+MINUTE(A779)/60&gt;=23.25,1,LOOKUP(DAY(A779),calendario!$A$12:$A$41,calendario!$C$12:$C$41)))</f>
        <v>1</v>
      </c>
      <c r="E779" s="89">
        <f t="shared" si="121"/>
        <v>0</v>
      </c>
      <c r="F779" s="88">
        <v>0</v>
      </c>
      <c r="G779" s="89">
        <f t="shared" si="121"/>
        <v>0</v>
      </c>
      <c r="H779" s="86">
        <v>0</v>
      </c>
      <c r="O779" s="53">
        <f t="shared" si="122"/>
        <v>4.5260037464002503</v>
      </c>
      <c r="P779" s="54">
        <f t="shared" si="123"/>
        <v>58.927641853201457</v>
      </c>
      <c r="Q779" s="69">
        <v>35.537119989588753</v>
      </c>
      <c r="R779" s="53">
        <f t="shared" si="124"/>
        <v>10.222069885476316</v>
      </c>
      <c r="S779" s="53">
        <f t="shared" si="125"/>
        <v>46.265126597630982</v>
      </c>
      <c r="T779" s="53">
        <f t="shared" si="126"/>
        <v>4.5260037464002503</v>
      </c>
      <c r="U779" s="53">
        <f t="shared" si="127"/>
        <v>58.927641853201457</v>
      </c>
      <c r="V779" s="69">
        <v>35.537119989588753</v>
      </c>
      <c r="W779" s="53">
        <f t="shared" si="128"/>
        <v>10.222069885476316</v>
      </c>
      <c r="X779" s="53">
        <f t="shared" si="129"/>
        <v>46.265126597630982</v>
      </c>
      <c r="Y779" s="12"/>
      <c r="Z779" s="21"/>
      <c r="AA779" s="48"/>
      <c r="AB779" s="21"/>
      <c r="AC779" s="12"/>
    </row>
    <row r="780" spans="1:29" x14ac:dyDescent="0.3">
      <c r="A780" s="1">
        <f t="shared" si="120"/>
        <v>45208.083333331451</v>
      </c>
      <c r="B780" s="6">
        <v>9</v>
      </c>
      <c r="C780" s="6" t="s">
        <v>45</v>
      </c>
      <c r="D780">
        <f>IF(HOUR(A780)+MINUTE(A780)/60&lt;=18,1,IF(HOUR(A780)+MINUTE(A780)/60&gt;=23.25,1,LOOKUP(DAY(A780),calendario!$A$12:$A$41,calendario!$C$12:$C$41)))</f>
        <v>1</v>
      </c>
      <c r="E780" s="89">
        <f t="shared" si="121"/>
        <v>0</v>
      </c>
      <c r="F780" s="88">
        <v>0</v>
      </c>
      <c r="G780" s="89">
        <f t="shared" si="121"/>
        <v>0</v>
      </c>
      <c r="H780" s="86">
        <v>0</v>
      </c>
      <c r="O780" s="53">
        <f t="shared" si="122"/>
        <v>4.5260037464002503</v>
      </c>
      <c r="P780" s="54">
        <f t="shared" si="123"/>
        <v>58.927641853201457</v>
      </c>
      <c r="Q780" s="69">
        <v>35.537119989588753</v>
      </c>
      <c r="R780" s="53">
        <f t="shared" si="124"/>
        <v>10.222069885476316</v>
      </c>
      <c r="S780" s="53">
        <f t="shared" si="125"/>
        <v>46.265126597630982</v>
      </c>
      <c r="T780" s="53">
        <f t="shared" si="126"/>
        <v>4.5260037464002503</v>
      </c>
      <c r="U780" s="53">
        <f t="shared" si="127"/>
        <v>58.927641853201457</v>
      </c>
      <c r="V780" s="69">
        <v>35.537119989588753</v>
      </c>
      <c r="W780" s="53">
        <f t="shared" si="128"/>
        <v>10.222069885476316</v>
      </c>
      <c r="X780" s="53">
        <f t="shared" si="129"/>
        <v>46.265126597630982</v>
      </c>
      <c r="Y780" s="12"/>
      <c r="Z780" s="21"/>
      <c r="AA780" s="48"/>
      <c r="AB780" s="21"/>
      <c r="AC780" s="12"/>
    </row>
    <row r="781" spans="1:29" x14ac:dyDescent="0.3">
      <c r="A781" s="1">
        <f t="shared" si="120"/>
        <v>45208.093749998116</v>
      </c>
      <c r="B781" s="6">
        <v>9</v>
      </c>
      <c r="C781" s="6" t="s">
        <v>46</v>
      </c>
      <c r="D781">
        <f>IF(HOUR(A781)+MINUTE(A781)/60&lt;=18,1,IF(HOUR(A781)+MINUTE(A781)/60&gt;=23.25,1,LOOKUP(DAY(A781),calendario!$A$12:$A$41,calendario!$C$12:$C$41)))</f>
        <v>1</v>
      </c>
      <c r="E781" s="89">
        <f t="shared" si="121"/>
        <v>0</v>
      </c>
      <c r="F781" s="88">
        <v>0</v>
      </c>
      <c r="G781" s="89">
        <f t="shared" si="121"/>
        <v>0</v>
      </c>
      <c r="H781" s="86">
        <v>0</v>
      </c>
      <c r="O781" s="53">
        <f t="shared" si="122"/>
        <v>4.5260037464002503</v>
      </c>
      <c r="P781" s="54">
        <f t="shared" si="123"/>
        <v>58.927641853201457</v>
      </c>
      <c r="Q781" s="69">
        <v>35.483445861530456</v>
      </c>
      <c r="R781" s="53">
        <f t="shared" si="124"/>
        <v>10.248906949505464</v>
      </c>
      <c r="S781" s="53">
        <f t="shared" si="125"/>
        <v>46.386591249969293</v>
      </c>
      <c r="T781" s="53">
        <f t="shared" si="126"/>
        <v>4.5260037464002503</v>
      </c>
      <c r="U781" s="53">
        <f t="shared" si="127"/>
        <v>58.927641853201457</v>
      </c>
      <c r="V781" s="69">
        <v>35.483445861530456</v>
      </c>
      <c r="W781" s="53">
        <f t="shared" si="128"/>
        <v>10.248906949505464</v>
      </c>
      <c r="X781" s="53">
        <f t="shared" si="129"/>
        <v>46.386591249969293</v>
      </c>
      <c r="Y781" s="12"/>
      <c r="Z781" s="21"/>
      <c r="AA781" s="48"/>
      <c r="AB781" s="21"/>
      <c r="AC781" s="12"/>
    </row>
    <row r="782" spans="1:29" x14ac:dyDescent="0.3">
      <c r="A782" s="1">
        <f t="shared" si="120"/>
        <v>45208.10416666478</v>
      </c>
      <c r="B782" s="6">
        <v>9</v>
      </c>
      <c r="C782" s="6" t="s">
        <v>49</v>
      </c>
      <c r="D782">
        <f>IF(HOUR(A782)+MINUTE(A782)/60&lt;=18,1,IF(HOUR(A782)+MINUTE(A782)/60&gt;=23.25,1,LOOKUP(DAY(A782),calendario!$A$12:$A$41,calendario!$C$12:$C$41)))</f>
        <v>1</v>
      </c>
      <c r="E782" s="89">
        <f t="shared" si="121"/>
        <v>0</v>
      </c>
      <c r="F782" s="88">
        <v>0</v>
      </c>
      <c r="G782" s="89">
        <f t="shared" si="121"/>
        <v>0</v>
      </c>
      <c r="H782" s="86">
        <v>0</v>
      </c>
      <c r="O782" s="53">
        <f t="shared" si="122"/>
        <v>4.5260037464002503</v>
      </c>
      <c r="P782" s="54">
        <f t="shared" si="123"/>
        <v>58.927641853201457</v>
      </c>
      <c r="Q782" s="69">
        <v>35.483445861530456</v>
      </c>
      <c r="R782" s="53">
        <f t="shared" si="124"/>
        <v>10.248906949505464</v>
      </c>
      <c r="S782" s="53">
        <f t="shared" si="125"/>
        <v>46.386591249969293</v>
      </c>
      <c r="T782" s="53">
        <f t="shared" si="126"/>
        <v>4.5260037464002503</v>
      </c>
      <c r="U782" s="53">
        <f t="shared" si="127"/>
        <v>58.927641853201457</v>
      </c>
      <c r="V782" s="69">
        <v>35.483445861530456</v>
      </c>
      <c r="W782" s="53">
        <f t="shared" si="128"/>
        <v>10.248906949505464</v>
      </c>
      <c r="X782" s="53">
        <f t="shared" si="129"/>
        <v>46.386591249969293</v>
      </c>
      <c r="Y782" s="12"/>
      <c r="Z782" s="21"/>
      <c r="AA782" s="48"/>
      <c r="AB782" s="21"/>
      <c r="AC782" s="12"/>
    </row>
    <row r="783" spans="1:29" x14ac:dyDescent="0.3">
      <c r="A783" s="1">
        <f t="shared" si="120"/>
        <v>45208.114583331444</v>
      </c>
      <c r="B783" s="6">
        <v>9</v>
      </c>
      <c r="C783" s="6" t="s">
        <v>52</v>
      </c>
      <c r="D783">
        <f>IF(HOUR(A783)+MINUTE(A783)/60&lt;=18,1,IF(HOUR(A783)+MINUTE(A783)/60&gt;=23.25,1,LOOKUP(DAY(A783),calendario!$A$12:$A$41,calendario!$C$12:$C$41)))</f>
        <v>1</v>
      </c>
      <c r="E783" s="89">
        <f t="shared" si="121"/>
        <v>0</v>
      </c>
      <c r="F783" s="88">
        <v>0</v>
      </c>
      <c r="G783" s="89">
        <f t="shared" si="121"/>
        <v>0</v>
      </c>
      <c r="H783" s="86">
        <v>0</v>
      </c>
      <c r="O783" s="53">
        <f t="shared" si="122"/>
        <v>4.5260037464002503</v>
      </c>
      <c r="P783" s="54">
        <f t="shared" si="123"/>
        <v>58.927641853201457</v>
      </c>
      <c r="Q783" s="69">
        <v>35.538897709526289</v>
      </c>
      <c r="R783" s="53">
        <f t="shared" si="124"/>
        <v>10.221181025507548</v>
      </c>
      <c r="S783" s="53">
        <f t="shared" si="125"/>
        <v>46.261103614082316</v>
      </c>
      <c r="T783" s="53">
        <f t="shared" si="126"/>
        <v>4.5260037464002503</v>
      </c>
      <c r="U783" s="53">
        <f t="shared" si="127"/>
        <v>58.927641853201457</v>
      </c>
      <c r="V783" s="69">
        <v>35.538897709526289</v>
      </c>
      <c r="W783" s="53">
        <f t="shared" si="128"/>
        <v>10.221181025507548</v>
      </c>
      <c r="X783" s="53">
        <f t="shared" si="129"/>
        <v>46.261103614082316</v>
      </c>
      <c r="Y783" s="12"/>
      <c r="Z783" s="21"/>
      <c r="AA783" s="48"/>
      <c r="AB783" s="21"/>
      <c r="AC783" s="12"/>
    </row>
    <row r="784" spans="1:29" x14ac:dyDescent="0.3">
      <c r="A784" s="1">
        <f t="shared" si="120"/>
        <v>45208.124999998108</v>
      </c>
      <c r="B784" s="6">
        <v>9</v>
      </c>
      <c r="C784" s="6" t="s">
        <v>54</v>
      </c>
      <c r="D784">
        <f>IF(HOUR(A784)+MINUTE(A784)/60&lt;=18,1,IF(HOUR(A784)+MINUTE(A784)/60&gt;=23.25,1,LOOKUP(DAY(A784),calendario!$A$12:$A$41,calendario!$C$12:$C$41)))</f>
        <v>1</v>
      </c>
      <c r="E784" s="89">
        <f t="shared" si="121"/>
        <v>0</v>
      </c>
      <c r="F784" s="88">
        <v>0</v>
      </c>
      <c r="G784" s="89">
        <f t="shared" si="121"/>
        <v>0</v>
      </c>
      <c r="H784" s="86">
        <v>0</v>
      </c>
      <c r="O784" s="53">
        <f t="shared" si="122"/>
        <v>4.5260037464002503</v>
      </c>
      <c r="P784" s="54">
        <f t="shared" si="123"/>
        <v>58.927641853201457</v>
      </c>
      <c r="Q784" s="69">
        <v>35.538897709526289</v>
      </c>
      <c r="R784" s="53">
        <f t="shared" si="124"/>
        <v>10.221181025507548</v>
      </c>
      <c r="S784" s="53">
        <f t="shared" si="125"/>
        <v>46.261103614082316</v>
      </c>
      <c r="T784" s="53">
        <f t="shared" si="126"/>
        <v>4.5260037464002503</v>
      </c>
      <c r="U784" s="53">
        <f t="shared" si="127"/>
        <v>58.927641853201457</v>
      </c>
      <c r="V784" s="69">
        <v>35.538897709526289</v>
      </c>
      <c r="W784" s="53">
        <f t="shared" si="128"/>
        <v>10.221181025507548</v>
      </c>
      <c r="X784" s="53">
        <f t="shared" si="129"/>
        <v>46.261103614082316</v>
      </c>
      <c r="Y784" s="12"/>
      <c r="Z784" s="21"/>
      <c r="AA784" s="48"/>
      <c r="AB784" s="21"/>
      <c r="AC784" s="12"/>
    </row>
    <row r="785" spans="1:29" x14ac:dyDescent="0.3">
      <c r="A785" s="1">
        <f t="shared" si="120"/>
        <v>45208.135416664772</v>
      </c>
      <c r="B785" s="6">
        <v>9</v>
      </c>
      <c r="C785" s="6" t="s">
        <v>55</v>
      </c>
      <c r="D785">
        <f>IF(HOUR(A785)+MINUTE(A785)/60&lt;=18,1,IF(HOUR(A785)+MINUTE(A785)/60&gt;=23.25,1,LOOKUP(DAY(A785),calendario!$A$12:$A$41,calendario!$C$12:$C$41)))</f>
        <v>1</v>
      </c>
      <c r="E785" s="89">
        <f t="shared" si="121"/>
        <v>0</v>
      </c>
      <c r="F785" s="88">
        <v>0</v>
      </c>
      <c r="G785" s="89">
        <f t="shared" si="121"/>
        <v>0</v>
      </c>
      <c r="H785" s="86">
        <v>0</v>
      </c>
      <c r="O785" s="53">
        <f t="shared" si="122"/>
        <v>4.5260037464002503</v>
      </c>
      <c r="P785" s="54">
        <f t="shared" si="123"/>
        <v>58.927641853201457</v>
      </c>
      <c r="Q785" s="69">
        <v>35.469844612181156</v>
      </c>
      <c r="R785" s="53">
        <f t="shared" si="124"/>
        <v>10.255707574180114</v>
      </c>
      <c r="S785" s="53">
        <f t="shared" si="125"/>
        <v>46.41737090272462</v>
      </c>
      <c r="T785" s="53">
        <f t="shared" si="126"/>
        <v>4.5260037464002503</v>
      </c>
      <c r="U785" s="53">
        <f t="shared" si="127"/>
        <v>58.927641853201457</v>
      </c>
      <c r="V785" s="69">
        <v>35.469844612181156</v>
      </c>
      <c r="W785" s="53">
        <f t="shared" si="128"/>
        <v>10.255707574180114</v>
      </c>
      <c r="X785" s="53">
        <f t="shared" si="129"/>
        <v>46.41737090272462</v>
      </c>
      <c r="Y785" s="12"/>
      <c r="Z785" s="21"/>
      <c r="AA785" s="48"/>
      <c r="AB785" s="21"/>
      <c r="AC785" s="12"/>
    </row>
    <row r="786" spans="1:29" x14ac:dyDescent="0.3">
      <c r="A786" s="1">
        <f t="shared" si="120"/>
        <v>45208.145833331437</v>
      </c>
      <c r="B786" s="6">
        <v>9</v>
      </c>
      <c r="C786" s="6" t="s">
        <v>56</v>
      </c>
      <c r="D786">
        <f>IF(HOUR(A786)+MINUTE(A786)/60&lt;=18,1,IF(HOUR(A786)+MINUTE(A786)/60&gt;=23.25,1,LOOKUP(DAY(A786),calendario!$A$12:$A$41,calendario!$C$12:$C$41)))</f>
        <v>1</v>
      </c>
      <c r="E786" s="89">
        <f t="shared" si="121"/>
        <v>0</v>
      </c>
      <c r="F786" s="88">
        <v>0</v>
      </c>
      <c r="G786" s="89">
        <f t="shared" si="121"/>
        <v>0</v>
      </c>
      <c r="H786" s="86">
        <v>0</v>
      </c>
      <c r="O786" s="53">
        <f t="shared" si="122"/>
        <v>4.5260037464002503</v>
      </c>
      <c r="P786" s="54">
        <f t="shared" si="123"/>
        <v>58.927641853201457</v>
      </c>
      <c r="Q786" s="69">
        <v>35.469844612181156</v>
      </c>
      <c r="R786" s="53">
        <f t="shared" si="124"/>
        <v>10.255707574180114</v>
      </c>
      <c r="S786" s="53">
        <f t="shared" si="125"/>
        <v>46.41737090272462</v>
      </c>
      <c r="T786" s="53">
        <f t="shared" si="126"/>
        <v>4.5260037464002503</v>
      </c>
      <c r="U786" s="53">
        <f t="shared" si="127"/>
        <v>58.927641853201457</v>
      </c>
      <c r="V786" s="69">
        <v>35.469844612181156</v>
      </c>
      <c r="W786" s="53">
        <f t="shared" si="128"/>
        <v>10.255707574180114</v>
      </c>
      <c r="X786" s="53">
        <f t="shared" si="129"/>
        <v>46.41737090272462</v>
      </c>
      <c r="Y786" s="12"/>
      <c r="Z786" s="21"/>
      <c r="AA786" s="48"/>
      <c r="AB786" s="21"/>
      <c r="AC786" s="12"/>
    </row>
    <row r="787" spans="1:29" x14ac:dyDescent="0.3">
      <c r="A787" s="1">
        <f t="shared" si="120"/>
        <v>45208.156249998101</v>
      </c>
      <c r="B787" s="6">
        <v>9</v>
      </c>
      <c r="C787" s="6" t="s">
        <v>57</v>
      </c>
      <c r="D787">
        <f>IF(HOUR(A787)+MINUTE(A787)/60&lt;=18,1,IF(HOUR(A787)+MINUTE(A787)/60&gt;=23.25,1,LOOKUP(DAY(A787),calendario!$A$12:$A$41,calendario!$C$12:$C$41)))</f>
        <v>1</v>
      </c>
      <c r="E787" s="89">
        <f t="shared" si="121"/>
        <v>0</v>
      </c>
      <c r="F787" s="88">
        <v>0</v>
      </c>
      <c r="G787" s="89">
        <f t="shared" si="121"/>
        <v>0</v>
      </c>
      <c r="H787" s="86">
        <v>0</v>
      </c>
      <c r="O787" s="53">
        <f t="shared" si="122"/>
        <v>4.5260037464002503</v>
      </c>
      <c r="P787" s="54">
        <f t="shared" si="123"/>
        <v>58.927641853201457</v>
      </c>
      <c r="Q787" s="69">
        <v>34.837715512753775</v>
      </c>
      <c r="R787" s="53">
        <f t="shared" si="124"/>
        <v>10.571772123893805</v>
      </c>
      <c r="S787" s="53">
        <f t="shared" si="125"/>
        <v>47.847880238833092</v>
      </c>
      <c r="T787" s="53">
        <f t="shared" si="126"/>
        <v>4.5260037464002503</v>
      </c>
      <c r="U787" s="53">
        <f t="shared" si="127"/>
        <v>58.927641853201457</v>
      </c>
      <c r="V787" s="69">
        <v>34.837715512753775</v>
      </c>
      <c r="W787" s="53">
        <f t="shared" si="128"/>
        <v>10.571772123893805</v>
      </c>
      <c r="X787" s="53">
        <f t="shared" si="129"/>
        <v>47.847880238833092</v>
      </c>
      <c r="Y787" s="12"/>
      <c r="Z787" s="21"/>
      <c r="AA787" s="48"/>
      <c r="AB787" s="21"/>
      <c r="AC787" s="12"/>
    </row>
    <row r="788" spans="1:29" x14ac:dyDescent="0.3">
      <c r="A788" s="1">
        <f t="shared" si="120"/>
        <v>45208.166666664765</v>
      </c>
      <c r="B788" s="6">
        <v>9</v>
      </c>
      <c r="C788" s="6" t="s">
        <v>58</v>
      </c>
      <c r="D788">
        <f>IF(HOUR(A788)+MINUTE(A788)/60&lt;=18,1,IF(HOUR(A788)+MINUTE(A788)/60&gt;=23.25,1,LOOKUP(DAY(A788),calendario!$A$12:$A$41,calendario!$C$12:$C$41)))</f>
        <v>1</v>
      </c>
      <c r="E788" s="89">
        <f t="shared" si="121"/>
        <v>0</v>
      </c>
      <c r="F788" s="88">
        <v>0</v>
      </c>
      <c r="G788" s="89">
        <f t="shared" si="121"/>
        <v>0</v>
      </c>
      <c r="H788" s="86">
        <v>0</v>
      </c>
      <c r="O788" s="53">
        <f t="shared" si="122"/>
        <v>4.5260037464002503</v>
      </c>
      <c r="P788" s="54">
        <f t="shared" si="123"/>
        <v>58.927641853201457</v>
      </c>
      <c r="Q788" s="69">
        <v>34.837715512753775</v>
      </c>
      <c r="R788" s="53">
        <f t="shared" si="124"/>
        <v>10.571772123893805</v>
      </c>
      <c r="S788" s="53">
        <f t="shared" si="125"/>
        <v>47.847880238833092</v>
      </c>
      <c r="T788" s="53">
        <f t="shared" si="126"/>
        <v>4.5260037464002503</v>
      </c>
      <c r="U788" s="53">
        <f t="shared" si="127"/>
        <v>58.927641853201457</v>
      </c>
      <c r="V788" s="69">
        <v>34.837715512753775</v>
      </c>
      <c r="W788" s="53">
        <f t="shared" si="128"/>
        <v>10.571772123893805</v>
      </c>
      <c r="X788" s="53">
        <f t="shared" si="129"/>
        <v>47.847880238833092</v>
      </c>
      <c r="Y788" s="12"/>
      <c r="Z788" s="21"/>
      <c r="AA788" s="48"/>
      <c r="AB788" s="21"/>
      <c r="AC788" s="12"/>
    </row>
    <row r="789" spans="1:29" x14ac:dyDescent="0.3">
      <c r="A789" s="1">
        <f t="shared" si="120"/>
        <v>45208.177083331429</v>
      </c>
      <c r="B789" s="6">
        <v>9</v>
      </c>
      <c r="C789" s="6" t="s">
        <v>60</v>
      </c>
      <c r="D789">
        <f>IF(HOUR(A789)+MINUTE(A789)/60&lt;=18,1,IF(HOUR(A789)+MINUTE(A789)/60&gt;=23.25,1,LOOKUP(DAY(A789),calendario!$A$12:$A$41,calendario!$C$12:$C$41)))</f>
        <v>1</v>
      </c>
      <c r="E789" s="89">
        <f t="shared" si="121"/>
        <v>0</v>
      </c>
      <c r="F789" s="88">
        <v>0</v>
      </c>
      <c r="G789" s="89">
        <f t="shared" si="121"/>
        <v>0</v>
      </c>
      <c r="H789" s="86">
        <v>0</v>
      </c>
      <c r="O789" s="53">
        <f t="shared" si="122"/>
        <v>4.5260037464002503</v>
      </c>
      <c r="P789" s="54">
        <f t="shared" si="123"/>
        <v>58.927641853201457</v>
      </c>
      <c r="Q789" s="69">
        <v>35.325224622592401</v>
      </c>
      <c r="R789" s="53">
        <f t="shared" si="124"/>
        <v>10.328017568974492</v>
      </c>
      <c r="S789" s="53">
        <f t="shared" si="125"/>
        <v>46.744646210066151</v>
      </c>
      <c r="T789" s="53">
        <f t="shared" si="126"/>
        <v>4.5260037464002503</v>
      </c>
      <c r="U789" s="53">
        <f t="shared" si="127"/>
        <v>58.927641853201457</v>
      </c>
      <c r="V789" s="69">
        <v>35.325224622592401</v>
      </c>
      <c r="W789" s="53">
        <f t="shared" si="128"/>
        <v>10.328017568974492</v>
      </c>
      <c r="X789" s="53">
        <f t="shared" si="129"/>
        <v>46.744646210066151</v>
      </c>
      <c r="Y789" s="12"/>
      <c r="Z789" s="21"/>
      <c r="AA789" s="48"/>
      <c r="AB789" s="21"/>
      <c r="AC789" s="12"/>
    </row>
    <row r="790" spans="1:29" x14ac:dyDescent="0.3">
      <c r="A790" s="1">
        <f t="shared" si="120"/>
        <v>45208.187499998094</v>
      </c>
      <c r="B790" s="6">
        <v>9</v>
      </c>
      <c r="C790" s="6" t="s">
        <v>61</v>
      </c>
      <c r="D790">
        <f>IF(HOUR(A790)+MINUTE(A790)/60&lt;=18,1,IF(HOUR(A790)+MINUTE(A790)/60&gt;=23.25,1,LOOKUP(DAY(A790),calendario!$A$12:$A$41,calendario!$C$12:$C$41)))</f>
        <v>1</v>
      </c>
      <c r="E790" s="89">
        <f t="shared" si="121"/>
        <v>0</v>
      </c>
      <c r="F790" s="88">
        <v>0</v>
      </c>
      <c r="G790" s="89">
        <f t="shared" si="121"/>
        <v>0</v>
      </c>
      <c r="H790" s="86">
        <v>0</v>
      </c>
      <c r="O790" s="53">
        <f t="shared" si="122"/>
        <v>4.5260037464002503</v>
      </c>
      <c r="P790" s="54">
        <f t="shared" si="123"/>
        <v>58.927641853201457</v>
      </c>
      <c r="Q790" s="69">
        <v>35.325224622592401</v>
      </c>
      <c r="R790" s="53">
        <f t="shared" si="124"/>
        <v>10.328017568974492</v>
      </c>
      <c r="S790" s="53">
        <f t="shared" si="125"/>
        <v>46.744646210066151</v>
      </c>
      <c r="T790" s="53">
        <f t="shared" si="126"/>
        <v>4.5260037464002503</v>
      </c>
      <c r="U790" s="53">
        <f t="shared" si="127"/>
        <v>58.927641853201457</v>
      </c>
      <c r="V790" s="69">
        <v>35.325224622592401</v>
      </c>
      <c r="W790" s="53">
        <f t="shared" si="128"/>
        <v>10.328017568974492</v>
      </c>
      <c r="X790" s="53">
        <f t="shared" si="129"/>
        <v>46.744646210066151</v>
      </c>
      <c r="Y790" s="12"/>
      <c r="Z790" s="21"/>
      <c r="AA790" s="48"/>
      <c r="AB790" s="21"/>
      <c r="AC790" s="12"/>
    </row>
    <row r="791" spans="1:29" x14ac:dyDescent="0.3">
      <c r="A791" s="1">
        <f t="shared" si="120"/>
        <v>45208.197916664758</v>
      </c>
      <c r="B791" s="6">
        <v>9</v>
      </c>
      <c r="C791" s="6" t="s">
        <v>62</v>
      </c>
      <c r="D791">
        <f>IF(HOUR(A791)+MINUTE(A791)/60&lt;=18,1,IF(HOUR(A791)+MINUTE(A791)/60&gt;=23.25,1,LOOKUP(DAY(A791),calendario!$A$12:$A$41,calendario!$C$12:$C$41)))</f>
        <v>1</v>
      </c>
      <c r="E791" s="89">
        <f t="shared" si="121"/>
        <v>0</v>
      </c>
      <c r="F791" s="88">
        <v>0</v>
      </c>
      <c r="G791" s="89">
        <f t="shared" si="121"/>
        <v>0</v>
      </c>
      <c r="H791" s="86">
        <v>0</v>
      </c>
      <c r="O791" s="53">
        <f t="shared" si="122"/>
        <v>4.5260037464002503</v>
      </c>
      <c r="P791" s="54">
        <f t="shared" si="123"/>
        <v>58.927641853201457</v>
      </c>
      <c r="Q791" s="69">
        <v>35.326820926600732</v>
      </c>
      <c r="R791" s="53">
        <f t="shared" si="124"/>
        <v>10.327219416970326</v>
      </c>
      <c r="S791" s="53">
        <f t="shared" si="125"/>
        <v>46.741033771105101</v>
      </c>
      <c r="T791" s="53">
        <f t="shared" si="126"/>
        <v>4.5260037464002503</v>
      </c>
      <c r="U791" s="53">
        <f t="shared" si="127"/>
        <v>58.927641853201457</v>
      </c>
      <c r="V791" s="69">
        <v>35.326820926600732</v>
      </c>
      <c r="W791" s="53">
        <f t="shared" si="128"/>
        <v>10.327219416970326</v>
      </c>
      <c r="X791" s="53">
        <f t="shared" si="129"/>
        <v>46.741033771105101</v>
      </c>
      <c r="Y791" s="12"/>
      <c r="Z791" s="21"/>
      <c r="AA791" s="48"/>
      <c r="AB791" s="21"/>
      <c r="AC791" s="12"/>
    </row>
    <row r="792" spans="1:29" x14ac:dyDescent="0.3">
      <c r="A792" s="1">
        <f t="shared" si="120"/>
        <v>45208.208333331422</v>
      </c>
      <c r="B792" s="6">
        <v>9</v>
      </c>
      <c r="C792" s="6" t="s">
        <v>63</v>
      </c>
      <c r="D792">
        <f>IF(HOUR(A792)+MINUTE(A792)/60&lt;=18,1,IF(HOUR(A792)+MINUTE(A792)/60&gt;=23.25,1,LOOKUP(DAY(A792),calendario!$A$12:$A$41,calendario!$C$12:$C$41)))</f>
        <v>1</v>
      </c>
      <c r="E792" s="89">
        <f t="shared" si="121"/>
        <v>0</v>
      </c>
      <c r="F792" s="88">
        <v>0</v>
      </c>
      <c r="G792" s="89">
        <f t="shared" si="121"/>
        <v>0</v>
      </c>
      <c r="H792" s="86">
        <v>0</v>
      </c>
      <c r="O792" s="53">
        <f t="shared" si="122"/>
        <v>4.5260037464002503</v>
      </c>
      <c r="P792" s="54">
        <f t="shared" si="123"/>
        <v>58.927641853201457</v>
      </c>
      <c r="Q792" s="69">
        <v>35.326820926600732</v>
      </c>
      <c r="R792" s="53">
        <f t="shared" si="124"/>
        <v>10.327219416970326</v>
      </c>
      <c r="S792" s="53">
        <f t="shared" si="125"/>
        <v>46.741033771105101</v>
      </c>
      <c r="T792" s="53">
        <f t="shared" si="126"/>
        <v>4.5260037464002503</v>
      </c>
      <c r="U792" s="53">
        <f t="shared" si="127"/>
        <v>58.927641853201457</v>
      </c>
      <c r="V792" s="69">
        <v>35.326820926600732</v>
      </c>
      <c r="W792" s="53">
        <f t="shared" si="128"/>
        <v>10.327219416970326</v>
      </c>
      <c r="X792" s="53">
        <f t="shared" si="129"/>
        <v>46.741033771105101</v>
      </c>
      <c r="Y792" s="12"/>
      <c r="Z792" s="21"/>
      <c r="AA792" s="48"/>
      <c r="AB792" s="21"/>
      <c r="AC792" s="12"/>
    </row>
    <row r="793" spans="1:29" x14ac:dyDescent="0.3">
      <c r="A793" s="1">
        <f t="shared" si="120"/>
        <v>45208.218749998086</v>
      </c>
      <c r="B793" s="6">
        <v>9</v>
      </c>
      <c r="C793" s="6" t="s">
        <v>64</v>
      </c>
      <c r="D793">
        <f>IF(HOUR(A793)+MINUTE(A793)/60&lt;=18,1,IF(HOUR(A793)+MINUTE(A793)/60&gt;=23.25,1,LOOKUP(DAY(A793),calendario!$A$12:$A$41,calendario!$C$12:$C$41)))</f>
        <v>1</v>
      </c>
      <c r="E793" s="89">
        <f t="shared" si="121"/>
        <v>0</v>
      </c>
      <c r="F793" s="88">
        <v>0</v>
      </c>
      <c r="G793" s="89">
        <f t="shared" si="121"/>
        <v>0</v>
      </c>
      <c r="H793" s="86">
        <v>0</v>
      </c>
      <c r="O793" s="53">
        <f t="shared" si="122"/>
        <v>4.5260037464002503</v>
      </c>
      <c r="P793" s="54">
        <f t="shared" si="123"/>
        <v>58.927641853201457</v>
      </c>
      <c r="Q793" s="69">
        <v>35.333042946382093</v>
      </c>
      <c r="R793" s="53">
        <f t="shared" si="124"/>
        <v>10.324108407079645</v>
      </c>
      <c r="S793" s="53">
        <f t="shared" si="125"/>
        <v>46.726953328684793</v>
      </c>
      <c r="T793" s="53">
        <f t="shared" si="126"/>
        <v>4.5260037464002503</v>
      </c>
      <c r="U793" s="53">
        <f t="shared" si="127"/>
        <v>58.927641853201457</v>
      </c>
      <c r="V793" s="69">
        <v>35.333042946382093</v>
      </c>
      <c r="W793" s="53">
        <f t="shared" si="128"/>
        <v>10.324108407079645</v>
      </c>
      <c r="X793" s="53">
        <f t="shared" si="129"/>
        <v>46.726953328684793</v>
      </c>
      <c r="Y793" s="12"/>
      <c r="Z793" s="21"/>
      <c r="AA793" s="48"/>
      <c r="AB793" s="21"/>
      <c r="AC793" s="12"/>
    </row>
    <row r="794" spans="1:29" x14ac:dyDescent="0.3">
      <c r="A794" s="1">
        <f t="shared" si="120"/>
        <v>45208.229166664751</v>
      </c>
      <c r="B794" s="6">
        <v>9</v>
      </c>
      <c r="C794" s="6" t="s">
        <v>65</v>
      </c>
      <c r="D794">
        <f>IF(HOUR(A794)+MINUTE(A794)/60&lt;=18,1,IF(HOUR(A794)+MINUTE(A794)/60&gt;=23.25,1,LOOKUP(DAY(A794),calendario!$A$12:$A$41,calendario!$C$12:$C$41)))</f>
        <v>1</v>
      </c>
      <c r="E794" s="89">
        <f t="shared" si="121"/>
        <v>0</v>
      </c>
      <c r="F794" s="88">
        <v>0</v>
      </c>
      <c r="G794" s="89">
        <f t="shared" si="121"/>
        <v>0</v>
      </c>
      <c r="H794" s="86">
        <v>0</v>
      </c>
      <c r="O794" s="53">
        <f t="shared" si="122"/>
        <v>4.5260037464002503</v>
      </c>
      <c r="P794" s="54">
        <f t="shared" si="123"/>
        <v>58.927641853201457</v>
      </c>
      <c r="Q794" s="69">
        <v>35.333042946382093</v>
      </c>
      <c r="R794" s="53">
        <f t="shared" si="124"/>
        <v>10.324108407079645</v>
      </c>
      <c r="S794" s="53">
        <f t="shared" si="125"/>
        <v>46.726953328684793</v>
      </c>
      <c r="T794" s="53">
        <f t="shared" si="126"/>
        <v>4.5260037464002503</v>
      </c>
      <c r="U794" s="53">
        <f t="shared" si="127"/>
        <v>58.927641853201457</v>
      </c>
      <c r="V794" s="69">
        <v>35.333042946382093</v>
      </c>
      <c r="W794" s="53">
        <f t="shared" si="128"/>
        <v>10.324108407079645</v>
      </c>
      <c r="X794" s="53">
        <f t="shared" si="129"/>
        <v>46.726953328684793</v>
      </c>
      <c r="Y794" s="12"/>
      <c r="Z794" s="21"/>
      <c r="AA794" s="48"/>
      <c r="AB794" s="21"/>
      <c r="AC794" s="12"/>
    </row>
    <row r="795" spans="1:29" x14ac:dyDescent="0.3">
      <c r="A795" s="1">
        <f t="shared" si="120"/>
        <v>45208.239583331415</v>
      </c>
      <c r="B795" s="6">
        <v>9</v>
      </c>
      <c r="C795" s="6" t="s">
        <v>66</v>
      </c>
      <c r="D795">
        <f>IF(HOUR(A795)+MINUTE(A795)/60&lt;=18,1,IF(HOUR(A795)+MINUTE(A795)/60&gt;=23.25,1,LOOKUP(DAY(A795),calendario!$A$12:$A$41,calendario!$C$12:$C$41)))</f>
        <v>1</v>
      </c>
      <c r="E795" s="89">
        <f t="shared" si="121"/>
        <v>0</v>
      </c>
      <c r="F795" s="88">
        <v>0</v>
      </c>
      <c r="G795" s="89">
        <f t="shared" si="121"/>
        <v>0</v>
      </c>
      <c r="H795" s="86">
        <v>0</v>
      </c>
      <c r="O795" s="53">
        <f t="shared" si="122"/>
        <v>4.5260037464002503</v>
      </c>
      <c r="P795" s="54">
        <f t="shared" si="123"/>
        <v>58.927641853201457</v>
      </c>
      <c r="Q795" s="69">
        <v>35.254303487766791</v>
      </c>
      <c r="R795" s="53">
        <f t="shared" si="124"/>
        <v>10.363478136387297</v>
      </c>
      <c r="S795" s="53">
        <f t="shared" si="125"/>
        <v>46.905140871025992</v>
      </c>
      <c r="T795" s="53">
        <f t="shared" si="126"/>
        <v>4.5260037464002503</v>
      </c>
      <c r="U795" s="53">
        <f t="shared" si="127"/>
        <v>58.927641853201457</v>
      </c>
      <c r="V795" s="69">
        <v>35.254303487766791</v>
      </c>
      <c r="W795" s="53">
        <f t="shared" si="128"/>
        <v>10.363478136387297</v>
      </c>
      <c r="X795" s="53">
        <f t="shared" si="129"/>
        <v>46.905140871025992</v>
      </c>
      <c r="Y795" s="12"/>
      <c r="Z795" s="21"/>
      <c r="AA795" s="48"/>
      <c r="AB795" s="21"/>
      <c r="AC795" s="12"/>
    </row>
    <row r="796" spans="1:29" x14ac:dyDescent="0.3">
      <c r="A796" s="1">
        <f t="shared" si="120"/>
        <v>45208.249999998079</v>
      </c>
      <c r="B796" s="6">
        <v>9</v>
      </c>
      <c r="C796" s="6" t="s">
        <v>67</v>
      </c>
      <c r="D796">
        <f>IF(HOUR(A796)+MINUTE(A796)/60&lt;=18,1,IF(HOUR(A796)+MINUTE(A796)/60&gt;=23.25,1,LOOKUP(DAY(A796),calendario!$A$12:$A$41,calendario!$C$12:$C$41)))</f>
        <v>1</v>
      </c>
      <c r="E796" s="89">
        <f t="shared" si="121"/>
        <v>0</v>
      </c>
      <c r="F796" s="88">
        <v>0</v>
      </c>
      <c r="G796" s="89">
        <f t="shared" si="121"/>
        <v>0</v>
      </c>
      <c r="H796" s="86">
        <v>0</v>
      </c>
      <c r="O796" s="53">
        <f t="shared" si="122"/>
        <v>4.5260037464002503</v>
      </c>
      <c r="P796" s="54">
        <f t="shared" si="123"/>
        <v>58.927641853201457</v>
      </c>
      <c r="Q796" s="69">
        <v>35.254303487766791</v>
      </c>
      <c r="R796" s="53">
        <f t="shared" si="124"/>
        <v>10.363478136387297</v>
      </c>
      <c r="S796" s="53">
        <f t="shared" si="125"/>
        <v>46.905140871025992</v>
      </c>
      <c r="T796" s="53">
        <f t="shared" si="126"/>
        <v>4.5260037464002503</v>
      </c>
      <c r="U796" s="53">
        <f t="shared" si="127"/>
        <v>58.927641853201457</v>
      </c>
      <c r="V796" s="69">
        <v>35.254303487766791</v>
      </c>
      <c r="W796" s="53">
        <f t="shared" si="128"/>
        <v>10.363478136387297</v>
      </c>
      <c r="X796" s="53">
        <f t="shared" si="129"/>
        <v>46.905140871025992</v>
      </c>
      <c r="Y796" s="12"/>
      <c r="Z796" s="21"/>
      <c r="AA796" s="48"/>
      <c r="AB796" s="21"/>
      <c r="AC796" s="12"/>
    </row>
    <row r="797" spans="1:29" x14ac:dyDescent="0.3">
      <c r="A797" s="1">
        <f t="shared" si="120"/>
        <v>45208.260416664743</v>
      </c>
      <c r="B797" s="6">
        <v>9</v>
      </c>
      <c r="C797" s="6" t="s">
        <v>68</v>
      </c>
      <c r="D797">
        <f>IF(HOUR(A797)+MINUTE(A797)/60&lt;=18,1,IF(HOUR(A797)+MINUTE(A797)/60&gt;=23.25,1,LOOKUP(DAY(A797),calendario!$A$12:$A$41,calendario!$C$12:$C$41)))</f>
        <v>1</v>
      </c>
      <c r="E797" s="89">
        <f t="shared" si="121"/>
        <v>0</v>
      </c>
      <c r="F797" s="88">
        <v>0</v>
      </c>
      <c r="G797" s="89">
        <f t="shared" si="121"/>
        <v>0</v>
      </c>
      <c r="H797" s="86">
        <v>0</v>
      </c>
      <c r="O797" s="53">
        <f t="shared" si="122"/>
        <v>4.5260037464002503</v>
      </c>
      <c r="P797" s="54">
        <f t="shared" si="123"/>
        <v>58.927641853201457</v>
      </c>
      <c r="Q797" s="69">
        <v>35.346138209266002</v>
      </c>
      <c r="R797" s="53">
        <f t="shared" si="124"/>
        <v>10.317560775637691</v>
      </c>
      <c r="S797" s="53">
        <f t="shared" si="125"/>
        <v>46.697318724248461</v>
      </c>
      <c r="T797" s="53">
        <f t="shared" si="126"/>
        <v>4.5260037464002503</v>
      </c>
      <c r="U797" s="53">
        <f t="shared" si="127"/>
        <v>58.927641853201457</v>
      </c>
      <c r="V797" s="69">
        <v>35.346138209266002</v>
      </c>
      <c r="W797" s="53">
        <f t="shared" si="128"/>
        <v>10.317560775637691</v>
      </c>
      <c r="X797" s="53">
        <f t="shared" si="129"/>
        <v>46.697318724248461</v>
      </c>
      <c r="Y797" s="12"/>
      <c r="Z797" s="21"/>
      <c r="AA797" s="48"/>
      <c r="AB797" s="21"/>
      <c r="AC797" s="12"/>
    </row>
    <row r="798" spans="1:29" x14ac:dyDescent="0.3">
      <c r="A798" s="1">
        <f t="shared" si="120"/>
        <v>45208.270833331408</v>
      </c>
      <c r="B798" s="6">
        <v>9</v>
      </c>
      <c r="C798" s="6" t="s">
        <v>69</v>
      </c>
      <c r="D798">
        <f>IF(HOUR(A798)+MINUTE(A798)/60&lt;=18,1,IF(HOUR(A798)+MINUTE(A798)/60&gt;=23.25,1,LOOKUP(DAY(A798),calendario!$A$12:$A$41,calendario!$C$12:$C$41)))</f>
        <v>1</v>
      </c>
      <c r="E798" s="89">
        <f t="shared" si="121"/>
        <v>0</v>
      </c>
      <c r="F798" s="88">
        <v>0</v>
      </c>
      <c r="G798" s="89">
        <f t="shared" si="121"/>
        <v>0</v>
      </c>
      <c r="H798" s="86">
        <v>0</v>
      </c>
      <c r="O798" s="53">
        <f t="shared" si="122"/>
        <v>4.5260037464002503</v>
      </c>
      <c r="P798" s="54">
        <f t="shared" si="123"/>
        <v>58.927641853201457</v>
      </c>
      <c r="Q798" s="69">
        <v>35.346138209266002</v>
      </c>
      <c r="R798" s="53">
        <f t="shared" si="124"/>
        <v>10.317560775637691</v>
      </c>
      <c r="S798" s="53">
        <f t="shared" si="125"/>
        <v>46.697318724248461</v>
      </c>
      <c r="T798" s="53">
        <f t="shared" si="126"/>
        <v>4.5260037464002503</v>
      </c>
      <c r="U798" s="53">
        <f t="shared" si="127"/>
        <v>58.927641853201457</v>
      </c>
      <c r="V798" s="69">
        <v>35.346138209266002</v>
      </c>
      <c r="W798" s="53">
        <f t="shared" si="128"/>
        <v>10.317560775637691</v>
      </c>
      <c r="X798" s="53">
        <f t="shared" si="129"/>
        <v>46.697318724248461</v>
      </c>
      <c r="Y798" s="12"/>
      <c r="Z798" s="21"/>
      <c r="AA798" s="48"/>
      <c r="AB798" s="21"/>
      <c r="AC798" s="12"/>
    </row>
    <row r="799" spans="1:29" x14ac:dyDescent="0.3">
      <c r="A799" s="1">
        <f t="shared" si="120"/>
        <v>45208.281249998072</v>
      </c>
      <c r="B799" s="6">
        <v>9</v>
      </c>
      <c r="C799" s="6" t="s">
        <v>70</v>
      </c>
      <c r="D799">
        <f>IF(HOUR(A799)+MINUTE(A799)/60&lt;=18,1,IF(HOUR(A799)+MINUTE(A799)/60&gt;=23.25,1,LOOKUP(DAY(A799),calendario!$A$12:$A$41,calendario!$C$12:$C$41)))</f>
        <v>1</v>
      </c>
      <c r="E799" s="89">
        <f t="shared" si="121"/>
        <v>0.16690003967285155</v>
      </c>
      <c r="F799" s="88">
        <v>0.66760015869140621</v>
      </c>
      <c r="G799" s="89">
        <f t="shared" si="121"/>
        <v>0</v>
      </c>
      <c r="H799" s="86">
        <v>0</v>
      </c>
      <c r="O799" s="53">
        <f t="shared" si="122"/>
        <v>4.3557548257203544</v>
      </c>
      <c r="P799" s="54">
        <f t="shared" si="123"/>
        <v>58.927641853201457</v>
      </c>
      <c r="Q799" s="69">
        <v>35.37997397188964</v>
      </c>
      <c r="R799" s="53">
        <f t="shared" si="124"/>
        <v>10.300642894325872</v>
      </c>
      <c r="S799" s="53">
        <f t="shared" si="125"/>
        <v>44.867074994981998</v>
      </c>
      <c r="T799" s="53">
        <f t="shared" si="126"/>
        <v>4.5260037464002503</v>
      </c>
      <c r="U799" s="53">
        <f t="shared" si="127"/>
        <v>58.927641853201457</v>
      </c>
      <c r="V799" s="69">
        <v>35.37997397188964</v>
      </c>
      <c r="W799" s="53">
        <f t="shared" si="128"/>
        <v>10.300642894325872</v>
      </c>
      <c r="X799" s="53">
        <f t="shared" si="129"/>
        <v>46.620748330050013</v>
      </c>
      <c r="Y799" s="12"/>
      <c r="Z799" s="21"/>
      <c r="AA799" s="48"/>
      <c r="AB799" s="21"/>
      <c r="AC799" s="12"/>
    </row>
    <row r="800" spans="1:29" x14ac:dyDescent="0.3">
      <c r="A800" s="1">
        <f t="shared" si="120"/>
        <v>45208.291666664736</v>
      </c>
      <c r="B800" s="6">
        <v>9</v>
      </c>
      <c r="C800" s="6" t="s">
        <v>71</v>
      </c>
      <c r="D800">
        <f>IF(HOUR(A800)+MINUTE(A800)/60&lt;=18,1,IF(HOUR(A800)+MINUTE(A800)/60&gt;=23.25,1,LOOKUP(DAY(A800),calendario!$A$12:$A$41,calendario!$C$12:$C$41)))</f>
        <v>1</v>
      </c>
      <c r="E800" s="89">
        <f t="shared" si="121"/>
        <v>3.3845251464843749</v>
      </c>
      <c r="F800" s="88">
        <v>13.538100585937499</v>
      </c>
      <c r="G800" s="89">
        <f t="shared" si="121"/>
        <v>2.28472900390625</v>
      </c>
      <c r="H800" s="86">
        <v>9.138916015625</v>
      </c>
      <c r="O800" s="53">
        <f t="shared" si="122"/>
        <v>1.0735674597918878</v>
      </c>
      <c r="P800" s="54">
        <f t="shared" si="123"/>
        <v>58.927641853201457</v>
      </c>
      <c r="Q800" s="69">
        <v>35.37997397188964</v>
      </c>
      <c r="R800" s="53">
        <f t="shared" si="124"/>
        <v>10.300642894325872</v>
      </c>
      <c r="S800" s="53">
        <f t="shared" si="125"/>
        <v>11.058435026284785</v>
      </c>
      <c r="T800" s="53">
        <f t="shared" si="126"/>
        <v>2.1954312209321101</v>
      </c>
      <c r="U800" s="53">
        <f t="shared" si="127"/>
        <v>58.927641853201457</v>
      </c>
      <c r="V800" s="69">
        <v>35.37997397188964</v>
      </c>
      <c r="W800" s="53">
        <f t="shared" si="128"/>
        <v>10.300642894325872</v>
      </c>
      <c r="X800" s="53">
        <f t="shared" si="129"/>
        <v>22.614353005875515</v>
      </c>
      <c r="Y800" s="12"/>
      <c r="Z800" s="21"/>
      <c r="AA800" s="48"/>
      <c r="AB800" s="21"/>
      <c r="AC800" s="12"/>
    </row>
    <row r="801" spans="1:29" x14ac:dyDescent="0.3">
      <c r="A801" s="1">
        <f t="shared" si="120"/>
        <v>45208.3020833314</v>
      </c>
      <c r="B801" s="6">
        <v>9</v>
      </c>
      <c r="C801" s="6" t="s">
        <v>72</v>
      </c>
      <c r="D801">
        <f>IF(HOUR(A801)+MINUTE(A801)/60&lt;=18,1,IF(HOUR(A801)+MINUTE(A801)/60&gt;=23.25,1,LOOKUP(DAY(A801),calendario!$A$12:$A$41,calendario!$C$12:$C$41)))</f>
        <v>1</v>
      </c>
      <c r="E801" s="89">
        <f t="shared" si="121"/>
        <v>4.5083657226562499</v>
      </c>
      <c r="F801" s="88">
        <v>18.033462890625</v>
      </c>
      <c r="G801" s="89">
        <f t="shared" si="121"/>
        <v>4.5011455078124998</v>
      </c>
      <c r="H801" s="86">
        <v>18.004582031249999</v>
      </c>
      <c r="O801" s="53">
        <f t="shared" si="122"/>
        <v>0</v>
      </c>
      <c r="P801" s="54">
        <f t="shared" si="123"/>
        <v>58.927641853201457</v>
      </c>
      <c r="Q801" s="69">
        <v>35.445024466423739</v>
      </c>
      <c r="R801" s="53">
        <f t="shared" si="124"/>
        <v>10.268117647058823</v>
      </c>
      <c r="S801" s="53">
        <f t="shared" si="125"/>
        <v>0</v>
      </c>
      <c r="T801" s="53">
        <f t="shared" si="126"/>
        <v>0</v>
      </c>
      <c r="U801" s="53">
        <f t="shared" si="127"/>
        <v>58.927641853201457</v>
      </c>
      <c r="V801" s="69">
        <v>35.445024466423739</v>
      </c>
      <c r="W801" s="53">
        <f t="shared" si="128"/>
        <v>10.268117647058823</v>
      </c>
      <c r="X801" s="53">
        <f t="shared" si="129"/>
        <v>0</v>
      </c>
      <c r="Y801" s="12"/>
      <c r="Z801" s="21"/>
      <c r="AA801" s="48"/>
      <c r="AB801" s="21"/>
      <c r="AC801" s="12"/>
    </row>
    <row r="802" spans="1:29" x14ac:dyDescent="0.3">
      <c r="A802" s="1">
        <f t="shared" si="120"/>
        <v>45208.312499998065</v>
      </c>
      <c r="B802" s="6">
        <v>9</v>
      </c>
      <c r="C802" s="6" t="s">
        <v>73</v>
      </c>
      <c r="D802">
        <f>IF(HOUR(A802)+MINUTE(A802)/60&lt;=18,1,IF(HOUR(A802)+MINUTE(A802)/60&gt;=23.25,1,LOOKUP(DAY(A802),calendario!$A$12:$A$41,calendario!$C$12:$C$41)))</f>
        <v>1</v>
      </c>
      <c r="E802" s="89">
        <f t="shared" si="121"/>
        <v>4.5075849609374998</v>
      </c>
      <c r="F802" s="88">
        <v>18.030339843749999</v>
      </c>
      <c r="G802" s="89">
        <f t="shared" si="121"/>
        <v>4.5009028320312501</v>
      </c>
      <c r="H802" s="86">
        <v>18.003611328125</v>
      </c>
      <c r="O802" s="53">
        <f t="shared" si="122"/>
        <v>0</v>
      </c>
      <c r="P802" s="54">
        <f t="shared" si="123"/>
        <v>58.927641853201457</v>
      </c>
      <c r="Q802" s="69">
        <v>35.445024466423739</v>
      </c>
      <c r="R802" s="53">
        <f t="shared" si="124"/>
        <v>10.268117647058823</v>
      </c>
      <c r="S802" s="53">
        <f t="shared" si="125"/>
        <v>0</v>
      </c>
      <c r="T802" s="53">
        <f t="shared" si="126"/>
        <v>0</v>
      </c>
      <c r="U802" s="53">
        <f t="shared" si="127"/>
        <v>58.927641853201457</v>
      </c>
      <c r="V802" s="69">
        <v>35.445024466423739</v>
      </c>
      <c r="W802" s="53">
        <f t="shared" si="128"/>
        <v>10.268117647058823</v>
      </c>
      <c r="X802" s="53">
        <f t="shared" si="129"/>
        <v>0</v>
      </c>
      <c r="Y802" s="12"/>
      <c r="Z802" s="21"/>
      <c r="AA802" s="48"/>
      <c r="AB802" s="21"/>
      <c r="AC802" s="12"/>
    </row>
    <row r="803" spans="1:29" x14ac:dyDescent="0.3">
      <c r="A803" s="1">
        <f t="shared" si="120"/>
        <v>45208.322916664729</v>
      </c>
      <c r="B803" s="6">
        <v>9</v>
      </c>
      <c r="C803" s="6" t="s">
        <v>74</v>
      </c>
      <c r="D803">
        <f>IF(HOUR(A803)+MINUTE(A803)/60&lt;=18,1,IF(HOUR(A803)+MINUTE(A803)/60&gt;=23.25,1,LOOKUP(DAY(A803),calendario!$A$12:$A$41,calendario!$C$12:$C$41)))</f>
        <v>1</v>
      </c>
      <c r="E803" s="89">
        <f t="shared" si="121"/>
        <v>4.5064340820312498</v>
      </c>
      <c r="F803" s="88">
        <v>18.025736328124999</v>
      </c>
      <c r="G803" s="89">
        <f t="shared" si="121"/>
        <v>4.4996259765625002</v>
      </c>
      <c r="H803" s="86">
        <v>17.998503906250001</v>
      </c>
      <c r="O803" s="53">
        <f t="shared" si="122"/>
        <v>0</v>
      </c>
      <c r="P803" s="54">
        <f t="shared" si="123"/>
        <v>58.927641853201457</v>
      </c>
      <c r="Q803" s="69">
        <v>35.697131441957318</v>
      </c>
      <c r="R803" s="53">
        <f t="shared" si="124"/>
        <v>10.142064159292033</v>
      </c>
      <c r="S803" s="53">
        <f t="shared" si="125"/>
        <v>0</v>
      </c>
      <c r="T803" s="53">
        <f t="shared" si="126"/>
        <v>0</v>
      </c>
      <c r="U803" s="53">
        <f t="shared" si="127"/>
        <v>58.927641853201457</v>
      </c>
      <c r="V803" s="69">
        <v>35.697131441957318</v>
      </c>
      <c r="W803" s="53">
        <f t="shared" si="128"/>
        <v>10.142064159292033</v>
      </c>
      <c r="X803" s="53">
        <f t="shared" si="129"/>
        <v>0</v>
      </c>
      <c r="Y803" s="12"/>
      <c r="Z803" s="21"/>
      <c r="AA803" s="48"/>
      <c r="AB803" s="21"/>
      <c r="AC803" s="12"/>
    </row>
    <row r="804" spans="1:29" x14ac:dyDescent="0.3">
      <c r="A804" s="1">
        <f t="shared" si="120"/>
        <v>45208.333333331393</v>
      </c>
      <c r="B804" s="6">
        <v>9</v>
      </c>
      <c r="C804" s="6" t="s">
        <v>75</v>
      </c>
      <c r="D804">
        <f>IF(HOUR(A804)+MINUTE(A804)/60&lt;=18,1,IF(HOUR(A804)+MINUTE(A804)/60&gt;=23.25,1,LOOKUP(DAY(A804),calendario!$A$12:$A$41,calendario!$C$12:$C$41)))</f>
        <v>1</v>
      </c>
      <c r="E804" s="89">
        <f t="shared" si="121"/>
        <v>4.5061015624999996</v>
      </c>
      <c r="F804" s="88">
        <v>18.024406249999998</v>
      </c>
      <c r="G804" s="89">
        <f t="shared" si="121"/>
        <v>4.4983364257812504</v>
      </c>
      <c r="H804" s="86">
        <v>17.993345703125001</v>
      </c>
      <c r="O804" s="53">
        <f t="shared" si="122"/>
        <v>0</v>
      </c>
      <c r="P804" s="54">
        <f t="shared" si="123"/>
        <v>58.927641853201457</v>
      </c>
      <c r="Q804" s="69">
        <v>35.697131441957318</v>
      </c>
      <c r="R804" s="53">
        <f t="shared" si="124"/>
        <v>10.142064159292033</v>
      </c>
      <c r="S804" s="53">
        <f t="shared" si="125"/>
        <v>0</v>
      </c>
      <c r="T804" s="53">
        <f t="shared" si="126"/>
        <v>0</v>
      </c>
      <c r="U804" s="53">
        <f t="shared" si="127"/>
        <v>58.927641853201457</v>
      </c>
      <c r="V804" s="69">
        <v>35.697131441957318</v>
      </c>
      <c r="W804" s="53">
        <f t="shared" si="128"/>
        <v>10.142064159292033</v>
      </c>
      <c r="X804" s="53">
        <f t="shared" si="129"/>
        <v>0</v>
      </c>
      <c r="Y804" s="12"/>
      <c r="Z804" s="21"/>
      <c r="AA804" s="48"/>
      <c r="AB804" s="21"/>
      <c r="AC804" s="12"/>
    </row>
    <row r="805" spans="1:29" x14ac:dyDescent="0.3">
      <c r="A805" s="1">
        <f t="shared" si="120"/>
        <v>45208.343749998057</v>
      </c>
      <c r="B805" s="6">
        <v>9</v>
      </c>
      <c r="C805" s="6" t="s">
        <v>76</v>
      </c>
      <c r="D805">
        <f>IF(HOUR(A805)+MINUTE(A805)/60&lt;=18,1,IF(HOUR(A805)+MINUTE(A805)/60&gt;=23.25,1,LOOKUP(DAY(A805),calendario!$A$12:$A$41,calendario!$C$12:$C$41)))</f>
        <v>1</v>
      </c>
      <c r="E805" s="89">
        <f t="shared" si="121"/>
        <v>4.5055991210937503</v>
      </c>
      <c r="F805" s="88">
        <v>18.022396484375001</v>
      </c>
      <c r="G805" s="89">
        <f t="shared" si="121"/>
        <v>4.4976132812499996</v>
      </c>
      <c r="H805" s="86">
        <v>17.990453124999998</v>
      </c>
      <c r="O805" s="53">
        <f t="shared" si="122"/>
        <v>0</v>
      </c>
      <c r="P805" s="54">
        <f t="shared" si="123"/>
        <v>58.927641853201457</v>
      </c>
      <c r="Q805" s="69">
        <v>36.435971108797496</v>
      </c>
      <c r="R805" s="53">
        <f t="shared" si="124"/>
        <v>9.7726443258719442</v>
      </c>
      <c r="S805" s="53">
        <f t="shared" si="125"/>
        <v>0</v>
      </c>
      <c r="T805" s="53">
        <f t="shared" si="126"/>
        <v>0</v>
      </c>
      <c r="U805" s="53">
        <f t="shared" si="127"/>
        <v>58.927641853201457</v>
      </c>
      <c r="V805" s="69">
        <v>36.435971108797496</v>
      </c>
      <c r="W805" s="53">
        <f t="shared" si="128"/>
        <v>9.7726443258719442</v>
      </c>
      <c r="X805" s="53">
        <f t="shared" si="129"/>
        <v>0</v>
      </c>
      <c r="Y805" s="12"/>
      <c r="Z805" s="21"/>
      <c r="AA805" s="48"/>
      <c r="AB805" s="21"/>
      <c r="AC805" s="12"/>
    </row>
    <row r="806" spans="1:29" x14ac:dyDescent="0.3">
      <c r="A806" s="1">
        <f t="shared" si="120"/>
        <v>45208.354166664722</v>
      </c>
      <c r="B806" s="6">
        <v>9</v>
      </c>
      <c r="C806" s="6" t="s">
        <v>77</v>
      </c>
      <c r="D806">
        <f>IF(HOUR(A806)+MINUTE(A806)/60&lt;=18,1,IF(HOUR(A806)+MINUTE(A806)/60&gt;=23.25,1,LOOKUP(DAY(A806),calendario!$A$12:$A$41,calendario!$C$12:$C$41)))</f>
        <v>1</v>
      </c>
      <c r="E806" s="89">
        <f t="shared" si="121"/>
        <v>4.5051567382812499</v>
      </c>
      <c r="F806" s="88">
        <v>18.020626953124999</v>
      </c>
      <c r="G806" s="89">
        <f t="shared" si="121"/>
        <v>4.4984121093749998</v>
      </c>
      <c r="H806" s="86">
        <v>17.993648437499999</v>
      </c>
      <c r="O806" s="53">
        <f t="shared" si="122"/>
        <v>0</v>
      </c>
      <c r="P806" s="54">
        <f t="shared" si="123"/>
        <v>58.927641853201457</v>
      </c>
      <c r="Q806" s="69">
        <v>36.435971108797496</v>
      </c>
      <c r="R806" s="53">
        <f t="shared" si="124"/>
        <v>9.7726443258719442</v>
      </c>
      <c r="S806" s="53">
        <f t="shared" si="125"/>
        <v>0</v>
      </c>
      <c r="T806" s="53">
        <f t="shared" si="126"/>
        <v>0</v>
      </c>
      <c r="U806" s="53">
        <f t="shared" si="127"/>
        <v>58.927641853201457</v>
      </c>
      <c r="V806" s="69">
        <v>36.435971108797496</v>
      </c>
      <c r="W806" s="53">
        <f t="shared" si="128"/>
        <v>9.7726443258719442</v>
      </c>
      <c r="X806" s="53">
        <f t="shared" si="129"/>
        <v>0</v>
      </c>
      <c r="Y806" s="12"/>
      <c r="Z806" s="21"/>
      <c r="AA806" s="48"/>
      <c r="AB806" s="21"/>
      <c r="AC806" s="12"/>
    </row>
    <row r="807" spans="1:29" x14ac:dyDescent="0.3">
      <c r="A807" s="1">
        <f t="shared" si="120"/>
        <v>45208.364583331386</v>
      </c>
      <c r="B807" s="6">
        <v>9</v>
      </c>
      <c r="C807" s="6" t="s">
        <v>78</v>
      </c>
      <c r="D807">
        <f>IF(HOUR(A807)+MINUTE(A807)/60&lt;=18,1,IF(HOUR(A807)+MINUTE(A807)/60&gt;=23.25,1,LOOKUP(DAY(A807),calendario!$A$12:$A$41,calendario!$C$12:$C$41)))</f>
        <v>1</v>
      </c>
      <c r="E807" s="89">
        <f t="shared" si="121"/>
        <v>4.5044072265624999</v>
      </c>
      <c r="F807" s="88">
        <v>18.01762890625</v>
      </c>
      <c r="G807" s="89">
        <f t="shared" si="121"/>
        <v>4.4983706054687502</v>
      </c>
      <c r="H807" s="86">
        <v>17.993482421875001</v>
      </c>
      <c r="O807" s="53">
        <f t="shared" si="122"/>
        <v>0</v>
      </c>
      <c r="P807" s="54">
        <f t="shared" si="123"/>
        <v>58.927641853201457</v>
      </c>
      <c r="Q807" s="69">
        <v>36.849992972410206</v>
      </c>
      <c r="R807" s="53">
        <f t="shared" si="124"/>
        <v>9.5656333940655891</v>
      </c>
      <c r="S807" s="53">
        <f t="shared" si="125"/>
        <v>0</v>
      </c>
      <c r="T807" s="53">
        <f t="shared" si="126"/>
        <v>0</v>
      </c>
      <c r="U807" s="53">
        <f t="shared" si="127"/>
        <v>58.927641853201457</v>
      </c>
      <c r="V807" s="69">
        <v>36.849992972410206</v>
      </c>
      <c r="W807" s="53">
        <f t="shared" si="128"/>
        <v>9.5656333940655891</v>
      </c>
      <c r="X807" s="53">
        <f t="shared" si="129"/>
        <v>0</v>
      </c>
      <c r="Y807" s="12"/>
      <c r="Z807" s="21"/>
      <c r="AA807" s="48"/>
      <c r="AB807" s="21"/>
      <c r="AC807" s="12"/>
    </row>
    <row r="808" spans="1:29" x14ac:dyDescent="0.3">
      <c r="A808" s="1">
        <f t="shared" si="120"/>
        <v>45208.37499999805</v>
      </c>
      <c r="B808" s="6">
        <v>9</v>
      </c>
      <c r="C808" s="6" t="s">
        <v>79</v>
      </c>
      <c r="D808">
        <f>IF(HOUR(A808)+MINUTE(A808)/60&lt;=18,1,IF(HOUR(A808)+MINUTE(A808)/60&gt;=23.25,1,LOOKUP(DAY(A808),calendario!$A$12:$A$41,calendario!$C$12:$C$41)))</f>
        <v>1</v>
      </c>
      <c r="E808" s="89">
        <f t="shared" si="121"/>
        <v>4.5031967773437502</v>
      </c>
      <c r="F808" s="88">
        <v>18.012787109375001</v>
      </c>
      <c r="G808" s="89">
        <f t="shared" si="121"/>
        <v>4.4983779296874999</v>
      </c>
      <c r="H808" s="86">
        <v>17.99351171875</v>
      </c>
      <c r="O808" s="53">
        <f t="shared" si="122"/>
        <v>0</v>
      </c>
      <c r="P808" s="54">
        <f t="shared" si="123"/>
        <v>58.927641853201457</v>
      </c>
      <c r="Q808" s="69">
        <v>36.849992972410206</v>
      </c>
      <c r="R808" s="53">
        <f t="shared" si="124"/>
        <v>9.5656333940655891</v>
      </c>
      <c r="S808" s="53">
        <f t="shared" si="125"/>
        <v>0</v>
      </c>
      <c r="T808" s="53">
        <f t="shared" si="126"/>
        <v>0</v>
      </c>
      <c r="U808" s="53">
        <f t="shared" si="127"/>
        <v>58.927641853201457</v>
      </c>
      <c r="V808" s="69">
        <v>36.849992972410206</v>
      </c>
      <c r="W808" s="53">
        <f t="shared" si="128"/>
        <v>9.5656333940655891</v>
      </c>
      <c r="X808" s="53">
        <f t="shared" si="129"/>
        <v>0</v>
      </c>
      <c r="Y808" s="12"/>
      <c r="Z808" s="21"/>
      <c r="AA808" s="48"/>
      <c r="AB808" s="21"/>
      <c r="AC808" s="12"/>
    </row>
    <row r="809" spans="1:29" x14ac:dyDescent="0.3">
      <c r="A809" s="1">
        <f t="shared" si="120"/>
        <v>45208.385416664714</v>
      </c>
      <c r="B809" s="6">
        <v>9</v>
      </c>
      <c r="C809" s="6" t="s">
        <v>80</v>
      </c>
      <c r="D809">
        <f>IF(HOUR(A809)+MINUTE(A809)/60&lt;=18,1,IF(HOUR(A809)+MINUTE(A809)/60&gt;=23.25,1,LOOKUP(DAY(A809),calendario!$A$12:$A$41,calendario!$C$12:$C$41)))</f>
        <v>1</v>
      </c>
      <c r="E809" s="89">
        <f t="shared" si="121"/>
        <v>4.5023100585937499</v>
      </c>
      <c r="F809" s="88">
        <v>18.009240234375</v>
      </c>
      <c r="G809" s="89">
        <f t="shared" si="121"/>
        <v>4.4983686523437498</v>
      </c>
      <c r="H809" s="86">
        <v>17.993474609374999</v>
      </c>
      <c r="O809" s="53">
        <f t="shared" si="122"/>
        <v>0</v>
      </c>
      <c r="P809" s="54">
        <f t="shared" si="123"/>
        <v>58.927641853201457</v>
      </c>
      <c r="Q809" s="69">
        <v>36.992074960957829</v>
      </c>
      <c r="R809" s="53">
        <f t="shared" si="124"/>
        <v>9.4945923997917774</v>
      </c>
      <c r="S809" s="53">
        <f t="shared" si="125"/>
        <v>0</v>
      </c>
      <c r="T809" s="53">
        <f t="shared" si="126"/>
        <v>0</v>
      </c>
      <c r="U809" s="53">
        <f t="shared" si="127"/>
        <v>58.927641853201457</v>
      </c>
      <c r="V809" s="69">
        <v>36.992074960957829</v>
      </c>
      <c r="W809" s="53">
        <f t="shared" si="128"/>
        <v>9.4945923997917774</v>
      </c>
      <c r="X809" s="53">
        <f t="shared" si="129"/>
        <v>0</v>
      </c>
      <c r="Y809" s="12"/>
      <c r="Z809" s="21"/>
      <c r="AA809" s="48"/>
      <c r="AB809" s="21"/>
      <c r="AC809" s="12"/>
    </row>
    <row r="810" spans="1:29" x14ac:dyDescent="0.3">
      <c r="A810" s="1">
        <f t="shared" si="120"/>
        <v>45208.395833331379</v>
      </c>
      <c r="B810" s="6">
        <v>9</v>
      </c>
      <c r="C810" s="6" t="s">
        <v>81</v>
      </c>
      <c r="D810">
        <f>IF(HOUR(A810)+MINUTE(A810)/60&lt;=18,1,IF(HOUR(A810)+MINUTE(A810)/60&gt;=23.25,1,LOOKUP(DAY(A810),calendario!$A$12:$A$41,calendario!$C$12:$C$41)))</f>
        <v>1</v>
      </c>
      <c r="E810" s="89">
        <f t="shared" si="121"/>
        <v>4.5010273437499997</v>
      </c>
      <c r="F810" s="88">
        <v>18.004109374999999</v>
      </c>
      <c r="G810" s="89">
        <f t="shared" si="121"/>
        <v>4.4983701171875001</v>
      </c>
      <c r="H810" s="86">
        <v>17.993480468750001</v>
      </c>
      <c r="O810" s="53">
        <f t="shared" si="122"/>
        <v>0</v>
      </c>
      <c r="P810" s="54">
        <f t="shared" si="123"/>
        <v>58.927641853201457</v>
      </c>
      <c r="Q810" s="69">
        <v>36.992074960957829</v>
      </c>
      <c r="R810" s="53">
        <f t="shared" si="124"/>
        <v>9.4945923997917774</v>
      </c>
      <c r="S810" s="53">
        <f t="shared" si="125"/>
        <v>0</v>
      </c>
      <c r="T810" s="53">
        <f t="shared" si="126"/>
        <v>0</v>
      </c>
      <c r="U810" s="53">
        <f t="shared" si="127"/>
        <v>58.927641853201457</v>
      </c>
      <c r="V810" s="69">
        <v>36.992074960957829</v>
      </c>
      <c r="W810" s="53">
        <f t="shared" si="128"/>
        <v>9.4945923997917774</v>
      </c>
      <c r="X810" s="53">
        <f t="shared" si="129"/>
        <v>0</v>
      </c>
      <c r="Y810" s="12"/>
      <c r="Z810" s="21"/>
      <c r="AA810" s="48"/>
      <c r="AB810" s="21"/>
      <c r="AC810" s="12"/>
    </row>
    <row r="811" spans="1:29" x14ac:dyDescent="0.3">
      <c r="A811" s="1">
        <f t="shared" si="120"/>
        <v>45208.406249998043</v>
      </c>
      <c r="B811" s="6">
        <v>9</v>
      </c>
      <c r="C811" s="6" t="s">
        <v>82</v>
      </c>
      <c r="D811">
        <f>IF(HOUR(A811)+MINUTE(A811)/60&lt;=18,1,IF(HOUR(A811)+MINUTE(A811)/60&gt;=23.25,1,LOOKUP(DAY(A811),calendario!$A$12:$A$41,calendario!$C$12:$C$41)))</f>
        <v>1</v>
      </c>
      <c r="E811" s="89">
        <f t="shared" si="121"/>
        <v>4.4996865234375001</v>
      </c>
      <c r="F811" s="88">
        <v>17.99874609375</v>
      </c>
      <c r="G811" s="89">
        <f t="shared" si="121"/>
        <v>4.4982675781249997</v>
      </c>
      <c r="H811" s="86">
        <v>17.993070312499999</v>
      </c>
      <c r="O811" s="53">
        <f t="shared" si="122"/>
        <v>0</v>
      </c>
      <c r="P811" s="54">
        <f t="shared" si="123"/>
        <v>58.927641853201457</v>
      </c>
      <c r="Q811" s="69">
        <v>37.7293695991671</v>
      </c>
      <c r="R811" s="53">
        <f t="shared" si="124"/>
        <v>9.1259450806871421</v>
      </c>
      <c r="S811" s="53">
        <f t="shared" si="125"/>
        <v>0</v>
      </c>
      <c r="T811" s="53">
        <f t="shared" si="126"/>
        <v>0</v>
      </c>
      <c r="U811" s="53">
        <f t="shared" si="127"/>
        <v>58.927641853201457</v>
      </c>
      <c r="V811" s="69">
        <v>37.7293695991671</v>
      </c>
      <c r="W811" s="53">
        <f t="shared" si="128"/>
        <v>9.1259450806871421</v>
      </c>
      <c r="X811" s="53">
        <f t="shared" si="129"/>
        <v>0</v>
      </c>
      <c r="Y811" s="12"/>
      <c r="Z811" s="21"/>
      <c r="AA811" s="48"/>
      <c r="AB811" s="21"/>
      <c r="AC811" s="12"/>
    </row>
    <row r="812" spans="1:29" x14ac:dyDescent="0.3">
      <c r="A812" s="1">
        <f t="shared" si="120"/>
        <v>45208.416666664707</v>
      </c>
      <c r="B812" s="6">
        <v>9</v>
      </c>
      <c r="C812" s="6" t="s">
        <v>83</v>
      </c>
      <c r="D812">
        <f>IF(HOUR(A812)+MINUTE(A812)/60&lt;=18,1,IF(HOUR(A812)+MINUTE(A812)/60&gt;=23.25,1,LOOKUP(DAY(A812),calendario!$A$12:$A$41,calendario!$C$12:$C$41)))</f>
        <v>1</v>
      </c>
      <c r="E812" s="89">
        <f t="shared" si="121"/>
        <v>4.4979638671875</v>
      </c>
      <c r="F812" s="88">
        <v>17.99185546875</v>
      </c>
      <c r="G812" s="89">
        <f t="shared" si="121"/>
        <v>4.4981831054687502</v>
      </c>
      <c r="H812" s="86">
        <v>17.992732421875001</v>
      </c>
      <c r="O812" s="53">
        <f t="shared" si="122"/>
        <v>0</v>
      </c>
      <c r="P812" s="54">
        <f t="shared" si="123"/>
        <v>58.927641853201457</v>
      </c>
      <c r="Q812" s="69">
        <v>37.7293695991671</v>
      </c>
      <c r="R812" s="53">
        <f t="shared" si="124"/>
        <v>9.1259450806871421</v>
      </c>
      <c r="S812" s="53">
        <f t="shared" si="125"/>
        <v>0</v>
      </c>
      <c r="T812" s="53">
        <f t="shared" si="126"/>
        <v>0</v>
      </c>
      <c r="U812" s="53">
        <f t="shared" si="127"/>
        <v>58.927641853201457</v>
      </c>
      <c r="V812" s="69">
        <v>37.7293695991671</v>
      </c>
      <c r="W812" s="53">
        <f t="shared" si="128"/>
        <v>9.1259450806871421</v>
      </c>
      <c r="X812" s="53">
        <f t="shared" si="129"/>
        <v>0</v>
      </c>
      <c r="Y812" s="12"/>
      <c r="Z812" s="21"/>
      <c r="AA812" s="48"/>
      <c r="AB812" s="21"/>
      <c r="AC812" s="12"/>
    </row>
    <row r="813" spans="1:29" x14ac:dyDescent="0.3">
      <c r="A813" s="1">
        <f t="shared" si="120"/>
        <v>45208.427083331371</v>
      </c>
      <c r="B813" s="6">
        <v>9</v>
      </c>
      <c r="C813" s="6" t="s">
        <v>84</v>
      </c>
      <c r="D813">
        <f>IF(HOUR(A813)+MINUTE(A813)/60&lt;=18,1,IF(HOUR(A813)+MINUTE(A813)/60&gt;=23.25,1,LOOKUP(DAY(A813),calendario!$A$12:$A$41,calendario!$C$12:$C$41)))</f>
        <v>1</v>
      </c>
      <c r="E813" s="89">
        <f t="shared" si="121"/>
        <v>4.4957470703125004</v>
      </c>
      <c r="F813" s="88">
        <v>17.982988281250002</v>
      </c>
      <c r="G813" s="89">
        <f t="shared" si="121"/>
        <v>4.4980341796875001</v>
      </c>
      <c r="H813" s="86">
        <v>17.99213671875</v>
      </c>
      <c r="O813" s="53">
        <f t="shared" si="122"/>
        <v>0</v>
      </c>
      <c r="P813" s="54">
        <f t="shared" si="123"/>
        <v>58.927641853201457</v>
      </c>
      <c r="Q813" s="69">
        <v>38.21200156168662</v>
      </c>
      <c r="R813" s="53">
        <f t="shared" si="124"/>
        <v>8.8846290994273822</v>
      </c>
      <c r="S813" s="53">
        <f t="shared" si="125"/>
        <v>0</v>
      </c>
      <c r="T813" s="53">
        <f t="shared" si="126"/>
        <v>0</v>
      </c>
      <c r="U813" s="53">
        <f t="shared" si="127"/>
        <v>58.927641853201457</v>
      </c>
      <c r="V813" s="69">
        <v>38.21200156168662</v>
      </c>
      <c r="W813" s="53">
        <f t="shared" si="128"/>
        <v>8.8846290994273822</v>
      </c>
      <c r="X813" s="53">
        <f t="shared" si="129"/>
        <v>0</v>
      </c>
      <c r="Y813" s="12"/>
      <c r="Z813" s="21"/>
      <c r="AA813" s="48"/>
      <c r="AB813" s="21"/>
      <c r="AC813" s="12"/>
    </row>
    <row r="814" spans="1:29" x14ac:dyDescent="0.3">
      <c r="A814" s="1">
        <f t="shared" si="120"/>
        <v>45208.437499998035</v>
      </c>
      <c r="B814" s="6">
        <v>9</v>
      </c>
      <c r="C814" s="6" t="s">
        <v>85</v>
      </c>
      <c r="D814">
        <f>IF(HOUR(A814)+MINUTE(A814)/60&lt;=18,1,IF(HOUR(A814)+MINUTE(A814)/60&gt;=23.25,1,LOOKUP(DAY(A814),calendario!$A$12:$A$41,calendario!$C$12:$C$41)))</f>
        <v>1</v>
      </c>
      <c r="E814" s="89">
        <f t="shared" si="121"/>
        <v>4.4948984374999998</v>
      </c>
      <c r="F814" s="88">
        <v>17.979593749999999</v>
      </c>
      <c r="G814" s="89">
        <f t="shared" si="121"/>
        <v>4.4978378906250001</v>
      </c>
      <c r="H814" s="86">
        <v>17.9913515625</v>
      </c>
      <c r="O814" s="53">
        <f t="shared" si="122"/>
        <v>0</v>
      </c>
      <c r="P814" s="54">
        <f t="shared" si="123"/>
        <v>58.927641853201457</v>
      </c>
      <c r="Q814" s="69">
        <v>38.21200156168662</v>
      </c>
      <c r="R814" s="53">
        <f t="shared" si="124"/>
        <v>8.8846290994273822</v>
      </c>
      <c r="S814" s="53">
        <f t="shared" si="125"/>
        <v>0</v>
      </c>
      <c r="T814" s="53">
        <f t="shared" si="126"/>
        <v>0</v>
      </c>
      <c r="U814" s="53">
        <f t="shared" si="127"/>
        <v>58.927641853201457</v>
      </c>
      <c r="V814" s="69">
        <v>38.21200156168662</v>
      </c>
      <c r="W814" s="53">
        <f t="shared" si="128"/>
        <v>8.8846290994273822</v>
      </c>
      <c r="X814" s="53">
        <f t="shared" si="129"/>
        <v>0</v>
      </c>
      <c r="Y814" s="12"/>
      <c r="Z814" s="21"/>
      <c r="AA814" s="48"/>
      <c r="AB814" s="21"/>
      <c r="AC814" s="12"/>
    </row>
    <row r="815" spans="1:29" x14ac:dyDescent="0.3">
      <c r="A815" s="1">
        <f t="shared" si="120"/>
        <v>45208.4479166647</v>
      </c>
      <c r="B815" s="6">
        <v>9</v>
      </c>
      <c r="C815" s="6" t="s">
        <v>86</v>
      </c>
      <c r="D815">
        <f>IF(HOUR(A815)+MINUTE(A815)/60&lt;=18,1,IF(HOUR(A815)+MINUTE(A815)/60&gt;=23.25,1,LOOKUP(DAY(A815),calendario!$A$12:$A$41,calendario!$C$12:$C$41)))</f>
        <v>1</v>
      </c>
      <c r="E815" s="89">
        <f t="shared" si="121"/>
        <v>4.49367431640625</v>
      </c>
      <c r="F815" s="88">
        <v>17.974697265625</v>
      </c>
      <c r="G815" s="89">
        <f t="shared" si="121"/>
        <v>4.498046875</v>
      </c>
      <c r="H815" s="86">
        <v>17.9921875</v>
      </c>
      <c r="O815" s="53">
        <f t="shared" si="122"/>
        <v>0</v>
      </c>
      <c r="P815" s="54">
        <f t="shared" si="123"/>
        <v>58.927641853201457</v>
      </c>
      <c r="Q815" s="69">
        <v>37.714768349817803</v>
      </c>
      <c r="R815" s="53">
        <f t="shared" si="124"/>
        <v>9.1332457053617908</v>
      </c>
      <c r="S815" s="53">
        <f t="shared" si="125"/>
        <v>0</v>
      </c>
      <c r="T815" s="53">
        <f t="shared" si="126"/>
        <v>0</v>
      </c>
      <c r="U815" s="53">
        <f t="shared" si="127"/>
        <v>58.927641853201457</v>
      </c>
      <c r="V815" s="69">
        <v>37.714768349817803</v>
      </c>
      <c r="W815" s="53">
        <f t="shared" si="128"/>
        <v>9.1332457053617908</v>
      </c>
      <c r="X815" s="53">
        <f t="shared" si="129"/>
        <v>0</v>
      </c>
      <c r="Y815" s="12"/>
      <c r="Z815" s="21"/>
      <c r="AA815" s="48"/>
      <c r="AB815" s="21"/>
      <c r="AC815" s="12"/>
    </row>
    <row r="816" spans="1:29" x14ac:dyDescent="0.3">
      <c r="A816" s="1">
        <f t="shared" si="120"/>
        <v>45208.458333331364</v>
      </c>
      <c r="B816" s="6">
        <v>9</v>
      </c>
      <c r="C816" s="6" t="s">
        <v>87</v>
      </c>
      <c r="D816">
        <f>IF(HOUR(A816)+MINUTE(A816)/60&lt;=18,1,IF(HOUR(A816)+MINUTE(A816)/60&gt;=23.25,1,LOOKUP(DAY(A816),calendario!$A$12:$A$41,calendario!$C$12:$C$41)))</f>
        <v>1</v>
      </c>
      <c r="E816" s="89">
        <f t="shared" si="121"/>
        <v>4.4937065429687504</v>
      </c>
      <c r="F816" s="88">
        <v>17.974826171875002</v>
      </c>
      <c r="G816" s="89">
        <f t="shared" si="121"/>
        <v>4.49770703125</v>
      </c>
      <c r="H816" s="86">
        <v>17.990828125</v>
      </c>
      <c r="O816" s="53">
        <f t="shared" si="122"/>
        <v>0</v>
      </c>
      <c r="P816" s="54">
        <f t="shared" si="123"/>
        <v>58.927641853201457</v>
      </c>
      <c r="Q816" s="69">
        <v>37.714768349817803</v>
      </c>
      <c r="R816" s="53">
        <f t="shared" si="124"/>
        <v>9.1332457053617908</v>
      </c>
      <c r="S816" s="53">
        <f t="shared" si="125"/>
        <v>0</v>
      </c>
      <c r="T816" s="53">
        <f t="shared" si="126"/>
        <v>0</v>
      </c>
      <c r="U816" s="53">
        <f t="shared" si="127"/>
        <v>58.927641853201457</v>
      </c>
      <c r="V816" s="69">
        <v>37.714768349817803</v>
      </c>
      <c r="W816" s="53">
        <f t="shared" si="128"/>
        <v>9.1332457053617908</v>
      </c>
      <c r="X816" s="53">
        <f t="shared" si="129"/>
        <v>0</v>
      </c>
      <c r="Y816" s="12"/>
      <c r="Z816" s="21"/>
      <c r="AA816" s="48"/>
      <c r="AB816" s="21"/>
      <c r="AC816" s="12"/>
    </row>
    <row r="817" spans="1:29" x14ac:dyDescent="0.3">
      <c r="A817" s="1">
        <f t="shared" si="120"/>
        <v>45208.468749998028</v>
      </c>
      <c r="B817" s="6">
        <v>9</v>
      </c>
      <c r="C817" s="6" t="s">
        <v>88</v>
      </c>
      <c r="D817">
        <f>IF(HOUR(A817)+MINUTE(A817)/60&lt;=18,1,IF(HOUR(A817)+MINUTE(A817)/60&gt;=23.25,1,LOOKUP(DAY(A817),calendario!$A$12:$A$41,calendario!$C$12:$C$41)))</f>
        <v>1</v>
      </c>
      <c r="E817" s="89">
        <f t="shared" si="121"/>
        <v>4.4937646484374998</v>
      </c>
      <c r="F817" s="88">
        <v>17.975058593749999</v>
      </c>
      <c r="G817" s="89">
        <f t="shared" si="121"/>
        <v>4.4977148437499999</v>
      </c>
      <c r="H817" s="86">
        <v>17.990859374999999</v>
      </c>
      <c r="O817" s="53">
        <f t="shared" si="122"/>
        <v>0</v>
      </c>
      <c r="P817" s="54">
        <f t="shared" si="123"/>
        <v>58.927641853201457</v>
      </c>
      <c r="Q817" s="69">
        <v>38.157851379489848</v>
      </c>
      <c r="R817" s="53">
        <f t="shared" si="124"/>
        <v>8.9117041905257679</v>
      </c>
      <c r="S817" s="53">
        <f t="shared" si="125"/>
        <v>0</v>
      </c>
      <c r="T817" s="53">
        <f t="shared" si="126"/>
        <v>0</v>
      </c>
      <c r="U817" s="53">
        <f t="shared" si="127"/>
        <v>58.927641853201457</v>
      </c>
      <c r="V817" s="69">
        <v>38.157851379489848</v>
      </c>
      <c r="W817" s="53">
        <f t="shared" si="128"/>
        <v>8.9117041905257679</v>
      </c>
      <c r="X817" s="53">
        <f t="shared" si="129"/>
        <v>0</v>
      </c>
      <c r="Y817" s="12"/>
      <c r="Z817" s="21"/>
      <c r="AA817" s="48"/>
      <c r="AB817" s="21"/>
      <c r="AC817" s="12"/>
    </row>
    <row r="818" spans="1:29" x14ac:dyDescent="0.3">
      <c r="A818" s="1">
        <f t="shared" si="120"/>
        <v>45208.479166664692</v>
      </c>
      <c r="B818" s="6">
        <v>9</v>
      </c>
      <c r="C818" s="6" t="s">
        <v>89</v>
      </c>
      <c r="D818">
        <f>IF(HOUR(A818)+MINUTE(A818)/60&lt;=18,1,IF(HOUR(A818)+MINUTE(A818)/60&gt;=23.25,1,LOOKUP(DAY(A818),calendario!$A$12:$A$41,calendario!$C$12:$C$41)))</f>
        <v>1</v>
      </c>
      <c r="E818" s="89">
        <f t="shared" si="121"/>
        <v>4.4938325195312503</v>
      </c>
      <c r="F818" s="88">
        <v>17.975330078125001</v>
      </c>
      <c r="G818" s="89">
        <f t="shared" si="121"/>
        <v>4.4974116210937503</v>
      </c>
      <c r="H818" s="86">
        <v>17.989646484375001</v>
      </c>
      <c r="O818" s="53">
        <f t="shared" si="122"/>
        <v>0</v>
      </c>
      <c r="P818" s="54">
        <f t="shared" si="123"/>
        <v>58.927641853201457</v>
      </c>
      <c r="Q818" s="69">
        <v>38.157851379489848</v>
      </c>
      <c r="R818" s="53">
        <f t="shared" si="124"/>
        <v>8.9117041905257679</v>
      </c>
      <c r="S818" s="53">
        <f t="shared" si="125"/>
        <v>0</v>
      </c>
      <c r="T818" s="53">
        <f t="shared" si="126"/>
        <v>0</v>
      </c>
      <c r="U818" s="53">
        <f t="shared" si="127"/>
        <v>58.927641853201457</v>
      </c>
      <c r="V818" s="69">
        <v>38.157851379489848</v>
      </c>
      <c r="W818" s="53">
        <f t="shared" si="128"/>
        <v>8.9117041905257679</v>
      </c>
      <c r="X818" s="53">
        <f t="shared" si="129"/>
        <v>0</v>
      </c>
      <c r="Y818" s="12"/>
      <c r="Z818" s="21"/>
      <c r="AA818" s="48"/>
      <c r="AB818" s="21"/>
      <c r="AC818" s="12"/>
    </row>
    <row r="819" spans="1:29" x14ac:dyDescent="0.3">
      <c r="A819" s="1">
        <f t="shared" si="120"/>
        <v>45208.489583331357</v>
      </c>
      <c r="B819" s="6">
        <v>9</v>
      </c>
      <c r="C819" s="6" t="s">
        <v>90</v>
      </c>
      <c r="D819">
        <f>IF(HOUR(A819)+MINUTE(A819)/60&lt;=18,1,IF(HOUR(A819)+MINUTE(A819)/60&gt;=23.25,1,LOOKUP(DAY(A819),calendario!$A$12:$A$41,calendario!$C$12:$C$41)))</f>
        <v>1</v>
      </c>
      <c r="E819" s="89">
        <f t="shared" si="121"/>
        <v>4.4934326171874996</v>
      </c>
      <c r="F819" s="88">
        <v>17.973730468749999</v>
      </c>
      <c r="G819" s="89">
        <f t="shared" si="121"/>
        <v>4.4972929687500001</v>
      </c>
      <c r="H819" s="86">
        <v>17.989171875</v>
      </c>
      <c r="O819" s="53">
        <f t="shared" si="122"/>
        <v>0</v>
      </c>
      <c r="P819" s="54">
        <f t="shared" si="123"/>
        <v>58.927641853201457</v>
      </c>
      <c r="Q819" s="69">
        <v>37.884428682977614</v>
      </c>
      <c r="R819" s="53">
        <f t="shared" si="124"/>
        <v>9.0484155387818852</v>
      </c>
      <c r="S819" s="53">
        <f t="shared" si="125"/>
        <v>0</v>
      </c>
      <c r="T819" s="53">
        <f t="shared" si="126"/>
        <v>0</v>
      </c>
      <c r="U819" s="53">
        <f t="shared" si="127"/>
        <v>58.927641853201457</v>
      </c>
      <c r="V819" s="69">
        <v>37.884428682977614</v>
      </c>
      <c r="W819" s="53">
        <f t="shared" si="128"/>
        <v>9.0484155387818852</v>
      </c>
      <c r="X819" s="53">
        <f t="shared" si="129"/>
        <v>0</v>
      </c>
      <c r="Y819" s="12"/>
      <c r="Z819" s="21"/>
      <c r="AA819" s="48"/>
      <c r="AB819" s="21"/>
      <c r="AC819" s="12"/>
    </row>
    <row r="820" spans="1:29" x14ac:dyDescent="0.3">
      <c r="A820" s="1">
        <f t="shared" si="120"/>
        <v>45208.499999998021</v>
      </c>
      <c r="B820" s="6">
        <v>9</v>
      </c>
      <c r="C820" s="6" t="s">
        <v>91</v>
      </c>
      <c r="D820">
        <f>IF(HOUR(A820)+MINUTE(A820)/60&lt;=18,1,IF(HOUR(A820)+MINUTE(A820)/60&gt;=23.25,1,LOOKUP(DAY(A820),calendario!$A$12:$A$41,calendario!$C$12:$C$41)))</f>
        <v>1</v>
      </c>
      <c r="E820" s="89">
        <f t="shared" si="121"/>
        <v>4.4935947265624998</v>
      </c>
      <c r="F820" s="88">
        <v>17.974378906249999</v>
      </c>
      <c r="G820" s="89">
        <f t="shared" si="121"/>
        <v>4.4977607421875003</v>
      </c>
      <c r="H820" s="86">
        <v>17.991042968750001</v>
      </c>
      <c r="O820" s="53">
        <f t="shared" si="122"/>
        <v>0</v>
      </c>
      <c r="P820" s="54">
        <f t="shared" si="123"/>
        <v>58.927641853201457</v>
      </c>
      <c r="Q820" s="69">
        <v>37.884428682977614</v>
      </c>
      <c r="R820" s="53">
        <f t="shared" si="124"/>
        <v>9.0484155387818852</v>
      </c>
      <c r="S820" s="53">
        <f t="shared" si="125"/>
        <v>0</v>
      </c>
      <c r="T820" s="53">
        <f t="shared" si="126"/>
        <v>0</v>
      </c>
      <c r="U820" s="53">
        <f t="shared" si="127"/>
        <v>58.927641853201457</v>
      </c>
      <c r="V820" s="69">
        <v>37.884428682977614</v>
      </c>
      <c r="W820" s="53">
        <f t="shared" si="128"/>
        <v>9.0484155387818852</v>
      </c>
      <c r="X820" s="53">
        <f t="shared" si="129"/>
        <v>0</v>
      </c>
      <c r="Y820" s="12"/>
      <c r="Z820" s="21"/>
      <c r="AA820" s="48"/>
      <c r="AB820" s="21"/>
      <c r="AC820" s="12"/>
    </row>
    <row r="821" spans="1:29" x14ac:dyDescent="0.3">
      <c r="A821" s="1">
        <f t="shared" si="120"/>
        <v>45208.510416664685</v>
      </c>
      <c r="B821" s="6">
        <v>9</v>
      </c>
      <c r="C821" s="6" t="s">
        <v>93</v>
      </c>
      <c r="D821">
        <f>IF(HOUR(A821)+MINUTE(A821)/60&lt;=18,1,IF(HOUR(A821)+MINUTE(A821)/60&gt;=23.25,1,LOOKUP(DAY(A821),calendario!$A$12:$A$41,calendario!$C$12:$C$41)))</f>
        <v>1</v>
      </c>
      <c r="E821" s="89">
        <f t="shared" si="121"/>
        <v>4.4938813476562496</v>
      </c>
      <c r="F821" s="88">
        <v>17.975525390624998</v>
      </c>
      <c r="G821" s="89">
        <f t="shared" si="121"/>
        <v>4.4975791015624997</v>
      </c>
      <c r="H821" s="86">
        <v>17.990316406249999</v>
      </c>
      <c r="O821" s="53">
        <f t="shared" si="122"/>
        <v>0</v>
      </c>
      <c r="P821" s="54">
        <f t="shared" si="123"/>
        <v>58.927641853201457</v>
      </c>
      <c r="Q821" s="69">
        <v>37.263034877667877</v>
      </c>
      <c r="R821" s="53">
        <f t="shared" si="124"/>
        <v>9.3591124414367535</v>
      </c>
      <c r="S821" s="53">
        <f t="shared" si="125"/>
        <v>0</v>
      </c>
      <c r="T821" s="53">
        <f t="shared" si="126"/>
        <v>0</v>
      </c>
      <c r="U821" s="53">
        <f t="shared" si="127"/>
        <v>58.927641853201457</v>
      </c>
      <c r="V821" s="69">
        <v>37.263034877667877</v>
      </c>
      <c r="W821" s="53">
        <f t="shared" si="128"/>
        <v>9.3591124414367535</v>
      </c>
      <c r="X821" s="53">
        <f t="shared" si="129"/>
        <v>0</v>
      </c>
      <c r="Y821" s="12"/>
      <c r="Z821" s="21"/>
      <c r="AA821" s="48"/>
      <c r="AB821" s="21"/>
      <c r="AC821" s="12"/>
    </row>
    <row r="822" spans="1:29" x14ac:dyDescent="0.3">
      <c r="A822" s="1">
        <f t="shared" si="120"/>
        <v>45208.520833331349</v>
      </c>
      <c r="B822" s="6">
        <v>9</v>
      </c>
      <c r="C822" s="6" t="s">
        <v>94</v>
      </c>
      <c r="D822">
        <f>IF(HOUR(A822)+MINUTE(A822)/60&lt;=18,1,IF(HOUR(A822)+MINUTE(A822)/60&gt;=23.25,1,LOOKUP(DAY(A822),calendario!$A$12:$A$41,calendario!$C$12:$C$41)))</f>
        <v>1</v>
      </c>
      <c r="E822" s="89">
        <f t="shared" si="121"/>
        <v>4.4948105468749997</v>
      </c>
      <c r="F822" s="88">
        <v>17.979242187499999</v>
      </c>
      <c r="G822" s="89">
        <f t="shared" si="121"/>
        <v>4.4972700195312498</v>
      </c>
      <c r="H822" s="86">
        <v>17.989080078124999</v>
      </c>
      <c r="O822" s="53">
        <f t="shared" si="122"/>
        <v>0</v>
      </c>
      <c r="P822" s="54">
        <f t="shared" si="123"/>
        <v>58.927641853201457</v>
      </c>
      <c r="Q822" s="69">
        <v>37.263034877667877</v>
      </c>
      <c r="R822" s="53">
        <f t="shared" si="124"/>
        <v>9.3591124414367535</v>
      </c>
      <c r="S822" s="53">
        <f t="shared" si="125"/>
        <v>0</v>
      </c>
      <c r="T822" s="53">
        <f t="shared" si="126"/>
        <v>0</v>
      </c>
      <c r="U822" s="53">
        <f t="shared" si="127"/>
        <v>58.927641853201457</v>
      </c>
      <c r="V822" s="69">
        <v>37.263034877667877</v>
      </c>
      <c r="W822" s="53">
        <f t="shared" si="128"/>
        <v>9.3591124414367535</v>
      </c>
      <c r="X822" s="53">
        <f t="shared" si="129"/>
        <v>0</v>
      </c>
      <c r="Y822" s="12"/>
      <c r="Z822" s="21"/>
      <c r="AA822" s="48"/>
      <c r="AB822" s="21"/>
      <c r="AC822" s="12"/>
    </row>
    <row r="823" spans="1:29" x14ac:dyDescent="0.3">
      <c r="A823" s="1">
        <f t="shared" si="120"/>
        <v>45208.531249998014</v>
      </c>
      <c r="B823" s="6">
        <v>9</v>
      </c>
      <c r="C823" s="6" t="s">
        <v>96</v>
      </c>
      <c r="D823">
        <f>IF(HOUR(A823)+MINUTE(A823)/60&lt;=18,1,IF(HOUR(A823)+MINUTE(A823)/60&gt;=23.25,1,LOOKUP(DAY(A823),calendario!$A$12:$A$41,calendario!$C$12:$C$41)))</f>
        <v>1</v>
      </c>
      <c r="E823" s="89">
        <f t="shared" si="121"/>
        <v>4.4948754882812496</v>
      </c>
      <c r="F823" s="88">
        <v>17.979501953124998</v>
      </c>
      <c r="G823" s="89">
        <f t="shared" si="121"/>
        <v>4.4976430664062503</v>
      </c>
      <c r="H823" s="86">
        <v>17.990572265625001</v>
      </c>
      <c r="O823" s="53">
        <f t="shared" si="122"/>
        <v>0</v>
      </c>
      <c r="P823" s="54">
        <f t="shared" si="123"/>
        <v>58.927641853201457</v>
      </c>
      <c r="Q823" s="69">
        <v>37.91769495054659</v>
      </c>
      <c r="R823" s="53">
        <f t="shared" si="124"/>
        <v>9.0317824049973972</v>
      </c>
      <c r="S823" s="53">
        <f t="shared" si="125"/>
        <v>0</v>
      </c>
      <c r="T823" s="53">
        <f t="shared" si="126"/>
        <v>0</v>
      </c>
      <c r="U823" s="53">
        <f t="shared" si="127"/>
        <v>58.927641853201457</v>
      </c>
      <c r="V823" s="69">
        <v>37.91769495054659</v>
      </c>
      <c r="W823" s="53">
        <f t="shared" si="128"/>
        <v>9.0317824049973972</v>
      </c>
      <c r="X823" s="53">
        <f t="shared" si="129"/>
        <v>0</v>
      </c>
      <c r="Y823" s="12"/>
      <c r="Z823" s="21"/>
      <c r="AA823" s="48"/>
      <c r="AB823" s="21"/>
      <c r="AC823" s="12"/>
    </row>
    <row r="824" spans="1:29" x14ac:dyDescent="0.3">
      <c r="A824" s="1">
        <f t="shared" si="120"/>
        <v>45208.541666664678</v>
      </c>
      <c r="B824" s="6">
        <v>9</v>
      </c>
      <c r="C824" s="6" t="s">
        <v>97</v>
      </c>
      <c r="D824">
        <f>IF(HOUR(A824)+MINUTE(A824)/60&lt;=18,1,IF(HOUR(A824)+MINUTE(A824)/60&gt;=23.25,1,LOOKUP(DAY(A824),calendario!$A$12:$A$41,calendario!$C$12:$C$41)))</f>
        <v>1</v>
      </c>
      <c r="E824" s="89">
        <f t="shared" si="121"/>
        <v>4.4946728515625001</v>
      </c>
      <c r="F824" s="88">
        <v>17.97869140625</v>
      </c>
      <c r="G824" s="89">
        <f t="shared" si="121"/>
        <v>4.4975551757812502</v>
      </c>
      <c r="H824" s="86">
        <v>17.990220703125001</v>
      </c>
      <c r="O824" s="53">
        <f t="shared" si="122"/>
        <v>0</v>
      </c>
      <c r="P824" s="54">
        <f t="shared" si="123"/>
        <v>58.927641853201457</v>
      </c>
      <c r="Q824" s="69">
        <v>37.91769495054659</v>
      </c>
      <c r="R824" s="53">
        <f t="shared" si="124"/>
        <v>9.0317824049973972</v>
      </c>
      <c r="S824" s="53">
        <f t="shared" si="125"/>
        <v>0</v>
      </c>
      <c r="T824" s="53">
        <f t="shared" si="126"/>
        <v>0</v>
      </c>
      <c r="U824" s="53">
        <f t="shared" si="127"/>
        <v>58.927641853201457</v>
      </c>
      <c r="V824" s="69">
        <v>37.91769495054659</v>
      </c>
      <c r="W824" s="53">
        <f t="shared" si="128"/>
        <v>9.0317824049973972</v>
      </c>
      <c r="X824" s="53">
        <f t="shared" si="129"/>
        <v>0</v>
      </c>
      <c r="Y824" s="12"/>
      <c r="Z824" s="21"/>
      <c r="AA824" s="48"/>
      <c r="AB824" s="21"/>
      <c r="AC824" s="12"/>
    </row>
    <row r="825" spans="1:29" x14ac:dyDescent="0.3">
      <c r="A825" s="1">
        <f t="shared" si="120"/>
        <v>45208.552083331342</v>
      </c>
      <c r="B825" s="6">
        <v>9</v>
      </c>
      <c r="C825" s="6" t="s">
        <v>98</v>
      </c>
      <c r="D825">
        <f>IF(HOUR(A825)+MINUTE(A825)/60&lt;=18,1,IF(HOUR(A825)+MINUTE(A825)/60&gt;=23.25,1,LOOKUP(DAY(A825),calendario!$A$12:$A$41,calendario!$C$12:$C$41)))</f>
        <v>1</v>
      </c>
      <c r="E825" s="89">
        <f t="shared" si="121"/>
        <v>4.4946831054687504</v>
      </c>
      <c r="F825" s="88">
        <v>17.978732421875002</v>
      </c>
      <c r="G825" s="89">
        <f t="shared" si="121"/>
        <v>4.4977670898437498</v>
      </c>
      <c r="H825" s="86">
        <v>17.991068359374999</v>
      </c>
      <c r="O825" s="53">
        <f t="shared" si="122"/>
        <v>0</v>
      </c>
      <c r="P825" s="54">
        <f t="shared" si="123"/>
        <v>58.927641853201457</v>
      </c>
      <c r="Q825" s="69">
        <v>37.527115564809996</v>
      </c>
      <c r="R825" s="53">
        <f t="shared" si="124"/>
        <v>9.2270720978656939</v>
      </c>
      <c r="S825" s="53">
        <f t="shared" si="125"/>
        <v>0</v>
      </c>
      <c r="T825" s="53">
        <f t="shared" si="126"/>
        <v>0</v>
      </c>
      <c r="U825" s="53">
        <f t="shared" si="127"/>
        <v>58.927641853201457</v>
      </c>
      <c r="V825" s="69">
        <v>37.527115564809996</v>
      </c>
      <c r="W825" s="53">
        <f t="shared" si="128"/>
        <v>9.2270720978656939</v>
      </c>
      <c r="X825" s="53">
        <f t="shared" si="129"/>
        <v>0</v>
      </c>
      <c r="Y825" s="12"/>
      <c r="Z825" s="21"/>
      <c r="AA825" s="48"/>
      <c r="AB825" s="21"/>
      <c r="AC825" s="12"/>
    </row>
    <row r="826" spans="1:29" x14ac:dyDescent="0.3">
      <c r="A826" s="1">
        <f t="shared" si="120"/>
        <v>45208.562499998006</v>
      </c>
      <c r="B826" s="6">
        <v>9</v>
      </c>
      <c r="C826" s="6" t="s">
        <v>99</v>
      </c>
      <c r="D826">
        <f>IF(HOUR(A826)+MINUTE(A826)/60&lt;=18,1,IF(HOUR(A826)+MINUTE(A826)/60&gt;=23.25,1,LOOKUP(DAY(A826),calendario!$A$12:$A$41,calendario!$C$12:$C$41)))</f>
        <v>1</v>
      </c>
      <c r="E826" s="89">
        <f t="shared" si="121"/>
        <v>4.4951625976562504</v>
      </c>
      <c r="F826" s="88">
        <v>17.980650390625001</v>
      </c>
      <c r="G826" s="89">
        <f t="shared" si="121"/>
        <v>4.4979580078124997</v>
      </c>
      <c r="H826" s="86">
        <v>17.991832031249999</v>
      </c>
      <c r="O826" s="53">
        <f t="shared" si="122"/>
        <v>0</v>
      </c>
      <c r="P826" s="54">
        <f t="shared" si="123"/>
        <v>58.927641853201457</v>
      </c>
      <c r="Q826" s="69">
        <v>37.527115564809996</v>
      </c>
      <c r="R826" s="53">
        <f t="shared" si="124"/>
        <v>9.2270720978656939</v>
      </c>
      <c r="S826" s="53">
        <f t="shared" si="125"/>
        <v>0</v>
      </c>
      <c r="T826" s="53">
        <f t="shared" si="126"/>
        <v>0</v>
      </c>
      <c r="U826" s="53">
        <f t="shared" si="127"/>
        <v>58.927641853201457</v>
      </c>
      <c r="V826" s="69">
        <v>37.527115564809996</v>
      </c>
      <c r="W826" s="53">
        <f t="shared" si="128"/>
        <v>9.2270720978656939</v>
      </c>
      <c r="X826" s="53">
        <f t="shared" si="129"/>
        <v>0</v>
      </c>
      <c r="Y826" s="12"/>
      <c r="Z826" s="21"/>
      <c r="AA826" s="48"/>
      <c r="AB826" s="21"/>
      <c r="AC826" s="12"/>
    </row>
    <row r="827" spans="1:29" x14ac:dyDescent="0.3">
      <c r="A827" s="1">
        <f t="shared" si="120"/>
        <v>45208.572916664671</v>
      </c>
      <c r="B827" s="6">
        <v>9</v>
      </c>
      <c r="C827" s="6" t="s">
        <v>100</v>
      </c>
      <c r="D827">
        <f>IF(HOUR(A827)+MINUTE(A827)/60&lt;=18,1,IF(HOUR(A827)+MINUTE(A827)/60&gt;=23.25,1,LOOKUP(DAY(A827),calendario!$A$12:$A$41,calendario!$C$12:$C$41)))</f>
        <v>1</v>
      </c>
      <c r="E827" s="89">
        <f t="shared" si="121"/>
        <v>4.4957119140625004</v>
      </c>
      <c r="F827" s="88">
        <v>17.982847656250001</v>
      </c>
      <c r="G827" s="89">
        <f t="shared" si="121"/>
        <v>4.4978540039062498</v>
      </c>
      <c r="H827" s="86">
        <v>17.991416015624999</v>
      </c>
      <c r="O827" s="53">
        <f t="shared" si="122"/>
        <v>0</v>
      </c>
      <c r="P827" s="54">
        <f t="shared" si="123"/>
        <v>58.927641853201457</v>
      </c>
      <c r="Q827" s="69">
        <v>37.259103852160329</v>
      </c>
      <c r="R827" s="53">
        <f t="shared" si="124"/>
        <v>9.3610779541905274</v>
      </c>
      <c r="S827" s="53">
        <f t="shared" si="125"/>
        <v>0</v>
      </c>
      <c r="T827" s="53">
        <f t="shared" si="126"/>
        <v>0</v>
      </c>
      <c r="U827" s="53">
        <f t="shared" si="127"/>
        <v>58.927641853201457</v>
      </c>
      <c r="V827" s="69">
        <v>37.259103852160329</v>
      </c>
      <c r="W827" s="53">
        <f t="shared" si="128"/>
        <v>9.3610779541905274</v>
      </c>
      <c r="X827" s="53">
        <f t="shared" si="129"/>
        <v>0</v>
      </c>
      <c r="Y827" s="12"/>
      <c r="Z827" s="21"/>
      <c r="AA827" s="48"/>
      <c r="AB827" s="21"/>
      <c r="AC827" s="12"/>
    </row>
    <row r="828" spans="1:29" x14ac:dyDescent="0.3">
      <c r="A828" s="1">
        <f t="shared" si="120"/>
        <v>45208.583333331335</v>
      </c>
      <c r="B828" s="6">
        <v>9</v>
      </c>
      <c r="C828" s="6" t="s">
        <v>101</v>
      </c>
      <c r="D828">
        <f>IF(HOUR(A828)+MINUTE(A828)/60&lt;=18,1,IF(HOUR(A828)+MINUTE(A828)/60&gt;=23.25,1,LOOKUP(DAY(A828),calendario!$A$12:$A$41,calendario!$C$12:$C$41)))</f>
        <v>1</v>
      </c>
      <c r="E828" s="89">
        <f t="shared" si="121"/>
        <v>4.4955610351562498</v>
      </c>
      <c r="F828" s="88">
        <v>17.982244140624999</v>
      </c>
      <c r="G828" s="89">
        <f t="shared" si="121"/>
        <v>4.4975820312500003</v>
      </c>
      <c r="H828" s="86">
        <v>17.990328125000001</v>
      </c>
      <c r="O828" s="53">
        <f t="shared" si="122"/>
        <v>0</v>
      </c>
      <c r="P828" s="54">
        <f t="shared" si="123"/>
        <v>58.927641853201457</v>
      </c>
      <c r="Q828" s="69">
        <v>37.259103852160329</v>
      </c>
      <c r="R828" s="53">
        <f t="shared" si="124"/>
        <v>9.3610779541905274</v>
      </c>
      <c r="S828" s="53">
        <f t="shared" si="125"/>
        <v>0</v>
      </c>
      <c r="T828" s="53">
        <f t="shared" si="126"/>
        <v>0</v>
      </c>
      <c r="U828" s="53">
        <f t="shared" si="127"/>
        <v>58.927641853201457</v>
      </c>
      <c r="V828" s="69">
        <v>37.259103852160329</v>
      </c>
      <c r="W828" s="53">
        <f t="shared" si="128"/>
        <v>9.3610779541905274</v>
      </c>
      <c r="X828" s="53">
        <f t="shared" si="129"/>
        <v>0</v>
      </c>
      <c r="Y828" s="12"/>
      <c r="Z828" s="21"/>
      <c r="AA828" s="48"/>
      <c r="AB828" s="21"/>
      <c r="AC828" s="12"/>
    </row>
    <row r="829" spans="1:29" x14ac:dyDescent="0.3">
      <c r="A829" s="1">
        <f t="shared" si="120"/>
        <v>45208.593749997999</v>
      </c>
      <c r="B829" s="6">
        <v>9</v>
      </c>
      <c r="C829" s="6" t="s">
        <v>102</v>
      </c>
      <c r="D829">
        <f>IF(HOUR(A829)+MINUTE(A829)/60&lt;=18,1,IF(HOUR(A829)+MINUTE(A829)/60&gt;=23.25,1,LOOKUP(DAY(A829),calendario!$A$12:$A$41,calendario!$C$12:$C$41)))</f>
        <v>1</v>
      </c>
      <c r="E829" s="89">
        <f t="shared" si="121"/>
        <v>4.4955551757812504</v>
      </c>
      <c r="F829" s="88">
        <v>17.982220703125002</v>
      </c>
      <c r="G829" s="89">
        <f t="shared" si="121"/>
        <v>4.4976552734375002</v>
      </c>
      <c r="H829" s="86">
        <v>17.990621093750001</v>
      </c>
      <c r="O829" s="53">
        <f t="shared" si="122"/>
        <v>0</v>
      </c>
      <c r="P829" s="54">
        <f t="shared" si="123"/>
        <v>58.927641853201457</v>
      </c>
      <c r="Q829" s="69">
        <v>36.107609057782405</v>
      </c>
      <c r="R829" s="53">
        <f t="shared" si="124"/>
        <v>9.9368253513794897</v>
      </c>
      <c r="S829" s="53">
        <f t="shared" si="125"/>
        <v>0</v>
      </c>
      <c r="T829" s="53">
        <f t="shared" si="126"/>
        <v>0</v>
      </c>
      <c r="U829" s="53">
        <f t="shared" si="127"/>
        <v>58.927641853201457</v>
      </c>
      <c r="V829" s="69">
        <v>36.107609057782405</v>
      </c>
      <c r="W829" s="53">
        <f t="shared" si="128"/>
        <v>9.9368253513794897</v>
      </c>
      <c r="X829" s="53">
        <f t="shared" si="129"/>
        <v>0</v>
      </c>
      <c r="Y829" s="12"/>
      <c r="Z829" s="21"/>
      <c r="AA829" s="48"/>
      <c r="AB829" s="21"/>
      <c r="AC829" s="12"/>
    </row>
    <row r="830" spans="1:29" x14ac:dyDescent="0.3">
      <c r="A830" s="1">
        <f t="shared" si="120"/>
        <v>45208.604166664663</v>
      </c>
      <c r="B830" s="6">
        <v>9</v>
      </c>
      <c r="C830" s="6" t="s">
        <v>103</v>
      </c>
      <c r="D830">
        <f>IF(HOUR(A830)+MINUTE(A830)/60&lt;=18,1,IF(HOUR(A830)+MINUTE(A830)/60&gt;=23.25,1,LOOKUP(DAY(A830),calendario!$A$12:$A$41,calendario!$C$12:$C$41)))</f>
        <v>1</v>
      </c>
      <c r="E830" s="89">
        <f t="shared" si="121"/>
        <v>4.4956855468750003</v>
      </c>
      <c r="F830" s="88">
        <v>17.982742187500001</v>
      </c>
      <c r="G830" s="89">
        <f t="shared" si="121"/>
        <v>4.4980175781250002</v>
      </c>
      <c r="H830" s="86">
        <v>17.992070312500001</v>
      </c>
      <c r="O830" s="53">
        <f t="shared" si="122"/>
        <v>0</v>
      </c>
      <c r="P830" s="54">
        <f t="shared" si="123"/>
        <v>58.927641853201457</v>
      </c>
      <c r="Q830" s="69">
        <v>36.107609057782405</v>
      </c>
      <c r="R830" s="53">
        <f t="shared" si="124"/>
        <v>9.9368253513794897</v>
      </c>
      <c r="S830" s="53">
        <f t="shared" si="125"/>
        <v>0</v>
      </c>
      <c r="T830" s="53">
        <f t="shared" si="126"/>
        <v>0</v>
      </c>
      <c r="U830" s="53">
        <f t="shared" si="127"/>
        <v>58.927641853201457</v>
      </c>
      <c r="V830" s="69">
        <v>36.107609057782405</v>
      </c>
      <c r="W830" s="53">
        <f t="shared" si="128"/>
        <v>9.9368253513794897</v>
      </c>
      <c r="X830" s="53">
        <f t="shared" si="129"/>
        <v>0</v>
      </c>
      <c r="Y830" s="12"/>
      <c r="Z830" s="21"/>
      <c r="AA830" s="48"/>
      <c r="AB830" s="21"/>
      <c r="AC830" s="12"/>
    </row>
    <row r="831" spans="1:29" x14ac:dyDescent="0.3">
      <c r="A831" s="1">
        <f t="shared" si="120"/>
        <v>45208.614583331328</v>
      </c>
      <c r="B831" s="6">
        <v>9</v>
      </c>
      <c r="C831" s="6" t="s">
        <v>104</v>
      </c>
      <c r="D831">
        <f>IF(HOUR(A831)+MINUTE(A831)/60&lt;=18,1,IF(HOUR(A831)+MINUTE(A831)/60&gt;=23.25,1,LOOKUP(DAY(A831),calendario!$A$12:$A$41,calendario!$C$12:$C$41)))</f>
        <v>1</v>
      </c>
      <c r="E831" s="89">
        <f t="shared" si="121"/>
        <v>4.4961279296874999</v>
      </c>
      <c r="F831" s="88">
        <v>17.984511718749999</v>
      </c>
      <c r="G831" s="89">
        <f t="shared" si="121"/>
        <v>4.4975273437499999</v>
      </c>
      <c r="H831" s="86">
        <v>17.990109374999999</v>
      </c>
      <c r="O831" s="53">
        <f t="shared" si="122"/>
        <v>0</v>
      </c>
      <c r="P831" s="54">
        <f t="shared" si="123"/>
        <v>58.927641853201457</v>
      </c>
      <c r="Q831" s="69">
        <v>36.054837584591354</v>
      </c>
      <c r="R831" s="53">
        <f t="shared" si="124"/>
        <v>9.9632110879750151</v>
      </c>
      <c r="S831" s="53">
        <f t="shared" si="125"/>
        <v>0</v>
      </c>
      <c r="T831" s="53">
        <f t="shared" si="126"/>
        <v>0</v>
      </c>
      <c r="U831" s="53">
        <f t="shared" si="127"/>
        <v>58.927641853201457</v>
      </c>
      <c r="V831" s="69">
        <v>36.054837584591354</v>
      </c>
      <c r="W831" s="53">
        <f t="shared" si="128"/>
        <v>9.9632110879750151</v>
      </c>
      <c r="X831" s="53">
        <f t="shared" si="129"/>
        <v>0</v>
      </c>
      <c r="Y831" s="12"/>
      <c r="Z831" s="21"/>
      <c r="AA831" s="48"/>
      <c r="AB831" s="21"/>
      <c r="AC831" s="12"/>
    </row>
    <row r="832" spans="1:29" x14ac:dyDescent="0.3">
      <c r="A832" s="1">
        <f t="shared" si="120"/>
        <v>45208.624999997992</v>
      </c>
      <c r="B832" s="6">
        <v>9</v>
      </c>
      <c r="C832" s="6" t="s">
        <v>105</v>
      </c>
      <c r="D832">
        <f>IF(HOUR(A832)+MINUTE(A832)/60&lt;=18,1,IF(HOUR(A832)+MINUTE(A832)/60&gt;=23.25,1,LOOKUP(DAY(A832),calendario!$A$12:$A$41,calendario!$C$12:$C$41)))</f>
        <v>1</v>
      </c>
      <c r="E832" s="89">
        <f t="shared" si="121"/>
        <v>4.4960644531250002</v>
      </c>
      <c r="F832" s="88">
        <v>17.984257812500001</v>
      </c>
      <c r="G832" s="89">
        <f t="shared" si="121"/>
        <v>4.4978422851562501</v>
      </c>
      <c r="H832" s="86">
        <v>17.991369140625</v>
      </c>
      <c r="O832" s="53">
        <f t="shared" si="122"/>
        <v>0</v>
      </c>
      <c r="P832" s="54">
        <f t="shared" si="123"/>
        <v>58.927641853201457</v>
      </c>
      <c r="Q832" s="69">
        <v>36.054837584591354</v>
      </c>
      <c r="R832" s="53">
        <f t="shared" si="124"/>
        <v>9.9632110879750151</v>
      </c>
      <c r="S832" s="53">
        <f t="shared" si="125"/>
        <v>0</v>
      </c>
      <c r="T832" s="53">
        <f t="shared" si="126"/>
        <v>0</v>
      </c>
      <c r="U832" s="53">
        <f t="shared" si="127"/>
        <v>58.927641853201457</v>
      </c>
      <c r="V832" s="69">
        <v>36.054837584591354</v>
      </c>
      <c r="W832" s="53">
        <f t="shared" si="128"/>
        <v>9.9632110879750151</v>
      </c>
      <c r="X832" s="53">
        <f t="shared" si="129"/>
        <v>0</v>
      </c>
      <c r="Y832" s="12"/>
      <c r="Z832" s="21"/>
      <c r="AA832" s="48"/>
      <c r="AB832" s="21"/>
      <c r="AC832" s="12"/>
    </row>
    <row r="833" spans="1:29" x14ac:dyDescent="0.3">
      <c r="A833" s="1">
        <f t="shared" si="120"/>
        <v>45208.635416664656</v>
      </c>
      <c r="B833" s="6">
        <v>9</v>
      </c>
      <c r="C833" s="6" t="s">
        <v>106</v>
      </c>
      <c r="D833">
        <f>IF(HOUR(A833)+MINUTE(A833)/60&lt;=18,1,IF(HOUR(A833)+MINUTE(A833)/60&gt;=23.25,1,LOOKUP(DAY(A833),calendario!$A$12:$A$41,calendario!$C$12:$C$41)))</f>
        <v>1</v>
      </c>
      <c r="E833" s="89">
        <f t="shared" si="121"/>
        <v>4.4957182617187499</v>
      </c>
      <c r="F833" s="88">
        <v>17.982873046875</v>
      </c>
      <c r="G833" s="89">
        <f t="shared" si="121"/>
        <v>4.4980019531249997</v>
      </c>
      <c r="H833" s="86">
        <v>17.992007812499999</v>
      </c>
      <c r="O833" s="53">
        <f t="shared" si="122"/>
        <v>0</v>
      </c>
      <c r="P833" s="54">
        <f t="shared" si="123"/>
        <v>58.927641853201457</v>
      </c>
      <c r="Q833" s="69">
        <v>36.000478136387301</v>
      </c>
      <c r="R833" s="53">
        <f t="shared" si="124"/>
        <v>9.9903908120770417</v>
      </c>
      <c r="S833" s="53">
        <f t="shared" si="125"/>
        <v>0</v>
      </c>
      <c r="T833" s="53">
        <f t="shared" si="126"/>
        <v>0</v>
      </c>
      <c r="U833" s="53">
        <f t="shared" si="127"/>
        <v>58.927641853201457</v>
      </c>
      <c r="V833" s="69">
        <v>36.000478136387301</v>
      </c>
      <c r="W833" s="53">
        <f t="shared" si="128"/>
        <v>9.9903908120770417</v>
      </c>
      <c r="X833" s="53">
        <f t="shared" si="129"/>
        <v>0</v>
      </c>
      <c r="Y833" s="12"/>
      <c r="Z833" s="21"/>
      <c r="AA833" s="48"/>
      <c r="AB833" s="21"/>
      <c r="AC833" s="12"/>
    </row>
    <row r="834" spans="1:29" x14ac:dyDescent="0.3">
      <c r="A834" s="1">
        <f t="shared" si="120"/>
        <v>45208.64583333132</v>
      </c>
      <c r="B834" s="6">
        <v>9</v>
      </c>
      <c r="C834" s="6" t="s">
        <v>107</v>
      </c>
      <c r="D834">
        <f>IF(HOUR(A834)+MINUTE(A834)/60&lt;=18,1,IF(HOUR(A834)+MINUTE(A834)/60&gt;=23.25,1,LOOKUP(DAY(A834),calendario!$A$12:$A$41,calendario!$C$12:$C$41)))</f>
        <v>1</v>
      </c>
      <c r="E834" s="89">
        <f t="shared" si="121"/>
        <v>4.4959536132812499</v>
      </c>
      <c r="F834" s="88">
        <v>17.983814453124999</v>
      </c>
      <c r="G834" s="89">
        <f t="shared" si="121"/>
        <v>4.49764990234375</v>
      </c>
      <c r="H834" s="86">
        <v>17.990599609375</v>
      </c>
      <c r="O834" s="53">
        <f t="shared" si="122"/>
        <v>0</v>
      </c>
      <c r="P834" s="54">
        <f t="shared" si="123"/>
        <v>58.927641853201457</v>
      </c>
      <c r="Q834" s="69">
        <v>36.000478136387301</v>
      </c>
      <c r="R834" s="53">
        <f t="shared" si="124"/>
        <v>9.9903908120770417</v>
      </c>
      <c r="S834" s="53">
        <f t="shared" si="125"/>
        <v>0</v>
      </c>
      <c r="T834" s="53">
        <f t="shared" si="126"/>
        <v>0</v>
      </c>
      <c r="U834" s="53">
        <f t="shared" si="127"/>
        <v>58.927641853201457</v>
      </c>
      <c r="V834" s="69">
        <v>36.000478136387301</v>
      </c>
      <c r="W834" s="53">
        <f t="shared" si="128"/>
        <v>9.9903908120770417</v>
      </c>
      <c r="X834" s="53">
        <f t="shared" si="129"/>
        <v>0</v>
      </c>
      <c r="Y834" s="12"/>
      <c r="Z834" s="21"/>
      <c r="AA834" s="48"/>
      <c r="AB834" s="21"/>
      <c r="AC834" s="12"/>
    </row>
    <row r="835" spans="1:29" x14ac:dyDescent="0.3">
      <c r="A835" s="1">
        <f t="shared" si="120"/>
        <v>45208.656249997985</v>
      </c>
      <c r="B835" s="6">
        <v>9</v>
      </c>
      <c r="C835" s="6" t="s">
        <v>108</v>
      </c>
      <c r="D835">
        <f>IF(HOUR(A835)+MINUTE(A835)/60&lt;=18,1,IF(HOUR(A835)+MINUTE(A835)/60&gt;=23.25,1,LOOKUP(DAY(A835),calendario!$A$12:$A$41,calendario!$C$12:$C$41)))</f>
        <v>1</v>
      </c>
      <c r="E835" s="89">
        <f t="shared" si="121"/>
        <v>4.4958994140625004</v>
      </c>
      <c r="F835" s="88">
        <v>17.983597656250002</v>
      </c>
      <c r="G835" s="89">
        <f t="shared" si="121"/>
        <v>4.49758056640625</v>
      </c>
      <c r="H835" s="86">
        <v>17.990322265625</v>
      </c>
      <c r="O835" s="53">
        <f t="shared" si="122"/>
        <v>0</v>
      </c>
      <c r="P835" s="54">
        <f t="shared" si="123"/>
        <v>58.927641853201457</v>
      </c>
      <c r="Q835" s="69">
        <v>36.015236335242065</v>
      </c>
      <c r="R835" s="53">
        <f t="shared" si="124"/>
        <v>9.9830117126496596</v>
      </c>
      <c r="S835" s="53">
        <f t="shared" si="125"/>
        <v>0</v>
      </c>
      <c r="T835" s="53">
        <f t="shared" si="126"/>
        <v>0</v>
      </c>
      <c r="U835" s="53">
        <f t="shared" si="127"/>
        <v>58.927641853201457</v>
      </c>
      <c r="V835" s="69">
        <v>36.015236335242065</v>
      </c>
      <c r="W835" s="53">
        <f t="shared" si="128"/>
        <v>9.9830117126496596</v>
      </c>
      <c r="X835" s="53">
        <f t="shared" si="129"/>
        <v>0</v>
      </c>
      <c r="Y835" s="12"/>
      <c r="Z835" s="21"/>
      <c r="AA835" s="48"/>
      <c r="AB835" s="21"/>
      <c r="AC835" s="12"/>
    </row>
    <row r="836" spans="1:29" x14ac:dyDescent="0.3">
      <c r="A836" s="1">
        <f t="shared" si="120"/>
        <v>45208.666666664649</v>
      </c>
      <c r="B836" s="6">
        <v>9</v>
      </c>
      <c r="C836" s="6" t="s">
        <v>109</v>
      </c>
      <c r="D836">
        <f>IF(HOUR(A836)+MINUTE(A836)/60&lt;=18,1,IF(HOUR(A836)+MINUTE(A836)/60&gt;=23.25,1,LOOKUP(DAY(A836),calendario!$A$12:$A$41,calendario!$C$12:$C$41)))</f>
        <v>1</v>
      </c>
      <c r="E836" s="89">
        <f t="shared" si="121"/>
        <v>4.4533222656250002</v>
      </c>
      <c r="F836" s="88">
        <v>17.813289062500001</v>
      </c>
      <c r="G836" s="89">
        <f t="shared" si="121"/>
        <v>4.4978212890625002</v>
      </c>
      <c r="H836" s="86">
        <v>17.991285156250001</v>
      </c>
      <c r="O836" s="53">
        <f t="shared" si="122"/>
        <v>0</v>
      </c>
      <c r="P836" s="54">
        <f t="shared" si="123"/>
        <v>58.927641853201457</v>
      </c>
      <c r="Q836" s="69">
        <v>36.015236335242065</v>
      </c>
      <c r="R836" s="53">
        <f t="shared" si="124"/>
        <v>9.9830117126496596</v>
      </c>
      <c r="S836" s="53">
        <f t="shared" si="125"/>
        <v>0</v>
      </c>
      <c r="T836" s="53">
        <f t="shared" si="126"/>
        <v>0</v>
      </c>
      <c r="U836" s="53">
        <f t="shared" si="127"/>
        <v>58.927641853201457</v>
      </c>
      <c r="V836" s="69">
        <v>36.015236335242065</v>
      </c>
      <c r="W836" s="53">
        <f t="shared" si="128"/>
        <v>9.9830117126496596</v>
      </c>
      <c r="X836" s="53">
        <f t="shared" si="129"/>
        <v>0</v>
      </c>
      <c r="Y836" s="12"/>
      <c r="Z836" s="21"/>
      <c r="AA836" s="48"/>
      <c r="AB836" s="21"/>
      <c r="AC836" s="12"/>
    </row>
    <row r="837" spans="1:29" x14ac:dyDescent="0.3">
      <c r="A837" s="1">
        <f t="shared" si="120"/>
        <v>45208.677083331313</v>
      </c>
      <c r="B837" s="6">
        <v>9</v>
      </c>
      <c r="C837" s="6" t="s">
        <v>110</v>
      </c>
      <c r="D837">
        <f>IF(HOUR(A837)+MINUTE(A837)/60&lt;=18,1,IF(HOUR(A837)+MINUTE(A837)/60&gt;=23.25,1,LOOKUP(DAY(A837),calendario!$A$12:$A$41,calendario!$C$12:$C$41)))</f>
        <v>1</v>
      </c>
      <c r="E837" s="89">
        <f t="shared" si="121"/>
        <v>2.8269541015624999</v>
      </c>
      <c r="F837" s="88">
        <v>11.30781640625</v>
      </c>
      <c r="G837" s="89">
        <f t="shared" si="121"/>
        <v>4.4977260742187504</v>
      </c>
      <c r="H837" s="86">
        <v>17.990904296875001</v>
      </c>
      <c r="O837" s="53">
        <f t="shared" si="122"/>
        <v>1.6423262736686186</v>
      </c>
      <c r="P837" s="54">
        <f t="shared" si="123"/>
        <v>58.927641853201457</v>
      </c>
      <c r="Q837" s="69">
        <v>35.371387298282144</v>
      </c>
      <c r="R837" s="53">
        <f t="shared" si="124"/>
        <v>10.30493623112962</v>
      </c>
      <c r="S837" s="53">
        <f t="shared" si="125"/>
        <v>16.924067520863847</v>
      </c>
      <c r="T837" s="53">
        <f t="shared" si="126"/>
        <v>0</v>
      </c>
      <c r="U837" s="53">
        <f t="shared" si="127"/>
        <v>58.927641853201457</v>
      </c>
      <c r="V837" s="69">
        <v>35.371387298282144</v>
      </c>
      <c r="W837" s="53">
        <f t="shared" si="128"/>
        <v>10.30493623112962</v>
      </c>
      <c r="X837" s="53">
        <f t="shared" si="129"/>
        <v>0</v>
      </c>
      <c r="Y837" s="12"/>
      <c r="Z837" s="21"/>
      <c r="AA837" s="48"/>
      <c r="AB837" s="21"/>
      <c r="AC837" s="12"/>
    </row>
    <row r="838" spans="1:29" x14ac:dyDescent="0.3">
      <c r="A838" s="1">
        <f t="shared" ref="A838:A901" si="130">A837+0.0104166666666667</f>
        <v>45208.687499997977</v>
      </c>
      <c r="B838" s="6">
        <v>9</v>
      </c>
      <c r="C838" s="6" t="s">
        <v>111</v>
      </c>
      <c r="D838">
        <f>IF(HOUR(A838)+MINUTE(A838)/60&lt;=18,1,IF(HOUR(A838)+MINUTE(A838)/60&gt;=23.25,1,LOOKUP(DAY(A838),calendario!$A$12:$A$41,calendario!$C$12:$C$41)))</f>
        <v>1</v>
      </c>
      <c r="E838" s="89">
        <f t="shared" ref="E838:G901" si="131">F838/4</f>
        <v>2.5118850097656251</v>
      </c>
      <c r="F838" s="88">
        <v>10.0475400390625</v>
      </c>
      <c r="G838" s="89">
        <f t="shared" si="131"/>
        <v>4.4973388671874996</v>
      </c>
      <c r="H838" s="86">
        <v>17.989355468749999</v>
      </c>
      <c r="O838" s="53">
        <f t="shared" ref="O838:O901" si="132">IF(($K$2*95%/4-E838)*$M$8*$M$9&lt;0,0,($K$2*95%/4-E838)*$M$8*$M$9)</f>
        <v>1.9637172866555253</v>
      </c>
      <c r="P838" s="54">
        <f t="shared" ref="P838:P901" si="133">IF(B838&lt;=3,IF(D838=1,$L$14*10/$K$11,$K$14*10/$K$11),IF(D838=1,$L$15*10/$K$11,$K$15*10/$K$11))</f>
        <v>58.927641853201457</v>
      </c>
      <c r="Q838" s="69">
        <v>35.371387298282144</v>
      </c>
      <c r="R838" s="53">
        <f t="shared" ref="R838:R901" si="134">IF((P838*95%-Q838)/2&lt;0,0,(P838*95%-Q838)/2)</f>
        <v>10.30493623112962</v>
      </c>
      <c r="S838" s="53">
        <f t="shared" ref="S838:S901" si="135">R838*O838</f>
        <v>20.235981414952072</v>
      </c>
      <c r="T838" s="53">
        <f t="shared" ref="T838:T901" si="136">IF(($K$3*95%/4-G838)*$M$8*$M$9&lt;0,0,($K$3*95%/4-G838)*$M$8*$M$9)</f>
        <v>0</v>
      </c>
      <c r="U838" s="53">
        <f t="shared" ref="U838:U901" si="137">IF(B838&lt;=3,IF(D838=1,$L$14*10/$K$11,$K$14*10/$K$11),IF(D838=1,$L$15*10/$K$11,$K$15*10/$K$11))</f>
        <v>58.927641853201457</v>
      </c>
      <c r="V838" s="69">
        <v>35.371387298282144</v>
      </c>
      <c r="W838" s="53">
        <f t="shared" ref="W838:W901" si="138">IF((U838*95%-V838)/2&lt;0,0,(U838*95%-V838)/2)</f>
        <v>10.30493623112962</v>
      </c>
      <c r="X838" s="53">
        <f t="shared" ref="X838:X901" si="139">W838*T838</f>
        <v>0</v>
      </c>
      <c r="Y838" s="12"/>
      <c r="Z838" s="21"/>
      <c r="AA838" s="48"/>
      <c r="AB838" s="21"/>
      <c r="AC838" s="12"/>
    </row>
    <row r="839" spans="1:29" x14ac:dyDescent="0.3">
      <c r="A839" s="1">
        <f t="shared" si="130"/>
        <v>45208.697916664642</v>
      </c>
      <c r="B839" s="6">
        <v>9</v>
      </c>
      <c r="C839" s="6" t="s">
        <v>112</v>
      </c>
      <c r="D839">
        <f>IF(HOUR(A839)+MINUTE(A839)/60&lt;=18,1,IF(HOUR(A839)+MINUTE(A839)/60&gt;=23.25,1,LOOKUP(DAY(A839),calendario!$A$12:$A$41,calendario!$C$12:$C$41)))</f>
        <v>1</v>
      </c>
      <c r="E839" s="89">
        <f t="shared" si="131"/>
        <v>4.3115053710937499</v>
      </c>
      <c r="F839" s="88">
        <v>17.246021484374999</v>
      </c>
      <c r="G839" s="89">
        <f t="shared" si="131"/>
        <v>4.4972729492187504</v>
      </c>
      <c r="H839" s="86">
        <v>17.989091796875002</v>
      </c>
      <c r="O839" s="53">
        <f t="shared" si="132"/>
        <v>0.12798720084948295</v>
      </c>
      <c r="P839" s="54">
        <f t="shared" si="133"/>
        <v>58.927641853201457</v>
      </c>
      <c r="Q839" s="69">
        <v>35.271637688703798</v>
      </c>
      <c r="R839" s="53">
        <f t="shared" si="134"/>
        <v>10.354811035918793</v>
      </c>
      <c r="S839" s="53">
        <f t="shared" si="135"/>
        <v>1.3252832798125811</v>
      </c>
      <c r="T839" s="53">
        <f t="shared" si="136"/>
        <v>0</v>
      </c>
      <c r="U839" s="53">
        <f t="shared" si="137"/>
        <v>58.927641853201457</v>
      </c>
      <c r="V839" s="69">
        <v>35.271637688703798</v>
      </c>
      <c r="W839" s="53">
        <f t="shared" si="138"/>
        <v>10.354811035918793</v>
      </c>
      <c r="X839" s="53">
        <f t="shared" si="139"/>
        <v>0</v>
      </c>
      <c r="Y839" s="12"/>
      <c r="Z839" s="21"/>
      <c r="AA839" s="48"/>
      <c r="AB839" s="21"/>
      <c r="AC839" s="12"/>
    </row>
    <row r="840" spans="1:29" x14ac:dyDescent="0.3">
      <c r="A840" s="1">
        <f t="shared" si="130"/>
        <v>45208.708333331306</v>
      </c>
      <c r="B840" s="6">
        <v>9</v>
      </c>
      <c r="C840" s="6" t="s">
        <v>113</v>
      </c>
      <c r="D840">
        <f>IF(HOUR(A840)+MINUTE(A840)/60&lt;=18,1,IF(HOUR(A840)+MINUTE(A840)/60&gt;=23.25,1,LOOKUP(DAY(A840),calendario!$A$12:$A$41,calendario!$C$12:$C$41)))</f>
        <v>1</v>
      </c>
      <c r="E840" s="89">
        <f t="shared" si="131"/>
        <v>4.4953608398437499</v>
      </c>
      <c r="F840" s="88">
        <v>17.981443359375</v>
      </c>
      <c r="G840" s="89">
        <f t="shared" si="131"/>
        <v>4.5567963867187498</v>
      </c>
      <c r="H840" s="86">
        <v>18.227185546874999</v>
      </c>
      <c r="O840" s="53">
        <f t="shared" si="132"/>
        <v>0</v>
      </c>
      <c r="P840" s="54">
        <f t="shared" si="133"/>
        <v>58.927641853201457</v>
      </c>
      <c r="Q840" s="69">
        <v>35.271637688703798</v>
      </c>
      <c r="R840" s="53">
        <f t="shared" si="134"/>
        <v>10.354811035918793</v>
      </c>
      <c r="S840" s="53">
        <f t="shared" si="135"/>
        <v>0</v>
      </c>
      <c r="T840" s="53">
        <f t="shared" si="136"/>
        <v>0</v>
      </c>
      <c r="U840" s="53">
        <f t="shared" si="137"/>
        <v>58.927641853201457</v>
      </c>
      <c r="V840" s="69">
        <v>35.271637688703798</v>
      </c>
      <c r="W840" s="53">
        <f t="shared" si="138"/>
        <v>10.354811035918793</v>
      </c>
      <c r="X840" s="53">
        <f t="shared" si="139"/>
        <v>0</v>
      </c>
      <c r="Y840" s="12"/>
      <c r="Z840" s="21"/>
      <c r="AA840" s="48"/>
      <c r="AB840" s="21"/>
      <c r="AC840" s="12"/>
    </row>
    <row r="841" spans="1:29" x14ac:dyDescent="0.3">
      <c r="A841" s="1">
        <f t="shared" si="130"/>
        <v>45208.71874999797</v>
      </c>
      <c r="B841" s="6">
        <v>9</v>
      </c>
      <c r="C841" s="6" t="s">
        <v>114</v>
      </c>
      <c r="D841">
        <f>IF(HOUR(A841)+MINUTE(A841)/60&lt;=18,1,IF(HOUR(A841)+MINUTE(A841)/60&gt;=23.25,1,LOOKUP(DAY(A841),calendario!$A$12:$A$41,calendario!$C$12:$C$41)))</f>
        <v>1</v>
      </c>
      <c r="E841" s="89">
        <f t="shared" si="131"/>
        <v>4.49537451171875</v>
      </c>
      <c r="F841" s="88">
        <v>17.981498046875</v>
      </c>
      <c r="G841" s="89">
        <f t="shared" si="131"/>
        <v>4.6510107421875002</v>
      </c>
      <c r="H841" s="86">
        <v>18.604042968750001</v>
      </c>
      <c r="O841" s="53">
        <f t="shared" si="132"/>
        <v>0</v>
      </c>
      <c r="P841" s="54">
        <f t="shared" si="133"/>
        <v>58.927641853201457</v>
      </c>
      <c r="Q841" s="69">
        <v>35.052676470588231</v>
      </c>
      <c r="R841" s="53">
        <f t="shared" si="134"/>
        <v>10.464291644976576</v>
      </c>
      <c r="S841" s="53">
        <f t="shared" si="135"/>
        <v>0</v>
      </c>
      <c r="T841" s="53">
        <f t="shared" si="136"/>
        <v>0</v>
      </c>
      <c r="U841" s="53">
        <f t="shared" si="137"/>
        <v>58.927641853201457</v>
      </c>
      <c r="V841" s="69">
        <v>35.052676470588231</v>
      </c>
      <c r="W841" s="53">
        <f t="shared" si="138"/>
        <v>10.464291644976576</v>
      </c>
      <c r="X841" s="53">
        <f t="shared" si="139"/>
        <v>0</v>
      </c>
      <c r="Y841" s="12"/>
      <c r="Z841" s="21"/>
      <c r="AA841" s="48"/>
      <c r="AB841" s="21"/>
      <c r="AC841" s="12"/>
    </row>
    <row r="842" spans="1:29" x14ac:dyDescent="0.3">
      <c r="A842" s="1">
        <f t="shared" si="130"/>
        <v>45208.729166664634</v>
      </c>
      <c r="B842" s="6">
        <v>9</v>
      </c>
      <c r="C842" s="6" t="s">
        <v>115</v>
      </c>
      <c r="D842">
        <f>IF(HOUR(A842)+MINUTE(A842)/60&lt;=18,1,IF(HOUR(A842)+MINUTE(A842)/60&gt;=23.25,1,LOOKUP(DAY(A842),calendario!$A$12:$A$41,calendario!$C$12:$C$41)))</f>
        <v>1</v>
      </c>
      <c r="E842" s="89">
        <f t="shared" si="131"/>
        <v>4.49543115234375</v>
      </c>
      <c r="F842" s="88">
        <v>17.981724609375</v>
      </c>
      <c r="G842" s="89">
        <f t="shared" si="131"/>
        <v>4.6509125976562498</v>
      </c>
      <c r="H842" s="86">
        <v>18.603650390624999</v>
      </c>
      <c r="O842" s="53">
        <f t="shared" si="132"/>
        <v>0</v>
      </c>
      <c r="P842" s="54">
        <f t="shared" si="133"/>
        <v>58.927641853201457</v>
      </c>
      <c r="Q842" s="69">
        <v>35.052676470588231</v>
      </c>
      <c r="R842" s="53">
        <f t="shared" si="134"/>
        <v>10.464291644976576</v>
      </c>
      <c r="S842" s="53">
        <f t="shared" si="135"/>
        <v>0</v>
      </c>
      <c r="T842" s="53">
        <f t="shared" si="136"/>
        <v>0</v>
      </c>
      <c r="U842" s="53">
        <f t="shared" si="137"/>
        <v>58.927641853201457</v>
      </c>
      <c r="V842" s="69">
        <v>35.052676470588231</v>
      </c>
      <c r="W842" s="53">
        <f t="shared" si="138"/>
        <v>10.464291644976576</v>
      </c>
      <c r="X842" s="53">
        <f t="shared" si="139"/>
        <v>0</v>
      </c>
      <c r="Y842" s="12"/>
      <c r="Z842" s="21"/>
      <c r="AA842" s="48"/>
      <c r="AB842" s="21"/>
      <c r="AC842" s="12"/>
    </row>
    <row r="843" spans="1:29" x14ac:dyDescent="0.3">
      <c r="A843" s="1">
        <f t="shared" si="130"/>
        <v>45208.739583331298</v>
      </c>
      <c r="B843" s="6">
        <v>9</v>
      </c>
      <c r="C843" s="6" t="s">
        <v>116</v>
      </c>
      <c r="D843">
        <f>IF(HOUR(A843)+MINUTE(A843)/60&lt;=18,1,IF(HOUR(A843)+MINUTE(A843)/60&gt;=23.25,1,LOOKUP(DAY(A843),calendario!$A$12:$A$41,calendario!$C$12:$C$41)))</f>
        <v>1</v>
      </c>
      <c r="E843" s="89">
        <f t="shared" si="131"/>
        <v>4.49462890625</v>
      </c>
      <c r="F843" s="88">
        <v>17.978515625</v>
      </c>
      <c r="G843" s="89">
        <f t="shared" si="131"/>
        <v>4.6510024414062503</v>
      </c>
      <c r="H843" s="86">
        <v>18.604009765625001</v>
      </c>
      <c r="O843" s="53">
        <f t="shared" si="132"/>
        <v>0</v>
      </c>
      <c r="P843" s="54">
        <f t="shared" si="133"/>
        <v>58.927641853201457</v>
      </c>
      <c r="Q843" s="69">
        <v>34.920847214992193</v>
      </c>
      <c r="R843" s="53">
        <f t="shared" si="134"/>
        <v>10.530206272774596</v>
      </c>
      <c r="S843" s="53">
        <f t="shared" si="135"/>
        <v>0</v>
      </c>
      <c r="T843" s="53">
        <f t="shared" si="136"/>
        <v>0</v>
      </c>
      <c r="U843" s="53">
        <f t="shared" si="137"/>
        <v>58.927641853201457</v>
      </c>
      <c r="V843" s="69">
        <v>34.920847214992193</v>
      </c>
      <c r="W843" s="53">
        <f t="shared" si="138"/>
        <v>10.530206272774596</v>
      </c>
      <c r="X843" s="53">
        <f t="shared" si="139"/>
        <v>0</v>
      </c>
      <c r="Y843" s="12"/>
      <c r="Z843" s="21"/>
      <c r="AA843" s="48"/>
      <c r="AB843" s="21"/>
      <c r="AC843" s="12"/>
    </row>
    <row r="844" spans="1:29" x14ac:dyDescent="0.3">
      <c r="A844" s="1">
        <f t="shared" si="130"/>
        <v>45208.749999997963</v>
      </c>
      <c r="B844" s="6">
        <v>9</v>
      </c>
      <c r="C844" s="6" t="s">
        <v>117</v>
      </c>
      <c r="D844">
        <f>IF(HOUR(A844)+MINUTE(A844)/60&lt;=18,1,IF(HOUR(A844)+MINUTE(A844)/60&gt;=23.25,1,LOOKUP(DAY(A844),calendario!$A$12:$A$41,calendario!$C$12:$C$41)))</f>
        <v>1</v>
      </c>
      <c r="E844" s="89">
        <f t="shared" si="131"/>
        <v>4.4947006835937504</v>
      </c>
      <c r="F844" s="88">
        <v>17.978802734375002</v>
      </c>
      <c r="G844" s="89">
        <f t="shared" si="131"/>
        <v>4.62687451171875</v>
      </c>
      <c r="H844" s="86">
        <v>18.507498046875</v>
      </c>
      <c r="O844" s="53">
        <f t="shared" si="132"/>
        <v>0</v>
      </c>
      <c r="P844" s="54">
        <f t="shared" si="133"/>
        <v>58.927641853201457</v>
      </c>
      <c r="Q844" s="69">
        <v>34.920847214992193</v>
      </c>
      <c r="R844" s="53">
        <f t="shared" si="134"/>
        <v>10.530206272774596</v>
      </c>
      <c r="S844" s="53">
        <f t="shared" si="135"/>
        <v>0</v>
      </c>
      <c r="T844" s="53">
        <f t="shared" si="136"/>
        <v>0</v>
      </c>
      <c r="U844" s="53">
        <f t="shared" si="137"/>
        <v>58.927641853201457</v>
      </c>
      <c r="V844" s="69">
        <v>34.920847214992193</v>
      </c>
      <c r="W844" s="53">
        <f t="shared" si="138"/>
        <v>10.530206272774596</v>
      </c>
      <c r="X844" s="53">
        <f t="shared" si="139"/>
        <v>0</v>
      </c>
      <c r="Y844" s="12"/>
      <c r="Z844" s="21"/>
      <c r="AA844" s="48"/>
      <c r="AB844" s="21"/>
      <c r="AC844" s="12"/>
    </row>
    <row r="845" spans="1:29" x14ac:dyDescent="0.3">
      <c r="A845" s="1">
        <f t="shared" si="130"/>
        <v>45208.760416664627</v>
      </c>
      <c r="B845" s="6">
        <v>9</v>
      </c>
      <c r="C845" s="6" t="s">
        <v>118</v>
      </c>
      <c r="D845">
        <f>IF(HOUR(A845)+MINUTE(A845)/60&lt;=18,1,IF(HOUR(A845)+MINUTE(A845)/60&gt;=23.25,1,LOOKUP(DAY(A845),calendario!$A$12:$A$41,calendario!$C$12:$C$41)))</f>
        <v>0</v>
      </c>
      <c r="E845" s="89">
        <f t="shared" si="131"/>
        <v>4.4949633789062498</v>
      </c>
      <c r="F845" s="88">
        <v>17.979853515624999</v>
      </c>
      <c r="G845" s="89">
        <f t="shared" si="131"/>
        <v>4.4960722656250001</v>
      </c>
      <c r="H845" s="86">
        <v>17.9842890625</v>
      </c>
      <c r="O845" s="53">
        <f t="shared" si="132"/>
        <v>0</v>
      </c>
      <c r="P845" s="54">
        <f t="shared" si="133"/>
        <v>60.072878709005721</v>
      </c>
      <c r="Q845" s="69">
        <v>34.978145757418005</v>
      </c>
      <c r="R845" s="53">
        <f t="shared" si="134"/>
        <v>11.045544508068712</v>
      </c>
      <c r="S845" s="53">
        <f t="shared" si="135"/>
        <v>0</v>
      </c>
      <c r="T845" s="53">
        <f t="shared" si="136"/>
        <v>0</v>
      </c>
      <c r="U845" s="53">
        <f t="shared" si="137"/>
        <v>60.072878709005721</v>
      </c>
      <c r="V845" s="69">
        <v>34.978145757418005</v>
      </c>
      <c r="W845" s="53">
        <f t="shared" si="138"/>
        <v>11.045544508068712</v>
      </c>
      <c r="X845" s="53">
        <f t="shared" si="139"/>
        <v>0</v>
      </c>
      <c r="Y845" s="12"/>
      <c r="Z845" s="21"/>
      <c r="AA845" s="48"/>
      <c r="AB845" s="21"/>
      <c r="AC845" s="12"/>
    </row>
    <row r="846" spans="1:29" x14ac:dyDescent="0.3">
      <c r="A846" s="1">
        <f t="shared" si="130"/>
        <v>45208.770833331291</v>
      </c>
      <c r="B846" s="6">
        <v>9</v>
      </c>
      <c r="C846" s="6" t="s">
        <v>119</v>
      </c>
      <c r="D846">
        <f>IF(HOUR(A846)+MINUTE(A846)/60&lt;=18,1,IF(HOUR(A846)+MINUTE(A846)/60&gt;=23.25,1,LOOKUP(DAY(A846),calendario!$A$12:$A$41,calendario!$C$12:$C$41)))</f>
        <v>0</v>
      </c>
      <c r="E846" s="89">
        <f t="shared" si="131"/>
        <v>4.4953276367187502</v>
      </c>
      <c r="F846" s="88">
        <v>17.981310546875001</v>
      </c>
      <c r="G846" s="89">
        <f t="shared" si="131"/>
        <v>4.4960546875</v>
      </c>
      <c r="H846" s="86">
        <v>17.98421875</v>
      </c>
      <c r="O846" s="53">
        <f t="shared" si="132"/>
        <v>0</v>
      </c>
      <c r="P846" s="54">
        <f t="shared" si="133"/>
        <v>60.072878709005721</v>
      </c>
      <c r="Q846" s="69">
        <v>34.978145757418005</v>
      </c>
      <c r="R846" s="53">
        <f t="shared" si="134"/>
        <v>11.045544508068712</v>
      </c>
      <c r="S846" s="53">
        <f t="shared" si="135"/>
        <v>0</v>
      </c>
      <c r="T846" s="53">
        <f t="shared" si="136"/>
        <v>0</v>
      </c>
      <c r="U846" s="53">
        <f t="shared" si="137"/>
        <v>60.072878709005721</v>
      </c>
      <c r="V846" s="69">
        <v>34.978145757418005</v>
      </c>
      <c r="W846" s="53">
        <f t="shared" si="138"/>
        <v>11.045544508068712</v>
      </c>
      <c r="X846" s="53">
        <f t="shared" si="139"/>
        <v>0</v>
      </c>
      <c r="Y846" s="12"/>
      <c r="Z846" s="21"/>
      <c r="AA846" s="48"/>
      <c r="AB846" s="21"/>
      <c r="AC846" s="12"/>
    </row>
    <row r="847" spans="1:29" x14ac:dyDescent="0.3">
      <c r="A847" s="1">
        <f t="shared" si="130"/>
        <v>45208.781249997955</v>
      </c>
      <c r="B847" s="6">
        <v>9</v>
      </c>
      <c r="C847" s="6" t="s">
        <v>120</v>
      </c>
      <c r="D847">
        <f>IF(HOUR(A847)+MINUTE(A847)/60&lt;=18,1,IF(HOUR(A847)+MINUTE(A847)/60&gt;=23.25,1,LOOKUP(DAY(A847),calendario!$A$12:$A$41,calendario!$C$12:$C$41)))</f>
        <v>0</v>
      </c>
      <c r="E847" s="89">
        <f t="shared" si="131"/>
        <v>4.4980629882812497</v>
      </c>
      <c r="F847" s="88">
        <v>17.992251953124999</v>
      </c>
      <c r="G847" s="89">
        <f t="shared" si="131"/>
        <v>4.4960527343749996</v>
      </c>
      <c r="H847" s="86">
        <v>17.984210937499999</v>
      </c>
      <c r="O847" s="53">
        <f t="shared" si="132"/>
        <v>0</v>
      </c>
      <c r="P847" s="54">
        <f t="shared" si="133"/>
        <v>60.072878709005721</v>
      </c>
      <c r="Q847" s="69">
        <v>35.075287870900567</v>
      </c>
      <c r="R847" s="53">
        <f t="shared" si="134"/>
        <v>10.996973451327431</v>
      </c>
      <c r="S847" s="53">
        <f t="shared" si="135"/>
        <v>0</v>
      </c>
      <c r="T847" s="53">
        <f t="shared" si="136"/>
        <v>0</v>
      </c>
      <c r="U847" s="53">
        <f t="shared" si="137"/>
        <v>60.072878709005721</v>
      </c>
      <c r="V847" s="69">
        <v>35.075287870900567</v>
      </c>
      <c r="W847" s="53">
        <f t="shared" si="138"/>
        <v>10.996973451327431</v>
      </c>
      <c r="X847" s="53">
        <f t="shared" si="139"/>
        <v>0</v>
      </c>
      <c r="Y847" s="12"/>
      <c r="Z847" s="21"/>
      <c r="AA847" s="48"/>
      <c r="AB847" s="21"/>
      <c r="AC847" s="12"/>
    </row>
    <row r="848" spans="1:29" x14ac:dyDescent="0.3">
      <c r="A848" s="1">
        <f t="shared" si="130"/>
        <v>45208.79166666462</v>
      </c>
      <c r="B848" s="6">
        <v>9</v>
      </c>
      <c r="C848" s="6" t="s">
        <v>121</v>
      </c>
      <c r="D848">
        <f>IF(HOUR(A848)+MINUTE(A848)/60&lt;=18,1,IF(HOUR(A848)+MINUTE(A848)/60&gt;=23.25,1,LOOKUP(DAY(A848),calendario!$A$12:$A$41,calendario!$C$12:$C$41)))</f>
        <v>0</v>
      </c>
      <c r="E848" s="89">
        <f t="shared" si="131"/>
        <v>4.5014555664062499</v>
      </c>
      <c r="F848" s="88">
        <v>18.005822265625</v>
      </c>
      <c r="G848" s="89">
        <f t="shared" si="131"/>
        <v>4.4960224609374997</v>
      </c>
      <c r="H848" s="86">
        <v>17.984089843749999</v>
      </c>
      <c r="O848" s="53">
        <f t="shared" si="132"/>
        <v>0</v>
      </c>
      <c r="P848" s="54">
        <f t="shared" si="133"/>
        <v>60.072878709005721</v>
      </c>
      <c r="Q848" s="69">
        <v>35.075287870900567</v>
      </c>
      <c r="R848" s="53">
        <f t="shared" si="134"/>
        <v>10.996973451327431</v>
      </c>
      <c r="S848" s="53">
        <f t="shared" si="135"/>
        <v>0</v>
      </c>
      <c r="T848" s="53">
        <f t="shared" si="136"/>
        <v>0</v>
      </c>
      <c r="U848" s="53">
        <f t="shared" si="137"/>
        <v>60.072878709005721</v>
      </c>
      <c r="V848" s="69">
        <v>35.075287870900567</v>
      </c>
      <c r="W848" s="53">
        <f t="shared" si="138"/>
        <v>10.996973451327431</v>
      </c>
      <c r="X848" s="53">
        <f t="shared" si="139"/>
        <v>0</v>
      </c>
      <c r="Y848" s="12"/>
      <c r="Z848" s="21"/>
      <c r="AA848" s="48"/>
      <c r="AB848" s="21"/>
      <c r="AC848" s="12"/>
    </row>
    <row r="849" spans="1:29" x14ac:dyDescent="0.3">
      <c r="A849" s="1">
        <f t="shared" si="130"/>
        <v>45208.802083331284</v>
      </c>
      <c r="B849" s="6">
        <v>9</v>
      </c>
      <c r="C849" s="6" t="s">
        <v>122</v>
      </c>
      <c r="D849">
        <f>IF(HOUR(A849)+MINUTE(A849)/60&lt;=18,1,IF(HOUR(A849)+MINUTE(A849)/60&gt;=23.25,1,LOOKUP(DAY(A849),calendario!$A$12:$A$41,calendario!$C$12:$C$41)))</f>
        <v>0</v>
      </c>
      <c r="E849" s="89">
        <f t="shared" si="131"/>
        <v>4.5024008789062497</v>
      </c>
      <c r="F849" s="88">
        <v>18.009603515624999</v>
      </c>
      <c r="G849" s="89">
        <f t="shared" si="131"/>
        <v>4.4962753906249997</v>
      </c>
      <c r="H849" s="86">
        <v>17.985101562499999</v>
      </c>
      <c r="O849" s="53">
        <f t="shared" si="132"/>
        <v>0</v>
      </c>
      <c r="P849" s="54">
        <f t="shared" si="133"/>
        <v>60.072878709005721</v>
      </c>
      <c r="Q849" s="69">
        <v>34.95074206142634</v>
      </c>
      <c r="R849" s="53">
        <f t="shared" si="134"/>
        <v>11.059246356064545</v>
      </c>
      <c r="S849" s="53">
        <f t="shared" si="135"/>
        <v>0</v>
      </c>
      <c r="T849" s="53">
        <f t="shared" si="136"/>
        <v>0</v>
      </c>
      <c r="U849" s="53">
        <f t="shared" si="137"/>
        <v>60.072878709005721</v>
      </c>
      <c r="V849" s="69">
        <v>34.95074206142634</v>
      </c>
      <c r="W849" s="53">
        <f t="shared" si="138"/>
        <v>11.059246356064545</v>
      </c>
      <c r="X849" s="53">
        <f t="shared" si="139"/>
        <v>0</v>
      </c>
      <c r="Y849" s="12"/>
      <c r="Z849" s="21"/>
      <c r="AA849" s="48"/>
      <c r="AB849" s="21"/>
      <c r="AC849" s="12"/>
    </row>
    <row r="850" spans="1:29" x14ac:dyDescent="0.3">
      <c r="A850" s="1">
        <f t="shared" si="130"/>
        <v>45208.812499997948</v>
      </c>
      <c r="B850" s="6">
        <v>9</v>
      </c>
      <c r="C850" s="6" t="s">
        <v>123</v>
      </c>
      <c r="D850">
        <f>IF(HOUR(A850)+MINUTE(A850)/60&lt;=18,1,IF(HOUR(A850)+MINUTE(A850)/60&gt;=23.25,1,LOOKUP(DAY(A850),calendario!$A$12:$A$41,calendario!$C$12:$C$41)))</f>
        <v>0</v>
      </c>
      <c r="E850" s="89">
        <f t="shared" si="131"/>
        <v>4.5035283203125003</v>
      </c>
      <c r="F850" s="88">
        <v>18.014113281250001</v>
      </c>
      <c r="G850" s="89">
        <f t="shared" si="131"/>
        <v>4.4966064453124996</v>
      </c>
      <c r="H850" s="86">
        <v>17.986425781249999</v>
      </c>
      <c r="O850" s="53">
        <f t="shared" si="132"/>
        <v>0</v>
      </c>
      <c r="P850" s="54">
        <f t="shared" si="133"/>
        <v>60.072878709005721</v>
      </c>
      <c r="Q850" s="69">
        <v>34.95074206142634</v>
      </c>
      <c r="R850" s="53">
        <f t="shared" si="134"/>
        <v>11.059246356064545</v>
      </c>
      <c r="S850" s="53">
        <f t="shared" si="135"/>
        <v>0</v>
      </c>
      <c r="T850" s="53">
        <f t="shared" si="136"/>
        <v>0</v>
      </c>
      <c r="U850" s="53">
        <f t="shared" si="137"/>
        <v>60.072878709005721</v>
      </c>
      <c r="V850" s="69">
        <v>34.95074206142634</v>
      </c>
      <c r="W850" s="53">
        <f t="shared" si="138"/>
        <v>11.059246356064545</v>
      </c>
      <c r="X850" s="53">
        <f t="shared" si="139"/>
        <v>0</v>
      </c>
      <c r="Y850" s="12"/>
      <c r="Z850" s="21"/>
      <c r="AA850" s="48"/>
      <c r="AB850" s="21"/>
      <c r="AC850" s="12"/>
    </row>
    <row r="851" spans="1:29" x14ac:dyDescent="0.3">
      <c r="A851" s="1">
        <f t="shared" si="130"/>
        <v>45208.822916664612</v>
      </c>
      <c r="B851" s="6">
        <v>9</v>
      </c>
      <c r="C851" s="6" t="s">
        <v>124</v>
      </c>
      <c r="D851">
        <f>IF(HOUR(A851)+MINUTE(A851)/60&lt;=18,1,IF(HOUR(A851)+MINUTE(A851)/60&gt;=23.25,1,LOOKUP(DAY(A851),calendario!$A$12:$A$41,calendario!$C$12:$C$41)))</f>
        <v>0</v>
      </c>
      <c r="E851" s="89">
        <f t="shared" si="131"/>
        <v>4.5045288085937498</v>
      </c>
      <c r="F851" s="88">
        <v>18.018115234374999</v>
      </c>
      <c r="G851" s="89">
        <f t="shared" si="131"/>
        <v>4.4945512695312502</v>
      </c>
      <c r="H851" s="86">
        <v>17.978205078125001</v>
      </c>
      <c r="O851" s="53">
        <f t="shared" si="132"/>
        <v>0</v>
      </c>
      <c r="P851" s="54">
        <f t="shared" si="133"/>
        <v>60.072878709005721</v>
      </c>
      <c r="Q851" s="69">
        <v>35.043791254554918</v>
      </c>
      <c r="R851" s="53">
        <f t="shared" si="134"/>
        <v>11.012721759500256</v>
      </c>
      <c r="S851" s="53">
        <f t="shared" si="135"/>
        <v>0</v>
      </c>
      <c r="T851" s="53">
        <f t="shared" si="136"/>
        <v>0</v>
      </c>
      <c r="U851" s="53">
        <f t="shared" si="137"/>
        <v>60.072878709005721</v>
      </c>
      <c r="V851" s="69">
        <v>35.043791254554918</v>
      </c>
      <c r="W851" s="53">
        <f t="shared" si="138"/>
        <v>11.012721759500256</v>
      </c>
      <c r="X851" s="53">
        <f t="shared" si="139"/>
        <v>0</v>
      </c>
      <c r="Y851" s="12"/>
      <c r="Z851" s="21"/>
      <c r="AA851" s="48"/>
      <c r="AB851" s="21"/>
      <c r="AC851" s="12"/>
    </row>
    <row r="852" spans="1:29" x14ac:dyDescent="0.3">
      <c r="A852" s="1">
        <f t="shared" si="130"/>
        <v>45208.833333331277</v>
      </c>
      <c r="B852" s="6">
        <v>9</v>
      </c>
      <c r="C852" s="6" t="s">
        <v>125</v>
      </c>
      <c r="D852">
        <f>IF(HOUR(A852)+MINUTE(A852)/60&lt;=18,1,IF(HOUR(A852)+MINUTE(A852)/60&gt;=23.25,1,LOOKUP(DAY(A852),calendario!$A$12:$A$41,calendario!$C$12:$C$41)))</f>
        <v>0</v>
      </c>
      <c r="E852" s="89">
        <f t="shared" si="131"/>
        <v>4.50543212890625</v>
      </c>
      <c r="F852" s="88">
        <v>18.021728515625</v>
      </c>
      <c r="G852" s="89">
        <f t="shared" si="131"/>
        <v>4.4953071289062496</v>
      </c>
      <c r="H852" s="86">
        <v>17.981228515624998</v>
      </c>
      <c r="O852" s="53">
        <f t="shared" si="132"/>
        <v>0</v>
      </c>
      <c r="P852" s="54">
        <f t="shared" si="133"/>
        <v>60.072878709005721</v>
      </c>
      <c r="Q852" s="69">
        <v>35.043791254554918</v>
      </c>
      <c r="R852" s="53">
        <f t="shared" si="134"/>
        <v>11.012721759500256</v>
      </c>
      <c r="S852" s="53">
        <f t="shared" si="135"/>
        <v>0</v>
      </c>
      <c r="T852" s="53">
        <f t="shared" si="136"/>
        <v>0</v>
      </c>
      <c r="U852" s="53">
        <f t="shared" si="137"/>
        <v>60.072878709005721</v>
      </c>
      <c r="V852" s="69">
        <v>35.043791254554918</v>
      </c>
      <c r="W852" s="53">
        <f t="shared" si="138"/>
        <v>11.012721759500256</v>
      </c>
      <c r="X852" s="53">
        <f t="shared" si="139"/>
        <v>0</v>
      </c>
      <c r="Y852" s="12"/>
      <c r="Z852" s="21"/>
      <c r="AA852" s="48"/>
      <c r="AB852" s="21"/>
      <c r="AC852" s="12"/>
    </row>
    <row r="853" spans="1:29" x14ac:dyDescent="0.3">
      <c r="A853" s="1">
        <f t="shared" si="130"/>
        <v>45208.843749997941</v>
      </c>
      <c r="B853" s="6">
        <v>9</v>
      </c>
      <c r="C853" s="6" t="s">
        <v>126</v>
      </c>
      <c r="D853">
        <f>IF(HOUR(A853)+MINUTE(A853)/60&lt;=18,1,IF(HOUR(A853)+MINUTE(A853)/60&gt;=23.25,1,LOOKUP(DAY(A853),calendario!$A$12:$A$41,calendario!$C$12:$C$41)))</f>
        <v>0</v>
      </c>
      <c r="E853" s="89">
        <f t="shared" si="131"/>
        <v>4.5063647460937499</v>
      </c>
      <c r="F853" s="88">
        <v>18.025458984375</v>
      </c>
      <c r="G853" s="89">
        <f t="shared" si="131"/>
        <v>4.4977265624999996</v>
      </c>
      <c r="H853" s="86">
        <v>17.990906249999998</v>
      </c>
      <c r="O853" s="53">
        <f t="shared" si="132"/>
        <v>0</v>
      </c>
      <c r="P853" s="54">
        <f t="shared" si="133"/>
        <v>60.072878709005721</v>
      </c>
      <c r="Q853" s="69">
        <v>35.196248308172827</v>
      </c>
      <c r="R853" s="53">
        <f t="shared" si="134"/>
        <v>10.936493232691301</v>
      </c>
      <c r="S853" s="53">
        <f t="shared" si="135"/>
        <v>0</v>
      </c>
      <c r="T853" s="53">
        <f t="shared" si="136"/>
        <v>0</v>
      </c>
      <c r="U853" s="53">
        <f t="shared" si="137"/>
        <v>60.072878709005721</v>
      </c>
      <c r="V853" s="69">
        <v>35.196248308172827</v>
      </c>
      <c r="W853" s="53">
        <f t="shared" si="138"/>
        <v>10.936493232691301</v>
      </c>
      <c r="X853" s="53">
        <f t="shared" si="139"/>
        <v>0</v>
      </c>
      <c r="Y853" s="12"/>
      <c r="Z853" s="21"/>
      <c r="AA853" s="48"/>
      <c r="AB853" s="21"/>
      <c r="AC853" s="12"/>
    </row>
    <row r="854" spans="1:29" x14ac:dyDescent="0.3">
      <c r="A854" s="1">
        <f t="shared" si="130"/>
        <v>45208.854166664605</v>
      </c>
      <c r="B854" s="6">
        <v>9</v>
      </c>
      <c r="C854" s="6" t="s">
        <v>127</v>
      </c>
      <c r="D854">
        <f>IF(HOUR(A854)+MINUTE(A854)/60&lt;=18,1,IF(HOUR(A854)+MINUTE(A854)/60&gt;=23.25,1,LOOKUP(DAY(A854),calendario!$A$12:$A$41,calendario!$C$12:$C$41)))</f>
        <v>0</v>
      </c>
      <c r="E854" s="89">
        <f t="shared" si="131"/>
        <v>4.5069267578124999</v>
      </c>
      <c r="F854" s="88">
        <v>18.027707031249999</v>
      </c>
      <c r="G854" s="89">
        <f t="shared" si="131"/>
        <v>4.4979243164062499</v>
      </c>
      <c r="H854" s="86">
        <v>17.991697265625</v>
      </c>
      <c r="O854" s="53">
        <f t="shared" si="132"/>
        <v>0</v>
      </c>
      <c r="P854" s="54">
        <f t="shared" si="133"/>
        <v>60.072878709005721</v>
      </c>
      <c r="Q854" s="69">
        <v>35.196248308172827</v>
      </c>
      <c r="R854" s="53">
        <f t="shared" si="134"/>
        <v>10.936493232691301</v>
      </c>
      <c r="S854" s="53">
        <f t="shared" si="135"/>
        <v>0</v>
      </c>
      <c r="T854" s="53">
        <f t="shared" si="136"/>
        <v>0</v>
      </c>
      <c r="U854" s="53">
        <f t="shared" si="137"/>
        <v>60.072878709005721</v>
      </c>
      <c r="V854" s="69">
        <v>35.196248308172827</v>
      </c>
      <c r="W854" s="53">
        <f t="shared" si="138"/>
        <v>10.936493232691301</v>
      </c>
      <c r="X854" s="53">
        <f t="shared" si="139"/>
        <v>0</v>
      </c>
      <c r="Y854" s="12"/>
      <c r="Z854" s="21"/>
      <c r="AA854" s="48"/>
      <c r="AB854" s="21"/>
      <c r="AC854" s="12"/>
    </row>
    <row r="855" spans="1:29" x14ac:dyDescent="0.3">
      <c r="A855" s="1">
        <f t="shared" si="130"/>
        <v>45208.864583331269</v>
      </c>
      <c r="B855" s="6">
        <v>9</v>
      </c>
      <c r="C855" s="6" t="s">
        <v>128</v>
      </c>
      <c r="D855">
        <f>IF(HOUR(A855)+MINUTE(A855)/60&lt;=18,1,IF(HOUR(A855)+MINUTE(A855)/60&gt;=23.25,1,LOOKUP(DAY(A855),calendario!$A$12:$A$41,calendario!$C$12:$C$41)))</f>
        <v>0</v>
      </c>
      <c r="E855" s="89">
        <f t="shared" si="131"/>
        <v>4.5069999999999997</v>
      </c>
      <c r="F855" s="88">
        <v>18.027999999999999</v>
      </c>
      <c r="G855" s="89">
        <f t="shared" si="131"/>
        <v>4.4978505859375</v>
      </c>
      <c r="H855" s="86">
        <v>17.99140234375</v>
      </c>
      <c r="O855" s="53">
        <f t="shared" si="132"/>
        <v>0</v>
      </c>
      <c r="P855" s="54">
        <f t="shared" si="133"/>
        <v>60.072878709005721</v>
      </c>
      <c r="Q855" s="69">
        <v>35.155682457053615</v>
      </c>
      <c r="R855" s="53">
        <f t="shared" si="134"/>
        <v>10.956776158250907</v>
      </c>
      <c r="S855" s="53">
        <f t="shared" si="135"/>
        <v>0</v>
      </c>
      <c r="T855" s="53">
        <f t="shared" si="136"/>
        <v>0</v>
      </c>
      <c r="U855" s="53">
        <f t="shared" si="137"/>
        <v>60.072878709005721</v>
      </c>
      <c r="V855" s="69">
        <v>35.155682457053615</v>
      </c>
      <c r="W855" s="53">
        <f t="shared" si="138"/>
        <v>10.956776158250907</v>
      </c>
      <c r="X855" s="53">
        <f t="shared" si="139"/>
        <v>0</v>
      </c>
      <c r="Y855" s="12"/>
      <c r="Z855" s="21"/>
      <c r="AA855" s="48"/>
      <c r="AB855" s="21"/>
      <c r="AC855" s="12"/>
    </row>
    <row r="856" spans="1:29" x14ac:dyDescent="0.3">
      <c r="A856" s="1">
        <f t="shared" si="130"/>
        <v>45208.874999997934</v>
      </c>
      <c r="B856" s="6">
        <v>9</v>
      </c>
      <c r="C856" s="6" t="s">
        <v>129</v>
      </c>
      <c r="D856">
        <f>IF(HOUR(A856)+MINUTE(A856)/60&lt;=18,1,IF(HOUR(A856)+MINUTE(A856)/60&gt;=23.25,1,LOOKUP(DAY(A856),calendario!$A$12:$A$41,calendario!$C$12:$C$41)))</f>
        <v>0</v>
      </c>
      <c r="E856" s="89">
        <f t="shared" si="131"/>
        <v>4.5071391601562496</v>
      </c>
      <c r="F856" s="88">
        <v>18.028556640624998</v>
      </c>
      <c r="G856" s="89">
        <f t="shared" si="131"/>
        <v>4.4980795898437496</v>
      </c>
      <c r="H856" s="86">
        <v>17.992318359374998</v>
      </c>
      <c r="O856" s="53">
        <f t="shared" si="132"/>
        <v>0</v>
      </c>
      <c r="P856" s="54">
        <f t="shared" si="133"/>
        <v>60.072878709005721</v>
      </c>
      <c r="Q856" s="69">
        <v>35.155682457053615</v>
      </c>
      <c r="R856" s="53">
        <f t="shared" si="134"/>
        <v>10.956776158250907</v>
      </c>
      <c r="S856" s="53">
        <f t="shared" si="135"/>
        <v>0</v>
      </c>
      <c r="T856" s="53">
        <f t="shared" si="136"/>
        <v>0</v>
      </c>
      <c r="U856" s="53">
        <f t="shared" si="137"/>
        <v>60.072878709005721</v>
      </c>
      <c r="V856" s="69">
        <v>35.155682457053615</v>
      </c>
      <c r="W856" s="53">
        <f t="shared" si="138"/>
        <v>10.956776158250907</v>
      </c>
      <c r="X856" s="53">
        <f t="shared" si="139"/>
        <v>0</v>
      </c>
      <c r="Y856" s="12"/>
      <c r="Z856" s="21"/>
      <c r="AA856" s="48"/>
      <c r="AB856" s="21"/>
      <c r="AC856" s="12"/>
    </row>
    <row r="857" spans="1:29" x14ac:dyDescent="0.3">
      <c r="A857" s="1">
        <f t="shared" si="130"/>
        <v>45208.885416664598</v>
      </c>
      <c r="B857" s="6">
        <v>9</v>
      </c>
      <c r="C857" s="6" t="s">
        <v>130</v>
      </c>
      <c r="D857">
        <f>IF(HOUR(A857)+MINUTE(A857)/60&lt;=18,1,IF(HOUR(A857)+MINUTE(A857)/60&gt;=23.25,1,LOOKUP(DAY(A857),calendario!$A$12:$A$41,calendario!$C$12:$C$41)))</f>
        <v>0</v>
      </c>
      <c r="E857" s="89">
        <f t="shared" si="131"/>
        <v>4.5072412109375</v>
      </c>
      <c r="F857" s="88">
        <v>18.02896484375</v>
      </c>
      <c r="G857" s="89">
        <f t="shared" si="131"/>
        <v>4.4982792968750003</v>
      </c>
      <c r="H857" s="86">
        <v>17.993117187500001</v>
      </c>
      <c r="O857" s="53">
        <f t="shared" si="132"/>
        <v>0</v>
      </c>
      <c r="P857" s="54">
        <f t="shared" si="133"/>
        <v>60.072878709005721</v>
      </c>
      <c r="Q857" s="69">
        <v>35.033782404997396</v>
      </c>
      <c r="R857" s="53">
        <f t="shared" si="134"/>
        <v>11.017726184279017</v>
      </c>
      <c r="S857" s="53">
        <f t="shared" si="135"/>
        <v>0</v>
      </c>
      <c r="T857" s="53">
        <f t="shared" si="136"/>
        <v>0</v>
      </c>
      <c r="U857" s="53">
        <f t="shared" si="137"/>
        <v>60.072878709005721</v>
      </c>
      <c r="V857" s="69">
        <v>35.033782404997396</v>
      </c>
      <c r="W857" s="53">
        <f t="shared" si="138"/>
        <v>11.017726184279017</v>
      </c>
      <c r="X857" s="53">
        <f t="shared" si="139"/>
        <v>0</v>
      </c>
      <c r="Y857" s="12"/>
      <c r="Z857" s="21"/>
      <c r="AA857" s="48"/>
      <c r="AB857" s="21"/>
      <c r="AC857" s="12"/>
    </row>
    <row r="858" spans="1:29" x14ac:dyDescent="0.3">
      <c r="A858" s="1">
        <f t="shared" si="130"/>
        <v>45208.895833331262</v>
      </c>
      <c r="B858" s="6">
        <v>9</v>
      </c>
      <c r="C858" s="6" t="s">
        <v>131</v>
      </c>
      <c r="D858">
        <f>IF(HOUR(A858)+MINUTE(A858)/60&lt;=18,1,IF(HOUR(A858)+MINUTE(A858)/60&gt;=23.25,1,LOOKUP(DAY(A858),calendario!$A$12:$A$41,calendario!$C$12:$C$41)))</f>
        <v>0</v>
      </c>
      <c r="E858" s="89">
        <f t="shared" si="131"/>
        <v>4.50763818359375</v>
      </c>
      <c r="F858" s="88">
        <v>18.030552734375</v>
      </c>
      <c r="G858" s="89">
        <f t="shared" si="131"/>
        <v>4.4984213867187499</v>
      </c>
      <c r="H858" s="86">
        <v>17.993685546875</v>
      </c>
      <c r="O858" s="53">
        <f t="shared" si="132"/>
        <v>0</v>
      </c>
      <c r="P858" s="54">
        <f t="shared" si="133"/>
        <v>60.072878709005721</v>
      </c>
      <c r="Q858" s="69">
        <v>35.033782404997396</v>
      </c>
      <c r="R858" s="53">
        <f t="shared" si="134"/>
        <v>11.017726184279017</v>
      </c>
      <c r="S858" s="53">
        <f t="shared" si="135"/>
        <v>0</v>
      </c>
      <c r="T858" s="53">
        <f t="shared" si="136"/>
        <v>0</v>
      </c>
      <c r="U858" s="53">
        <f t="shared" si="137"/>
        <v>60.072878709005721</v>
      </c>
      <c r="V858" s="69">
        <v>35.033782404997396</v>
      </c>
      <c r="W858" s="53">
        <f t="shared" si="138"/>
        <v>11.017726184279017</v>
      </c>
      <c r="X858" s="53">
        <f t="shared" si="139"/>
        <v>0</v>
      </c>
      <c r="Y858" s="12"/>
      <c r="Z858" s="21"/>
      <c r="AA858" s="48"/>
      <c r="AB858" s="21"/>
      <c r="AC858" s="12"/>
    </row>
    <row r="859" spans="1:29" x14ac:dyDescent="0.3">
      <c r="A859" s="1">
        <f t="shared" si="130"/>
        <v>45208.906249997926</v>
      </c>
      <c r="B859" s="6">
        <v>9</v>
      </c>
      <c r="C859" s="6" t="s">
        <v>132</v>
      </c>
      <c r="D859">
        <f>IF(HOUR(A859)+MINUTE(A859)/60&lt;=18,1,IF(HOUR(A859)+MINUTE(A859)/60&gt;=23.25,1,LOOKUP(DAY(A859),calendario!$A$12:$A$41,calendario!$C$12:$C$41)))</f>
        <v>0</v>
      </c>
      <c r="E859" s="89">
        <f t="shared" si="131"/>
        <v>4.5082900390624996</v>
      </c>
      <c r="F859" s="88">
        <v>18.033160156249998</v>
      </c>
      <c r="G859" s="89">
        <f t="shared" si="131"/>
        <v>4.4986572265625</v>
      </c>
      <c r="H859" s="86">
        <v>17.99462890625</v>
      </c>
      <c r="O859" s="53">
        <f t="shared" si="132"/>
        <v>0</v>
      </c>
      <c r="P859" s="54">
        <f t="shared" si="133"/>
        <v>60.072878709005721</v>
      </c>
      <c r="Q859" s="69">
        <v>35.569488287350339</v>
      </c>
      <c r="R859" s="53">
        <f t="shared" si="134"/>
        <v>10.749873243102545</v>
      </c>
      <c r="S859" s="53">
        <f t="shared" si="135"/>
        <v>0</v>
      </c>
      <c r="T859" s="53">
        <f t="shared" si="136"/>
        <v>0</v>
      </c>
      <c r="U859" s="53">
        <f t="shared" si="137"/>
        <v>60.072878709005721</v>
      </c>
      <c r="V859" s="69">
        <v>35.569488287350339</v>
      </c>
      <c r="W859" s="53">
        <f t="shared" si="138"/>
        <v>10.749873243102545</v>
      </c>
      <c r="X859" s="53">
        <f t="shared" si="139"/>
        <v>0</v>
      </c>
      <c r="Y859" s="12"/>
      <c r="Z859" s="21"/>
      <c r="AA859" s="48"/>
      <c r="AB859" s="21"/>
      <c r="AC859" s="12"/>
    </row>
    <row r="860" spans="1:29" x14ac:dyDescent="0.3">
      <c r="A860" s="1">
        <f t="shared" si="130"/>
        <v>45208.916666664591</v>
      </c>
      <c r="B860" s="6">
        <v>9</v>
      </c>
      <c r="C860" s="6" t="s">
        <v>133</v>
      </c>
      <c r="D860">
        <f>IF(HOUR(A860)+MINUTE(A860)/60&lt;=18,1,IF(HOUR(A860)+MINUTE(A860)/60&gt;=23.25,1,LOOKUP(DAY(A860),calendario!$A$12:$A$41,calendario!$C$12:$C$41)))</f>
        <v>0</v>
      </c>
      <c r="E860" s="89">
        <f t="shared" si="131"/>
        <v>4.5087241210937501</v>
      </c>
      <c r="F860" s="88">
        <v>18.034896484375</v>
      </c>
      <c r="G860" s="89">
        <f t="shared" si="131"/>
        <v>4.4990732421875004</v>
      </c>
      <c r="H860" s="86">
        <v>17.996292968750002</v>
      </c>
      <c r="O860" s="53">
        <f t="shared" si="132"/>
        <v>0</v>
      </c>
      <c r="P860" s="54">
        <f t="shared" si="133"/>
        <v>60.072878709005721</v>
      </c>
      <c r="Q860" s="69">
        <v>35.569488287350339</v>
      </c>
      <c r="R860" s="53">
        <f t="shared" si="134"/>
        <v>10.749873243102545</v>
      </c>
      <c r="S860" s="53">
        <f t="shared" si="135"/>
        <v>0</v>
      </c>
      <c r="T860" s="53">
        <f t="shared" si="136"/>
        <v>0</v>
      </c>
      <c r="U860" s="53">
        <f t="shared" si="137"/>
        <v>60.072878709005721</v>
      </c>
      <c r="V860" s="69">
        <v>35.569488287350339</v>
      </c>
      <c r="W860" s="53">
        <f t="shared" si="138"/>
        <v>10.749873243102545</v>
      </c>
      <c r="X860" s="53">
        <f t="shared" si="139"/>
        <v>0</v>
      </c>
      <c r="Y860" s="12"/>
      <c r="Z860" s="21"/>
      <c r="AA860" s="48"/>
      <c r="AB860" s="21"/>
      <c r="AC860" s="12"/>
    </row>
    <row r="861" spans="1:29" x14ac:dyDescent="0.3">
      <c r="A861" s="1">
        <f t="shared" si="130"/>
        <v>45208.927083331255</v>
      </c>
      <c r="B861" s="6">
        <v>9</v>
      </c>
      <c r="C861" s="6" t="s">
        <v>134</v>
      </c>
      <c r="D861">
        <f>IF(HOUR(A861)+MINUTE(A861)/60&lt;=18,1,IF(HOUR(A861)+MINUTE(A861)/60&gt;=23.25,1,LOOKUP(DAY(A861),calendario!$A$12:$A$41,calendario!$C$12:$C$41)))</f>
        <v>0</v>
      </c>
      <c r="E861" s="89">
        <f t="shared" si="131"/>
        <v>4.5088842773437499</v>
      </c>
      <c r="F861" s="88">
        <v>18.035537109374999</v>
      </c>
      <c r="G861" s="89">
        <f t="shared" si="131"/>
        <v>4.4990673828125001</v>
      </c>
      <c r="H861" s="86">
        <v>17.99626953125</v>
      </c>
      <c r="O861" s="53">
        <f t="shared" si="132"/>
        <v>0</v>
      </c>
      <c r="P861" s="54">
        <f t="shared" si="133"/>
        <v>60.072878709005721</v>
      </c>
      <c r="Q861" s="69">
        <v>35.773577824049973</v>
      </c>
      <c r="R861" s="53">
        <f t="shared" si="134"/>
        <v>10.647828474752728</v>
      </c>
      <c r="S861" s="53">
        <f t="shared" si="135"/>
        <v>0</v>
      </c>
      <c r="T861" s="53">
        <f t="shared" si="136"/>
        <v>0</v>
      </c>
      <c r="U861" s="53">
        <f t="shared" si="137"/>
        <v>60.072878709005721</v>
      </c>
      <c r="V861" s="69">
        <v>35.773577824049973</v>
      </c>
      <c r="W861" s="53">
        <f t="shared" si="138"/>
        <v>10.647828474752728</v>
      </c>
      <c r="X861" s="53">
        <f t="shared" si="139"/>
        <v>0</v>
      </c>
      <c r="Y861" s="12"/>
      <c r="Z861" s="21"/>
      <c r="AA861" s="48"/>
      <c r="AB861" s="21"/>
      <c r="AC861" s="12"/>
    </row>
    <row r="862" spans="1:29" x14ac:dyDescent="0.3">
      <c r="A862" s="1">
        <f t="shared" si="130"/>
        <v>45208.937499997919</v>
      </c>
      <c r="B862" s="6">
        <v>9</v>
      </c>
      <c r="C862" s="6" t="s">
        <v>135</v>
      </c>
      <c r="D862">
        <f>IF(HOUR(A862)+MINUTE(A862)/60&lt;=18,1,IF(HOUR(A862)+MINUTE(A862)/60&gt;=23.25,1,LOOKUP(DAY(A862),calendario!$A$12:$A$41,calendario!$C$12:$C$41)))</f>
        <v>0</v>
      </c>
      <c r="E862" s="89">
        <f t="shared" si="131"/>
        <v>4.5086210937500004</v>
      </c>
      <c r="F862" s="88">
        <v>18.034484375000002</v>
      </c>
      <c r="G862" s="89">
        <f t="shared" si="131"/>
        <v>4.4966596679687498</v>
      </c>
      <c r="H862" s="86">
        <v>17.986638671874999</v>
      </c>
      <c r="O862" s="53">
        <f t="shared" si="132"/>
        <v>0</v>
      </c>
      <c r="P862" s="54">
        <f t="shared" si="133"/>
        <v>60.072878709005721</v>
      </c>
      <c r="Q862" s="69">
        <v>35.773577824049973</v>
      </c>
      <c r="R862" s="53">
        <f t="shared" si="134"/>
        <v>10.647828474752728</v>
      </c>
      <c r="S862" s="53">
        <f t="shared" si="135"/>
        <v>0</v>
      </c>
      <c r="T862" s="53">
        <f t="shared" si="136"/>
        <v>0</v>
      </c>
      <c r="U862" s="53">
        <f t="shared" si="137"/>
        <v>60.072878709005721</v>
      </c>
      <c r="V862" s="69">
        <v>35.773577824049973</v>
      </c>
      <c r="W862" s="53">
        <f t="shared" si="138"/>
        <v>10.647828474752728</v>
      </c>
      <c r="X862" s="53">
        <f t="shared" si="139"/>
        <v>0</v>
      </c>
      <c r="Y862" s="12"/>
      <c r="Z862" s="21"/>
      <c r="AA862" s="48"/>
      <c r="AB862" s="21"/>
      <c r="AC862" s="12"/>
    </row>
    <row r="863" spans="1:29" x14ac:dyDescent="0.3">
      <c r="A863" s="1">
        <f t="shared" si="130"/>
        <v>45208.947916664583</v>
      </c>
      <c r="B863" s="6">
        <v>9</v>
      </c>
      <c r="C863" s="6" t="s">
        <v>136</v>
      </c>
      <c r="D863">
        <f>IF(HOUR(A863)+MINUTE(A863)/60&lt;=18,1,IF(HOUR(A863)+MINUTE(A863)/60&gt;=23.25,1,LOOKUP(DAY(A863),calendario!$A$12:$A$41,calendario!$C$12:$C$41)))</f>
        <v>0</v>
      </c>
      <c r="E863" s="89">
        <f t="shared" si="131"/>
        <v>4.5088164062500002</v>
      </c>
      <c r="F863" s="88">
        <v>18.035265625000001</v>
      </c>
      <c r="G863" s="89">
        <f t="shared" si="131"/>
        <v>4.4985454101562503</v>
      </c>
      <c r="H863" s="86">
        <v>17.994181640625001</v>
      </c>
      <c r="O863" s="53">
        <f t="shared" si="132"/>
        <v>0</v>
      </c>
      <c r="P863" s="54">
        <f t="shared" si="133"/>
        <v>60.072878709005721</v>
      </c>
      <c r="Q863" s="69">
        <v>35.787245445080686</v>
      </c>
      <c r="R863" s="53">
        <f t="shared" si="134"/>
        <v>10.640994664237372</v>
      </c>
      <c r="S863" s="53">
        <f t="shared" si="135"/>
        <v>0</v>
      </c>
      <c r="T863" s="53">
        <f t="shared" si="136"/>
        <v>0</v>
      </c>
      <c r="U863" s="53">
        <f t="shared" si="137"/>
        <v>60.072878709005721</v>
      </c>
      <c r="V863" s="69">
        <v>35.787245445080686</v>
      </c>
      <c r="W863" s="53">
        <f t="shared" si="138"/>
        <v>10.640994664237372</v>
      </c>
      <c r="X863" s="53">
        <f t="shared" si="139"/>
        <v>0</v>
      </c>
      <c r="Y863" s="12"/>
      <c r="Z863" s="21"/>
      <c r="AA863" s="48"/>
      <c r="AB863" s="21"/>
      <c r="AC863" s="12"/>
    </row>
    <row r="864" spans="1:29" x14ac:dyDescent="0.3">
      <c r="A864" s="1">
        <f t="shared" si="130"/>
        <v>45208.958333331248</v>
      </c>
      <c r="B864" s="6">
        <v>9</v>
      </c>
      <c r="C864" s="6" t="s">
        <v>137</v>
      </c>
      <c r="D864">
        <f>IF(HOUR(A864)+MINUTE(A864)/60&lt;=18,1,IF(HOUR(A864)+MINUTE(A864)/60&gt;=23.25,1,LOOKUP(DAY(A864),calendario!$A$12:$A$41,calendario!$C$12:$C$41)))</f>
        <v>0</v>
      </c>
      <c r="E864" s="89">
        <f t="shared" si="131"/>
        <v>4.5090913085937503</v>
      </c>
      <c r="F864" s="88">
        <v>18.036365234375001</v>
      </c>
      <c r="G864" s="89">
        <f t="shared" si="131"/>
        <v>4.4997490234375004</v>
      </c>
      <c r="H864" s="86">
        <v>17.998996093750002</v>
      </c>
      <c r="O864" s="53">
        <f t="shared" si="132"/>
        <v>0</v>
      </c>
      <c r="P864" s="54">
        <f t="shared" si="133"/>
        <v>60.072878709005721</v>
      </c>
      <c r="Q864" s="69">
        <v>35.787245445080686</v>
      </c>
      <c r="R864" s="53">
        <f t="shared" si="134"/>
        <v>10.640994664237372</v>
      </c>
      <c r="S864" s="53">
        <f t="shared" si="135"/>
        <v>0</v>
      </c>
      <c r="T864" s="53">
        <f t="shared" si="136"/>
        <v>0</v>
      </c>
      <c r="U864" s="53">
        <f t="shared" si="137"/>
        <v>60.072878709005721</v>
      </c>
      <c r="V864" s="69">
        <v>35.787245445080686</v>
      </c>
      <c r="W864" s="53">
        <f t="shared" si="138"/>
        <v>10.640994664237372</v>
      </c>
      <c r="X864" s="53">
        <f t="shared" si="139"/>
        <v>0</v>
      </c>
      <c r="Y864" s="12"/>
      <c r="Z864" s="21"/>
      <c r="AA864" s="48"/>
      <c r="AB864" s="21"/>
      <c r="AC864" s="12"/>
    </row>
    <row r="865" spans="1:29" x14ac:dyDescent="0.3">
      <c r="A865" s="1">
        <f t="shared" si="130"/>
        <v>45208.968749997912</v>
      </c>
      <c r="B865" s="6">
        <v>9</v>
      </c>
      <c r="C865" s="6" t="s">
        <v>138</v>
      </c>
      <c r="D865">
        <f>IF(HOUR(A865)+MINUTE(A865)/60&lt;=18,1,IF(HOUR(A865)+MINUTE(A865)/60&gt;=23.25,1,LOOKUP(DAY(A865),calendario!$A$12:$A$41,calendario!$C$12:$C$41)))</f>
        <v>1</v>
      </c>
      <c r="E865" s="89">
        <f t="shared" si="131"/>
        <v>4.5090034179687501</v>
      </c>
      <c r="F865" s="88">
        <v>18.036013671875001</v>
      </c>
      <c r="G865" s="89">
        <f t="shared" si="131"/>
        <v>4.4997231445312504</v>
      </c>
      <c r="H865" s="86">
        <v>17.998892578125002</v>
      </c>
      <c r="O865" s="53">
        <f t="shared" si="132"/>
        <v>0</v>
      </c>
      <c r="P865" s="54">
        <f t="shared" si="133"/>
        <v>58.927641853201457</v>
      </c>
      <c r="Q865" s="69">
        <v>35.465596564289434</v>
      </c>
      <c r="R865" s="53">
        <f t="shared" si="134"/>
        <v>10.257831598125975</v>
      </c>
      <c r="S865" s="53">
        <f t="shared" si="135"/>
        <v>0</v>
      </c>
      <c r="T865" s="53">
        <f t="shared" si="136"/>
        <v>0</v>
      </c>
      <c r="U865" s="53">
        <f t="shared" si="137"/>
        <v>58.927641853201457</v>
      </c>
      <c r="V865" s="69">
        <v>35.465596564289434</v>
      </c>
      <c r="W865" s="53">
        <f t="shared" si="138"/>
        <v>10.257831598125975</v>
      </c>
      <c r="X865" s="53">
        <f t="shared" si="139"/>
        <v>0</v>
      </c>
      <c r="Y865" s="12"/>
      <c r="Z865" s="21"/>
      <c r="AA865" s="48"/>
      <c r="AB865" s="21"/>
      <c r="AC865" s="12"/>
    </row>
    <row r="866" spans="1:29" x14ac:dyDescent="0.3">
      <c r="A866" s="1">
        <f t="shared" si="130"/>
        <v>45208.979166664576</v>
      </c>
      <c r="B866" s="6">
        <v>9</v>
      </c>
      <c r="C866" s="6" t="s">
        <v>139</v>
      </c>
      <c r="D866">
        <f>IF(HOUR(A866)+MINUTE(A866)/60&lt;=18,1,IF(HOUR(A866)+MINUTE(A866)/60&gt;=23.25,1,LOOKUP(DAY(A866),calendario!$A$12:$A$41,calendario!$C$12:$C$41)))</f>
        <v>1</v>
      </c>
      <c r="E866" s="89">
        <f t="shared" si="131"/>
        <v>4.5092622070312496</v>
      </c>
      <c r="F866" s="88">
        <v>18.037048828124998</v>
      </c>
      <c r="G866" s="89">
        <f t="shared" si="131"/>
        <v>4.4993745117187496</v>
      </c>
      <c r="H866" s="86">
        <v>17.997498046874998</v>
      </c>
      <c r="O866" s="53">
        <f t="shared" si="132"/>
        <v>0</v>
      </c>
      <c r="P866" s="54">
        <f t="shared" si="133"/>
        <v>58.927641853201457</v>
      </c>
      <c r="Q866" s="69">
        <v>35.465596564289434</v>
      </c>
      <c r="R866" s="53">
        <f t="shared" si="134"/>
        <v>10.257831598125975</v>
      </c>
      <c r="S866" s="53">
        <f t="shared" si="135"/>
        <v>0</v>
      </c>
      <c r="T866" s="53">
        <f t="shared" si="136"/>
        <v>0</v>
      </c>
      <c r="U866" s="53">
        <f t="shared" si="137"/>
        <v>58.927641853201457</v>
      </c>
      <c r="V866" s="69">
        <v>35.465596564289434</v>
      </c>
      <c r="W866" s="53">
        <f t="shared" si="138"/>
        <v>10.257831598125975</v>
      </c>
      <c r="X866" s="53">
        <f t="shared" si="139"/>
        <v>0</v>
      </c>
      <c r="Y866" s="12"/>
      <c r="Z866" s="21"/>
      <c r="AA866" s="48"/>
      <c r="AB866" s="21"/>
      <c r="AC866" s="12"/>
    </row>
    <row r="867" spans="1:29" x14ac:dyDescent="0.3">
      <c r="A867" s="1">
        <f t="shared" si="130"/>
        <v>45208.98958333124</v>
      </c>
      <c r="B867" s="6">
        <v>9</v>
      </c>
      <c r="C867" s="6" t="s">
        <v>140</v>
      </c>
      <c r="D867">
        <f>IF(HOUR(A867)+MINUTE(A867)/60&lt;=18,1,IF(HOUR(A867)+MINUTE(A867)/60&gt;=23.25,1,LOOKUP(DAY(A867),calendario!$A$12:$A$41,calendario!$C$12:$C$41)))</f>
        <v>1</v>
      </c>
      <c r="E867" s="89">
        <f t="shared" si="131"/>
        <v>4.5091972656249997</v>
      </c>
      <c r="F867" s="88">
        <v>18.036789062499999</v>
      </c>
      <c r="G867" s="89">
        <f t="shared" si="131"/>
        <v>4.4995839843749996</v>
      </c>
      <c r="H867" s="86">
        <v>17.998335937499998</v>
      </c>
      <c r="O867" s="53">
        <f t="shared" si="132"/>
        <v>0</v>
      </c>
      <c r="P867" s="54">
        <f t="shared" si="133"/>
        <v>58.927641853201457</v>
      </c>
      <c r="Q867" s="69">
        <v>35.437323008849553</v>
      </c>
      <c r="R867" s="53">
        <f t="shared" si="134"/>
        <v>10.271968375845915</v>
      </c>
      <c r="S867" s="53">
        <f t="shared" si="135"/>
        <v>0</v>
      </c>
      <c r="T867" s="53">
        <f t="shared" si="136"/>
        <v>0</v>
      </c>
      <c r="U867" s="53">
        <f t="shared" si="137"/>
        <v>58.927641853201457</v>
      </c>
      <c r="V867" s="69">
        <v>35.437323008849553</v>
      </c>
      <c r="W867" s="53">
        <f t="shared" si="138"/>
        <v>10.271968375845915</v>
      </c>
      <c r="X867" s="53">
        <f t="shared" si="139"/>
        <v>0</v>
      </c>
      <c r="Y867" s="12"/>
      <c r="Z867" s="21"/>
      <c r="AA867" s="48"/>
      <c r="AB867" s="21"/>
      <c r="AC867" s="12"/>
    </row>
    <row r="868" spans="1:29" x14ac:dyDescent="0.3">
      <c r="A868" s="1">
        <f t="shared" si="130"/>
        <v>45208.999999997905</v>
      </c>
      <c r="B868" s="6">
        <v>9</v>
      </c>
      <c r="C868" s="6" t="s">
        <v>141</v>
      </c>
      <c r="D868">
        <f>IF(HOUR(A868)+MINUTE(A868)/60&lt;=18,1,IF(HOUR(A868)+MINUTE(A868)/60&gt;=23.25,1,LOOKUP(DAY(A868),calendario!$A$12:$A$41,calendario!$C$12:$C$41)))</f>
        <v>1</v>
      </c>
      <c r="E868" s="89">
        <f t="shared" si="131"/>
        <v>4.5094853515624997</v>
      </c>
      <c r="F868" s="88">
        <v>18.037941406249999</v>
      </c>
      <c r="G868" s="89">
        <f t="shared" si="131"/>
        <v>4.4989731445312504</v>
      </c>
      <c r="H868" s="86">
        <v>17.995892578125002</v>
      </c>
      <c r="O868" s="53">
        <f t="shared" si="132"/>
        <v>0</v>
      </c>
      <c r="P868" s="54">
        <f t="shared" si="133"/>
        <v>58.927641853201457</v>
      </c>
      <c r="Q868" s="69">
        <v>35.437323008849553</v>
      </c>
      <c r="R868" s="53">
        <f t="shared" si="134"/>
        <v>10.271968375845915</v>
      </c>
      <c r="S868" s="53">
        <f t="shared" si="135"/>
        <v>0</v>
      </c>
      <c r="T868" s="53">
        <f t="shared" si="136"/>
        <v>0</v>
      </c>
      <c r="U868" s="53">
        <f t="shared" si="137"/>
        <v>58.927641853201457</v>
      </c>
      <c r="V868" s="69">
        <v>35.437323008849553</v>
      </c>
      <c r="W868" s="53">
        <f t="shared" si="138"/>
        <v>10.271968375845915</v>
      </c>
      <c r="X868" s="53">
        <f t="shared" si="139"/>
        <v>0</v>
      </c>
      <c r="Y868" s="12"/>
      <c r="Z868" s="21"/>
      <c r="AA868" s="48"/>
      <c r="AB868" s="21"/>
      <c r="AC868" s="12"/>
    </row>
    <row r="869" spans="1:29" x14ac:dyDescent="0.3">
      <c r="A869" s="1">
        <f t="shared" si="130"/>
        <v>45209.010416664569</v>
      </c>
      <c r="B869" s="6">
        <v>10</v>
      </c>
      <c r="C869" s="6" t="s">
        <v>142</v>
      </c>
      <c r="D869">
        <f>IF(HOUR(A869)+MINUTE(A869)/60&lt;=18,1,IF(HOUR(A869)+MINUTE(A869)/60&gt;=23.25,1,LOOKUP(DAY(A869),calendario!$A$12:$A$41,calendario!$C$12:$C$41)))</f>
        <v>1</v>
      </c>
      <c r="E869" s="89">
        <f t="shared" si="131"/>
        <v>4.4445766601562502</v>
      </c>
      <c r="F869" s="88">
        <v>17.778306640625001</v>
      </c>
      <c r="G869" s="89">
        <f t="shared" si="131"/>
        <v>4.0028349609375002</v>
      </c>
      <c r="H869" s="86">
        <v>16.011339843750001</v>
      </c>
      <c r="O869" s="53">
        <f t="shared" si="132"/>
        <v>0</v>
      </c>
      <c r="P869" s="54">
        <f t="shared" si="133"/>
        <v>58.927641853201457</v>
      </c>
      <c r="Q869" s="69">
        <v>38.023610619469025</v>
      </c>
      <c r="R869" s="53">
        <f t="shared" si="134"/>
        <v>8.9788245705361796</v>
      </c>
      <c r="S869" s="53">
        <f t="shared" si="135"/>
        <v>0</v>
      </c>
      <c r="T869" s="53">
        <f t="shared" si="136"/>
        <v>0.44285114143289567</v>
      </c>
      <c r="U869" s="53">
        <f t="shared" si="137"/>
        <v>58.927641853201457</v>
      </c>
      <c r="V869" s="69">
        <v>38.023610619469025</v>
      </c>
      <c r="W869" s="53">
        <f t="shared" si="138"/>
        <v>8.9788245705361796</v>
      </c>
      <c r="X869" s="53">
        <f t="shared" si="139"/>
        <v>3.9762827097876765</v>
      </c>
      <c r="Y869" s="12"/>
      <c r="Z869" s="21"/>
      <c r="AA869" s="48"/>
      <c r="AB869" s="21"/>
      <c r="AC869" s="12"/>
    </row>
    <row r="870" spans="1:29" x14ac:dyDescent="0.3">
      <c r="A870" s="1">
        <f t="shared" si="130"/>
        <v>45209.020833331233</v>
      </c>
      <c r="B870" s="6">
        <v>10</v>
      </c>
      <c r="C870" s="6" t="s">
        <v>34</v>
      </c>
      <c r="D870">
        <f>IF(HOUR(A870)+MINUTE(A870)/60&lt;=18,1,IF(HOUR(A870)+MINUTE(A870)/60&gt;=23.25,1,LOOKUP(DAY(A870),calendario!$A$12:$A$41,calendario!$C$12:$C$41)))</f>
        <v>1</v>
      </c>
      <c r="E870" s="89">
        <f t="shared" si="131"/>
        <v>0.62708215332031247</v>
      </c>
      <c r="F870" s="88">
        <v>2.5083286132812499</v>
      </c>
      <c r="G870" s="89">
        <f t="shared" si="131"/>
        <v>0.13933134460449217</v>
      </c>
      <c r="H870" s="86">
        <v>0.5573253784179687</v>
      </c>
      <c r="O870" s="53">
        <f t="shared" si="132"/>
        <v>3.8863390705279559</v>
      </c>
      <c r="P870" s="54">
        <f t="shared" si="133"/>
        <v>58.927641853201457</v>
      </c>
      <c r="Q870" s="69">
        <v>38.023610619469025</v>
      </c>
      <c r="R870" s="53">
        <f t="shared" si="134"/>
        <v>8.9788245705361796</v>
      </c>
      <c r="S870" s="53">
        <f t="shared" si="135"/>
        <v>34.89475673589115</v>
      </c>
      <c r="T870" s="53">
        <f t="shared" si="136"/>
        <v>4.3838766918933123</v>
      </c>
      <c r="U870" s="53">
        <f t="shared" si="137"/>
        <v>58.927641853201457</v>
      </c>
      <c r="V870" s="69">
        <v>38.023610619469025</v>
      </c>
      <c r="W870" s="53">
        <f t="shared" si="138"/>
        <v>8.9788245705361796</v>
      </c>
      <c r="X870" s="53">
        <f t="shared" si="139"/>
        <v>39.362059755372535</v>
      </c>
      <c r="Y870" s="12"/>
      <c r="Z870" s="21"/>
      <c r="AA870" s="48"/>
      <c r="AB870" s="21"/>
      <c r="AC870" s="12"/>
    </row>
    <row r="871" spans="1:29" x14ac:dyDescent="0.3">
      <c r="A871" s="1">
        <f t="shared" si="130"/>
        <v>45209.031249997897</v>
      </c>
      <c r="B871" s="6">
        <v>10</v>
      </c>
      <c r="C871" s="6" t="s">
        <v>36</v>
      </c>
      <c r="D871">
        <f>IF(HOUR(A871)+MINUTE(A871)/60&lt;=18,1,IF(HOUR(A871)+MINUTE(A871)/60&gt;=23.25,1,LOOKUP(DAY(A871),calendario!$A$12:$A$41,calendario!$C$12:$C$41)))</f>
        <v>1</v>
      </c>
      <c r="E871" s="89">
        <f t="shared" si="131"/>
        <v>0</v>
      </c>
      <c r="F871" s="88">
        <v>0</v>
      </c>
      <c r="G871" s="89">
        <f t="shared" si="131"/>
        <v>0</v>
      </c>
      <c r="H871" s="86">
        <v>0</v>
      </c>
      <c r="O871" s="53">
        <f t="shared" si="132"/>
        <v>4.5260037464002503</v>
      </c>
      <c r="P871" s="54">
        <f t="shared" si="133"/>
        <v>58.927641853201457</v>
      </c>
      <c r="Q871" s="69">
        <v>37.355990890161372</v>
      </c>
      <c r="R871" s="53">
        <f t="shared" si="134"/>
        <v>9.3126344351900059</v>
      </c>
      <c r="S871" s="53">
        <f t="shared" si="135"/>
        <v>42.149018342525949</v>
      </c>
      <c r="T871" s="53">
        <f t="shared" si="136"/>
        <v>4.5260037464002503</v>
      </c>
      <c r="U871" s="53">
        <f t="shared" si="137"/>
        <v>58.927641853201457</v>
      </c>
      <c r="V871" s="69">
        <v>37.355990890161372</v>
      </c>
      <c r="W871" s="53">
        <f t="shared" si="138"/>
        <v>9.3126344351900059</v>
      </c>
      <c r="X871" s="53">
        <f t="shared" si="139"/>
        <v>42.149018342525949</v>
      </c>
      <c r="Y871" s="12"/>
      <c r="Z871" s="21"/>
      <c r="AA871" s="48"/>
      <c r="AB871" s="21"/>
      <c r="AC871" s="12"/>
    </row>
    <row r="872" spans="1:29" x14ac:dyDescent="0.3">
      <c r="A872" s="1">
        <f t="shared" si="130"/>
        <v>45209.041666664561</v>
      </c>
      <c r="B872" s="6">
        <v>10</v>
      </c>
      <c r="C872" s="6" t="s">
        <v>38</v>
      </c>
      <c r="D872">
        <f>IF(HOUR(A872)+MINUTE(A872)/60&lt;=18,1,IF(HOUR(A872)+MINUTE(A872)/60&gt;=23.25,1,LOOKUP(DAY(A872),calendario!$A$12:$A$41,calendario!$C$12:$C$41)))</f>
        <v>1</v>
      </c>
      <c r="E872" s="89">
        <f t="shared" si="131"/>
        <v>0</v>
      </c>
      <c r="F872" s="88">
        <v>0</v>
      </c>
      <c r="G872" s="89">
        <f t="shared" si="131"/>
        <v>0</v>
      </c>
      <c r="H872" s="86">
        <v>0</v>
      </c>
      <c r="O872" s="53">
        <f t="shared" si="132"/>
        <v>4.5260037464002503</v>
      </c>
      <c r="P872" s="54">
        <f t="shared" si="133"/>
        <v>58.927641853201457</v>
      </c>
      <c r="Q872" s="69">
        <v>37.355990890161372</v>
      </c>
      <c r="R872" s="53">
        <f t="shared" si="134"/>
        <v>9.3126344351900059</v>
      </c>
      <c r="S872" s="53">
        <f t="shared" si="135"/>
        <v>42.149018342525949</v>
      </c>
      <c r="T872" s="53">
        <f t="shared" si="136"/>
        <v>4.5260037464002503</v>
      </c>
      <c r="U872" s="53">
        <f t="shared" si="137"/>
        <v>58.927641853201457</v>
      </c>
      <c r="V872" s="69">
        <v>37.355990890161372</v>
      </c>
      <c r="W872" s="53">
        <f t="shared" si="138"/>
        <v>9.3126344351900059</v>
      </c>
      <c r="X872" s="53">
        <f t="shared" si="139"/>
        <v>42.149018342525949</v>
      </c>
      <c r="Y872" s="12"/>
      <c r="Z872" s="21"/>
      <c r="AA872" s="48"/>
      <c r="AB872" s="21"/>
      <c r="AC872" s="12"/>
    </row>
    <row r="873" spans="1:29" x14ac:dyDescent="0.3">
      <c r="A873" s="1">
        <f t="shared" si="130"/>
        <v>45209.052083331226</v>
      </c>
      <c r="B873" s="6">
        <v>10</v>
      </c>
      <c r="C873" s="6" t="s">
        <v>40</v>
      </c>
      <c r="D873">
        <f>IF(HOUR(A873)+MINUTE(A873)/60&lt;=18,1,IF(HOUR(A873)+MINUTE(A873)/60&gt;=23.25,1,LOOKUP(DAY(A873),calendario!$A$12:$A$41,calendario!$C$12:$C$41)))</f>
        <v>1</v>
      </c>
      <c r="E873" s="89">
        <f t="shared" si="131"/>
        <v>0</v>
      </c>
      <c r="F873" s="88">
        <v>0</v>
      </c>
      <c r="G873" s="89">
        <f t="shared" si="131"/>
        <v>0</v>
      </c>
      <c r="H873" s="86">
        <v>0</v>
      </c>
      <c r="O873" s="53">
        <f t="shared" si="132"/>
        <v>4.5260037464002503</v>
      </c>
      <c r="P873" s="54">
        <f t="shared" si="133"/>
        <v>58.927641853201457</v>
      </c>
      <c r="Q873" s="69">
        <v>37.797095523165019</v>
      </c>
      <c r="R873" s="53">
        <f t="shared" si="134"/>
        <v>9.0920821186881824</v>
      </c>
      <c r="S873" s="53">
        <f t="shared" si="135"/>
        <v>41.150797731761436</v>
      </c>
      <c r="T873" s="53">
        <f t="shared" si="136"/>
        <v>4.5260037464002503</v>
      </c>
      <c r="U873" s="53">
        <f t="shared" si="137"/>
        <v>58.927641853201457</v>
      </c>
      <c r="V873" s="69">
        <v>37.797095523165019</v>
      </c>
      <c r="W873" s="53">
        <f t="shared" si="138"/>
        <v>9.0920821186881824</v>
      </c>
      <c r="X873" s="53">
        <f t="shared" si="139"/>
        <v>41.150797731761436</v>
      </c>
      <c r="Y873" s="12"/>
      <c r="Z873" s="21"/>
      <c r="AA873" s="48"/>
      <c r="AB873" s="21"/>
      <c r="AC873" s="12"/>
    </row>
    <row r="874" spans="1:29" x14ac:dyDescent="0.3">
      <c r="A874" s="1">
        <f t="shared" si="130"/>
        <v>45209.06249999789</v>
      </c>
      <c r="B874" s="6">
        <v>10</v>
      </c>
      <c r="C874" s="6" t="s">
        <v>42</v>
      </c>
      <c r="D874">
        <f>IF(HOUR(A874)+MINUTE(A874)/60&lt;=18,1,IF(HOUR(A874)+MINUTE(A874)/60&gt;=23.25,1,LOOKUP(DAY(A874),calendario!$A$12:$A$41,calendario!$C$12:$C$41)))</f>
        <v>1</v>
      </c>
      <c r="E874" s="89">
        <f t="shared" si="131"/>
        <v>0</v>
      </c>
      <c r="F874" s="88">
        <v>0</v>
      </c>
      <c r="G874" s="89">
        <f t="shared" si="131"/>
        <v>0</v>
      </c>
      <c r="H874" s="86">
        <v>0</v>
      </c>
      <c r="O874" s="53">
        <f t="shared" si="132"/>
        <v>4.5260037464002503</v>
      </c>
      <c r="P874" s="54">
        <f t="shared" si="133"/>
        <v>58.927641853201457</v>
      </c>
      <c r="Q874" s="69">
        <v>37.797095523165019</v>
      </c>
      <c r="R874" s="53">
        <f t="shared" si="134"/>
        <v>9.0920821186881824</v>
      </c>
      <c r="S874" s="53">
        <f t="shared" si="135"/>
        <v>41.150797731761436</v>
      </c>
      <c r="T874" s="53">
        <f t="shared" si="136"/>
        <v>4.5260037464002503</v>
      </c>
      <c r="U874" s="53">
        <f t="shared" si="137"/>
        <v>58.927641853201457</v>
      </c>
      <c r="V874" s="69">
        <v>37.797095523165019</v>
      </c>
      <c r="W874" s="53">
        <f t="shared" si="138"/>
        <v>9.0920821186881824</v>
      </c>
      <c r="X874" s="53">
        <f t="shared" si="139"/>
        <v>41.150797731761436</v>
      </c>
      <c r="Y874" s="12"/>
      <c r="Z874" s="21"/>
      <c r="AA874" s="48"/>
      <c r="AB874" s="21"/>
      <c r="AC874" s="12"/>
    </row>
    <row r="875" spans="1:29" x14ac:dyDescent="0.3">
      <c r="A875" s="1">
        <f t="shared" si="130"/>
        <v>45209.072916664554</v>
      </c>
      <c r="B875" s="6">
        <v>10</v>
      </c>
      <c r="C875" s="6" t="s">
        <v>43</v>
      </c>
      <c r="D875">
        <f>IF(HOUR(A875)+MINUTE(A875)/60&lt;=18,1,IF(HOUR(A875)+MINUTE(A875)/60&gt;=23.25,1,LOOKUP(DAY(A875),calendario!$A$12:$A$41,calendario!$C$12:$C$41)))</f>
        <v>1</v>
      </c>
      <c r="E875" s="89">
        <f t="shared" si="131"/>
        <v>0</v>
      </c>
      <c r="F875" s="88">
        <v>0</v>
      </c>
      <c r="G875" s="89">
        <f t="shared" si="131"/>
        <v>0</v>
      </c>
      <c r="H875" s="86">
        <v>0</v>
      </c>
      <c r="O875" s="53">
        <f t="shared" si="132"/>
        <v>4.5260037464002503</v>
      </c>
      <c r="P875" s="54">
        <f t="shared" si="133"/>
        <v>58.927641853201457</v>
      </c>
      <c r="Q875" s="69">
        <v>37.558502602811039</v>
      </c>
      <c r="R875" s="53">
        <f t="shared" si="134"/>
        <v>9.2113785788651725</v>
      </c>
      <c r="S875" s="53">
        <f t="shared" si="135"/>
        <v>41.690733957454782</v>
      </c>
      <c r="T875" s="53">
        <f t="shared" si="136"/>
        <v>4.5260037464002503</v>
      </c>
      <c r="U875" s="53">
        <f t="shared" si="137"/>
        <v>58.927641853201457</v>
      </c>
      <c r="V875" s="69">
        <v>37.558502602811039</v>
      </c>
      <c r="W875" s="53">
        <f t="shared" si="138"/>
        <v>9.2113785788651725</v>
      </c>
      <c r="X875" s="53">
        <f t="shared" si="139"/>
        <v>41.690733957454782</v>
      </c>
      <c r="Y875" s="12"/>
      <c r="Z875" s="21"/>
      <c r="AA875" s="48"/>
      <c r="AB875" s="21"/>
      <c r="AC875" s="12"/>
    </row>
    <row r="876" spans="1:29" x14ac:dyDescent="0.3">
      <c r="A876" s="1">
        <f t="shared" si="130"/>
        <v>45209.083333331218</v>
      </c>
      <c r="B876" s="6">
        <v>10</v>
      </c>
      <c r="C876" s="6" t="s">
        <v>45</v>
      </c>
      <c r="D876">
        <f>IF(HOUR(A876)+MINUTE(A876)/60&lt;=18,1,IF(HOUR(A876)+MINUTE(A876)/60&gt;=23.25,1,LOOKUP(DAY(A876),calendario!$A$12:$A$41,calendario!$C$12:$C$41)))</f>
        <v>1</v>
      </c>
      <c r="E876" s="89">
        <f t="shared" si="131"/>
        <v>0</v>
      </c>
      <c r="F876" s="88">
        <v>0</v>
      </c>
      <c r="G876" s="89">
        <f t="shared" si="131"/>
        <v>0</v>
      </c>
      <c r="H876" s="86">
        <v>0</v>
      </c>
      <c r="O876" s="53">
        <f t="shared" si="132"/>
        <v>4.5260037464002503</v>
      </c>
      <c r="P876" s="54">
        <f t="shared" si="133"/>
        <v>58.927641853201457</v>
      </c>
      <c r="Q876" s="69">
        <v>37.558502602811039</v>
      </c>
      <c r="R876" s="53">
        <f t="shared" si="134"/>
        <v>9.2113785788651725</v>
      </c>
      <c r="S876" s="53">
        <f t="shared" si="135"/>
        <v>41.690733957454782</v>
      </c>
      <c r="T876" s="53">
        <f t="shared" si="136"/>
        <v>4.5260037464002503</v>
      </c>
      <c r="U876" s="53">
        <f t="shared" si="137"/>
        <v>58.927641853201457</v>
      </c>
      <c r="V876" s="69">
        <v>37.558502602811039</v>
      </c>
      <c r="W876" s="53">
        <f t="shared" si="138"/>
        <v>9.2113785788651725</v>
      </c>
      <c r="X876" s="53">
        <f t="shared" si="139"/>
        <v>41.690733957454782</v>
      </c>
      <c r="Y876" s="12"/>
      <c r="Z876" s="21"/>
      <c r="AA876" s="48"/>
      <c r="AB876" s="21"/>
      <c r="AC876" s="12"/>
    </row>
    <row r="877" spans="1:29" x14ac:dyDescent="0.3">
      <c r="A877" s="1">
        <f t="shared" si="130"/>
        <v>45209.093749997883</v>
      </c>
      <c r="B877" s="6">
        <v>10</v>
      </c>
      <c r="C877" s="6" t="s">
        <v>46</v>
      </c>
      <c r="D877">
        <f>IF(HOUR(A877)+MINUTE(A877)/60&lt;=18,1,IF(HOUR(A877)+MINUTE(A877)/60&gt;=23.25,1,LOOKUP(DAY(A877),calendario!$A$12:$A$41,calendario!$C$12:$C$41)))</f>
        <v>1</v>
      </c>
      <c r="E877" s="89">
        <f t="shared" si="131"/>
        <v>0</v>
      </c>
      <c r="F877" s="88">
        <v>0</v>
      </c>
      <c r="G877" s="89">
        <f t="shared" si="131"/>
        <v>0</v>
      </c>
      <c r="H877" s="86">
        <v>0</v>
      </c>
      <c r="O877" s="53">
        <f t="shared" si="132"/>
        <v>4.5260037464002503</v>
      </c>
      <c r="P877" s="54">
        <f t="shared" si="133"/>
        <v>58.927641853201457</v>
      </c>
      <c r="Q877" s="69">
        <v>37.926996095783444</v>
      </c>
      <c r="R877" s="53">
        <f t="shared" si="134"/>
        <v>9.02713183237897</v>
      </c>
      <c r="S877" s="53">
        <f t="shared" si="135"/>
        <v>40.856832492596176</v>
      </c>
      <c r="T877" s="53">
        <f t="shared" si="136"/>
        <v>4.5260037464002503</v>
      </c>
      <c r="U877" s="53">
        <f t="shared" si="137"/>
        <v>58.927641853201457</v>
      </c>
      <c r="V877" s="69">
        <v>37.926996095783444</v>
      </c>
      <c r="W877" s="53">
        <f t="shared" si="138"/>
        <v>9.02713183237897</v>
      </c>
      <c r="X877" s="53">
        <f t="shared" si="139"/>
        <v>40.856832492596176</v>
      </c>
      <c r="Y877" s="12"/>
      <c r="Z877" s="21"/>
      <c r="AA877" s="48"/>
      <c r="AB877" s="21"/>
      <c r="AC877" s="12"/>
    </row>
    <row r="878" spans="1:29" x14ac:dyDescent="0.3">
      <c r="A878" s="1">
        <f t="shared" si="130"/>
        <v>45209.104166664547</v>
      </c>
      <c r="B878" s="6">
        <v>10</v>
      </c>
      <c r="C878" s="6" t="s">
        <v>49</v>
      </c>
      <c r="D878">
        <f>IF(HOUR(A878)+MINUTE(A878)/60&lt;=18,1,IF(HOUR(A878)+MINUTE(A878)/60&gt;=23.25,1,LOOKUP(DAY(A878),calendario!$A$12:$A$41,calendario!$C$12:$C$41)))</f>
        <v>1</v>
      </c>
      <c r="E878" s="89">
        <f t="shared" si="131"/>
        <v>0</v>
      </c>
      <c r="F878" s="88">
        <v>0</v>
      </c>
      <c r="G878" s="89">
        <f t="shared" si="131"/>
        <v>0</v>
      </c>
      <c r="H878" s="86">
        <v>0</v>
      </c>
      <c r="O878" s="53">
        <f t="shared" si="132"/>
        <v>4.5260037464002503</v>
      </c>
      <c r="P878" s="54">
        <f t="shared" si="133"/>
        <v>58.927641853201457</v>
      </c>
      <c r="Q878" s="69">
        <v>37.926996095783444</v>
      </c>
      <c r="R878" s="53">
        <f t="shared" si="134"/>
        <v>9.02713183237897</v>
      </c>
      <c r="S878" s="53">
        <f t="shared" si="135"/>
        <v>40.856832492596176</v>
      </c>
      <c r="T878" s="53">
        <f t="shared" si="136"/>
        <v>4.5260037464002503</v>
      </c>
      <c r="U878" s="53">
        <f t="shared" si="137"/>
        <v>58.927641853201457</v>
      </c>
      <c r="V878" s="69">
        <v>37.926996095783444</v>
      </c>
      <c r="W878" s="53">
        <f t="shared" si="138"/>
        <v>9.02713183237897</v>
      </c>
      <c r="X878" s="53">
        <f t="shared" si="139"/>
        <v>40.856832492596176</v>
      </c>
      <c r="Y878" s="12"/>
      <c r="Z878" s="21"/>
      <c r="AA878" s="48"/>
      <c r="AB878" s="21"/>
      <c r="AC878" s="12"/>
    </row>
    <row r="879" spans="1:29" x14ac:dyDescent="0.3">
      <c r="A879" s="1">
        <f t="shared" si="130"/>
        <v>45209.114583331211</v>
      </c>
      <c r="B879" s="6">
        <v>10</v>
      </c>
      <c r="C879" s="6" t="s">
        <v>52</v>
      </c>
      <c r="D879">
        <f>IF(HOUR(A879)+MINUTE(A879)/60&lt;=18,1,IF(HOUR(A879)+MINUTE(A879)/60&gt;=23.25,1,LOOKUP(DAY(A879),calendario!$A$12:$A$41,calendario!$C$12:$C$41)))</f>
        <v>1</v>
      </c>
      <c r="E879" s="89">
        <f t="shared" si="131"/>
        <v>0</v>
      </c>
      <c r="F879" s="88">
        <v>0</v>
      </c>
      <c r="G879" s="89">
        <f t="shared" si="131"/>
        <v>0</v>
      </c>
      <c r="H879" s="86">
        <v>0</v>
      </c>
      <c r="O879" s="53">
        <f t="shared" si="132"/>
        <v>4.5260037464002503</v>
      </c>
      <c r="P879" s="54">
        <f t="shared" si="133"/>
        <v>58.927641853201457</v>
      </c>
      <c r="Q879" s="69">
        <v>38.017029151483605</v>
      </c>
      <c r="R879" s="53">
        <f t="shared" si="134"/>
        <v>8.9821153045288895</v>
      </c>
      <c r="S879" s="53">
        <f t="shared" si="135"/>
        <v>40.653087518896776</v>
      </c>
      <c r="T879" s="53">
        <f t="shared" si="136"/>
        <v>4.5260037464002503</v>
      </c>
      <c r="U879" s="53">
        <f t="shared" si="137"/>
        <v>58.927641853201457</v>
      </c>
      <c r="V879" s="69">
        <v>38.017029151483605</v>
      </c>
      <c r="W879" s="53">
        <f t="shared" si="138"/>
        <v>8.9821153045288895</v>
      </c>
      <c r="X879" s="53">
        <f t="shared" si="139"/>
        <v>40.653087518896776</v>
      </c>
      <c r="Y879" s="12"/>
      <c r="Z879" s="21"/>
      <c r="AA879" s="48"/>
      <c r="AB879" s="21"/>
      <c r="AC879" s="12"/>
    </row>
    <row r="880" spans="1:29" x14ac:dyDescent="0.3">
      <c r="A880" s="1">
        <f t="shared" si="130"/>
        <v>45209.124999997875</v>
      </c>
      <c r="B880" s="6">
        <v>10</v>
      </c>
      <c r="C880" s="6" t="s">
        <v>54</v>
      </c>
      <c r="D880">
        <f>IF(HOUR(A880)+MINUTE(A880)/60&lt;=18,1,IF(HOUR(A880)+MINUTE(A880)/60&gt;=23.25,1,LOOKUP(DAY(A880),calendario!$A$12:$A$41,calendario!$C$12:$C$41)))</f>
        <v>1</v>
      </c>
      <c r="E880" s="89">
        <f t="shared" si="131"/>
        <v>0</v>
      </c>
      <c r="F880" s="88">
        <v>0</v>
      </c>
      <c r="G880" s="89">
        <f t="shared" si="131"/>
        <v>0</v>
      </c>
      <c r="H880" s="86">
        <v>0</v>
      </c>
      <c r="O880" s="53">
        <f t="shared" si="132"/>
        <v>4.5260037464002503</v>
      </c>
      <c r="P880" s="54">
        <f t="shared" si="133"/>
        <v>58.927641853201457</v>
      </c>
      <c r="Q880" s="69">
        <v>38.017029151483605</v>
      </c>
      <c r="R880" s="53">
        <f t="shared" si="134"/>
        <v>8.9821153045288895</v>
      </c>
      <c r="S880" s="53">
        <f t="shared" si="135"/>
        <v>40.653087518896776</v>
      </c>
      <c r="T880" s="53">
        <f t="shared" si="136"/>
        <v>4.5260037464002503</v>
      </c>
      <c r="U880" s="53">
        <f t="shared" si="137"/>
        <v>58.927641853201457</v>
      </c>
      <c r="V880" s="69">
        <v>38.017029151483605</v>
      </c>
      <c r="W880" s="53">
        <f t="shared" si="138"/>
        <v>8.9821153045288895</v>
      </c>
      <c r="X880" s="53">
        <f t="shared" si="139"/>
        <v>40.653087518896776</v>
      </c>
      <c r="Y880" s="12"/>
      <c r="Z880" s="21"/>
      <c r="AA880" s="48"/>
      <c r="AB880" s="21"/>
      <c r="AC880" s="12"/>
    </row>
    <row r="881" spans="1:29" x14ac:dyDescent="0.3">
      <c r="A881" s="1">
        <f t="shared" si="130"/>
        <v>45209.13541666454</v>
      </c>
      <c r="B881" s="6">
        <v>10</v>
      </c>
      <c r="C881" s="6" t="s">
        <v>55</v>
      </c>
      <c r="D881">
        <f>IF(HOUR(A881)+MINUTE(A881)/60&lt;=18,1,IF(HOUR(A881)+MINUTE(A881)/60&gt;=23.25,1,LOOKUP(DAY(A881),calendario!$A$12:$A$41,calendario!$C$12:$C$41)))</f>
        <v>1</v>
      </c>
      <c r="E881" s="89">
        <f t="shared" si="131"/>
        <v>0</v>
      </c>
      <c r="F881" s="88">
        <v>0</v>
      </c>
      <c r="G881" s="89">
        <f t="shared" si="131"/>
        <v>0</v>
      </c>
      <c r="H881" s="86">
        <v>0</v>
      </c>
      <c r="O881" s="53">
        <f t="shared" si="132"/>
        <v>4.5260037464002503</v>
      </c>
      <c r="P881" s="54">
        <f t="shared" si="133"/>
        <v>58.927641853201457</v>
      </c>
      <c r="Q881" s="69">
        <v>37.35343258719417</v>
      </c>
      <c r="R881" s="53">
        <f t="shared" si="134"/>
        <v>9.3139135866736069</v>
      </c>
      <c r="S881" s="53">
        <f t="shared" si="135"/>
        <v>42.154807786932935</v>
      </c>
      <c r="T881" s="53">
        <f t="shared" si="136"/>
        <v>4.5260037464002503</v>
      </c>
      <c r="U881" s="53">
        <f t="shared" si="137"/>
        <v>58.927641853201457</v>
      </c>
      <c r="V881" s="69">
        <v>37.35343258719417</v>
      </c>
      <c r="W881" s="53">
        <f t="shared" si="138"/>
        <v>9.3139135866736069</v>
      </c>
      <c r="X881" s="53">
        <f t="shared" si="139"/>
        <v>42.154807786932935</v>
      </c>
      <c r="Y881" s="12"/>
      <c r="Z881" s="21"/>
      <c r="AA881" s="48"/>
      <c r="AB881" s="21"/>
      <c r="AC881" s="12"/>
    </row>
    <row r="882" spans="1:29" x14ac:dyDescent="0.3">
      <c r="A882" s="1">
        <f t="shared" si="130"/>
        <v>45209.145833331204</v>
      </c>
      <c r="B882" s="6">
        <v>10</v>
      </c>
      <c r="C882" s="6" t="s">
        <v>56</v>
      </c>
      <c r="D882">
        <f>IF(HOUR(A882)+MINUTE(A882)/60&lt;=18,1,IF(HOUR(A882)+MINUTE(A882)/60&gt;=23.25,1,LOOKUP(DAY(A882),calendario!$A$12:$A$41,calendario!$C$12:$C$41)))</f>
        <v>1</v>
      </c>
      <c r="E882" s="89">
        <f t="shared" si="131"/>
        <v>0</v>
      </c>
      <c r="F882" s="88">
        <v>0</v>
      </c>
      <c r="G882" s="89">
        <f t="shared" si="131"/>
        <v>0</v>
      </c>
      <c r="H882" s="86">
        <v>0</v>
      </c>
      <c r="O882" s="53">
        <f t="shared" si="132"/>
        <v>4.5260037464002503</v>
      </c>
      <c r="P882" s="54">
        <f t="shared" si="133"/>
        <v>58.927641853201457</v>
      </c>
      <c r="Q882" s="69">
        <v>37.35343258719417</v>
      </c>
      <c r="R882" s="53">
        <f t="shared" si="134"/>
        <v>9.3139135866736069</v>
      </c>
      <c r="S882" s="53">
        <f t="shared" si="135"/>
        <v>42.154807786932935</v>
      </c>
      <c r="T882" s="53">
        <f t="shared" si="136"/>
        <v>4.5260037464002503</v>
      </c>
      <c r="U882" s="53">
        <f t="shared" si="137"/>
        <v>58.927641853201457</v>
      </c>
      <c r="V882" s="69">
        <v>37.35343258719417</v>
      </c>
      <c r="W882" s="53">
        <f t="shared" si="138"/>
        <v>9.3139135866736069</v>
      </c>
      <c r="X882" s="53">
        <f t="shared" si="139"/>
        <v>42.154807786932935</v>
      </c>
      <c r="Y882" s="12"/>
      <c r="Z882" s="21"/>
      <c r="AA882" s="48"/>
      <c r="AB882" s="21"/>
      <c r="AC882" s="12"/>
    </row>
    <row r="883" spans="1:29" x14ac:dyDescent="0.3">
      <c r="A883" s="1">
        <f t="shared" si="130"/>
        <v>45209.156249997868</v>
      </c>
      <c r="B883" s="6">
        <v>10</v>
      </c>
      <c r="C883" s="6" t="s">
        <v>57</v>
      </c>
      <c r="D883">
        <f>IF(HOUR(A883)+MINUTE(A883)/60&lt;=18,1,IF(HOUR(A883)+MINUTE(A883)/60&gt;=23.25,1,LOOKUP(DAY(A883),calendario!$A$12:$A$41,calendario!$C$12:$C$41)))</f>
        <v>1</v>
      </c>
      <c r="E883" s="89">
        <f t="shared" si="131"/>
        <v>0</v>
      </c>
      <c r="F883" s="88">
        <v>0</v>
      </c>
      <c r="G883" s="89">
        <f t="shared" si="131"/>
        <v>0</v>
      </c>
      <c r="H883" s="86">
        <v>0</v>
      </c>
      <c r="O883" s="53">
        <f t="shared" si="132"/>
        <v>4.5260037464002503</v>
      </c>
      <c r="P883" s="54">
        <f t="shared" si="133"/>
        <v>58.927641853201457</v>
      </c>
      <c r="Q883" s="69">
        <v>38.022835762623629</v>
      </c>
      <c r="R883" s="53">
        <f t="shared" si="134"/>
        <v>8.9792119989588777</v>
      </c>
      <c r="S883" s="53">
        <f t="shared" si="135"/>
        <v>40.639947147009963</v>
      </c>
      <c r="T883" s="53">
        <f t="shared" si="136"/>
        <v>4.5260037464002503</v>
      </c>
      <c r="U883" s="53">
        <f t="shared" si="137"/>
        <v>58.927641853201457</v>
      </c>
      <c r="V883" s="69">
        <v>38.022835762623629</v>
      </c>
      <c r="W883" s="53">
        <f t="shared" si="138"/>
        <v>8.9792119989588777</v>
      </c>
      <c r="X883" s="53">
        <f t="shared" si="139"/>
        <v>40.639947147009963</v>
      </c>
      <c r="Y883" s="12"/>
      <c r="Z883" s="21"/>
      <c r="AA883" s="48"/>
      <c r="AB883" s="21"/>
      <c r="AC883" s="12"/>
    </row>
    <row r="884" spans="1:29" x14ac:dyDescent="0.3">
      <c r="A884" s="1">
        <f t="shared" si="130"/>
        <v>45209.166666664532</v>
      </c>
      <c r="B884" s="6">
        <v>10</v>
      </c>
      <c r="C884" s="6" t="s">
        <v>58</v>
      </c>
      <c r="D884">
        <f>IF(HOUR(A884)+MINUTE(A884)/60&lt;=18,1,IF(HOUR(A884)+MINUTE(A884)/60&gt;=23.25,1,LOOKUP(DAY(A884),calendario!$A$12:$A$41,calendario!$C$12:$C$41)))</f>
        <v>1</v>
      </c>
      <c r="E884" s="89">
        <f t="shared" si="131"/>
        <v>0</v>
      </c>
      <c r="F884" s="88">
        <v>0</v>
      </c>
      <c r="G884" s="89">
        <f t="shared" si="131"/>
        <v>0</v>
      </c>
      <c r="H884" s="86">
        <v>0</v>
      </c>
      <c r="O884" s="53">
        <f t="shared" si="132"/>
        <v>4.5260037464002503</v>
      </c>
      <c r="P884" s="54">
        <f t="shared" si="133"/>
        <v>58.927641853201457</v>
      </c>
      <c r="Q884" s="69">
        <v>38.022835762623629</v>
      </c>
      <c r="R884" s="53">
        <f t="shared" si="134"/>
        <v>8.9792119989588777</v>
      </c>
      <c r="S884" s="53">
        <f t="shared" si="135"/>
        <v>40.639947147009963</v>
      </c>
      <c r="T884" s="53">
        <f t="shared" si="136"/>
        <v>4.5260037464002503</v>
      </c>
      <c r="U884" s="53">
        <f t="shared" si="137"/>
        <v>58.927641853201457</v>
      </c>
      <c r="V884" s="69">
        <v>38.022835762623629</v>
      </c>
      <c r="W884" s="53">
        <f t="shared" si="138"/>
        <v>8.9792119989588777</v>
      </c>
      <c r="X884" s="53">
        <f t="shared" si="139"/>
        <v>40.639947147009963</v>
      </c>
      <c r="Y884" s="12"/>
      <c r="Z884" s="21"/>
      <c r="AA884" s="48"/>
      <c r="AB884" s="21"/>
      <c r="AC884" s="12"/>
    </row>
    <row r="885" spans="1:29" x14ac:dyDescent="0.3">
      <c r="A885" s="1">
        <f t="shared" si="130"/>
        <v>45209.177083331197</v>
      </c>
      <c r="B885" s="6">
        <v>10</v>
      </c>
      <c r="C885" s="6" t="s">
        <v>60</v>
      </c>
      <c r="D885">
        <f>IF(HOUR(A885)+MINUTE(A885)/60&lt;=18,1,IF(HOUR(A885)+MINUTE(A885)/60&gt;=23.25,1,LOOKUP(DAY(A885),calendario!$A$12:$A$41,calendario!$C$12:$C$41)))</f>
        <v>1</v>
      </c>
      <c r="E885" s="89">
        <f t="shared" si="131"/>
        <v>0</v>
      </c>
      <c r="F885" s="88">
        <v>0</v>
      </c>
      <c r="G885" s="89">
        <f t="shared" si="131"/>
        <v>0</v>
      </c>
      <c r="H885" s="86">
        <v>0</v>
      </c>
      <c r="O885" s="53">
        <f t="shared" si="132"/>
        <v>4.5260037464002503</v>
      </c>
      <c r="P885" s="54">
        <f t="shared" si="133"/>
        <v>58.927641853201457</v>
      </c>
      <c r="Q885" s="69">
        <v>27.821823008849559</v>
      </c>
      <c r="R885" s="53">
        <f t="shared" si="134"/>
        <v>14.079718375845912</v>
      </c>
      <c r="S885" s="53">
        <f t="shared" si="135"/>
        <v>63.724858117339046</v>
      </c>
      <c r="T885" s="53">
        <f t="shared" si="136"/>
        <v>4.5260037464002503</v>
      </c>
      <c r="U885" s="53">
        <f t="shared" si="137"/>
        <v>58.927641853201457</v>
      </c>
      <c r="V885" s="69">
        <v>27.821823008849559</v>
      </c>
      <c r="W885" s="53">
        <f t="shared" si="138"/>
        <v>14.079718375845912</v>
      </c>
      <c r="X885" s="53">
        <f t="shared" si="139"/>
        <v>63.724858117339046</v>
      </c>
      <c r="Y885" s="12"/>
      <c r="Z885" s="21"/>
      <c r="AA885" s="48"/>
      <c r="AB885" s="21"/>
      <c r="AC885" s="12"/>
    </row>
    <row r="886" spans="1:29" x14ac:dyDescent="0.3">
      <c r="A886" s="1">
        <f t="shared" si="130"/>
        <v>45209.187499997861</v>
      </c>
      <c r="B886" s="6">
        <v>10</v>
      </c>
      <c r="C886" s="6" t="s">
        <v>61</v>
      </c>
      <c r="D886">
        <f>IF(HOUR(A886)+MINUTE(A886)/60&lt;=18,1,IF(HOUR(A886)+MINUTE(A886)/60&gt;=23.25,1,LOOKUP(DAY(A886),calendario!$A$12:$A$41,calendario!$C$12:$C$41)))</f>
        <v>1</v>
      </c>
      <c r="E886" s="89">
        <f t="shared" si="131"/>
        <v>0</v>
      </c>
      <c r="F886" s="88">
        <v>0</v>
      </c>
      <c r="G886" s="89">
        <f t="shared" si="131"/>
        <v>0</v>
      </c>
      <c r="H886" s="86">
        <v>0</v>
      </c>
      <c r="O886" s="53">
        <f t="shared" si="132"/>
        <v>4.5260037464002503</v>
      </c>
      <c r="P886" s="54">
        <f t="shared" si="133"/>
        <v>58.927641853201457</v>
      </c>
      <c r="Q886" s="69">
        <v>27.821823008849559</v>
      </c>
      <c r="R886" s="53">
        <f t="shared" si="134"/>
        <v>14.079718375845912</v>
      </c>
      <c r="S886" s="53">
        <f t="shared" si="135"/>
        <v>63.724858117339046</v>
      </c>
      <c r="T886" s="53">
        <f t="shared" si="136"/>
        <v>4.5260037464002503</v>
      </c>
      <c r="U886" s="53">
        <f t="shared" si="137"/>
        <v>58.927641853201457</v>
      </c>
      <c r="V886" s="69">
        <v>27.821823008849559</v>
      </c>
      <c r="W886" s="53">
        <f t="shared" si="138"/>
        <v>14.079718375845912</v>
      </c>
      <c r="X886" s="53">
        <f t="shared" si="139"/>
        <v>63.724858117339046</v>
      </c>
      <c r="Y886" s="12"/>
      <c r="Z886" s="21"/>
      <c r="AA886" s="48"/>
      <c r="AB886" s="21"/>
      <c r="AC886" s="12"/>
    </row>
    <row r="887" spans="1:29" x14ac:dyDescent="0.3">
      <c r="A887" s="1">
        <f t="shared" si="130"/>
        <v>45209.197916664525</v>
      </c>
      <c r="B887" s="6">
        <v>10</v>
      </c>
      <c r="C887" s="6" t="s">
        <v>62</v>
      </c>
      <c r="D887">
        <f>IF(HOUR(A887)+MINUTE(A887)/60&lt;=18,1,IF(HOUR(A887)+MINUTE(A887)/60&gt;=23.25,1,LOOKUP(DAY(A887),calendario!$A$12:$A$41,calendario!$C$12:$C$41)))</f>
        <v>1</v>
      </c>
      <c r="E887" s="89">
        <f t="shared" si="131"/>
        <v>0</v>
      </c>
      <c r="F887" s="88">
        <v>0</v>
      </c>
      <c r="G887" s="89">
        <f t="shared" si="131"/>
        <v>0</v>
      </c>
      <c r="H887" s="86">
        <v>0</v>
      </c>
      <c r="O887" s="53">
        <f t="shared" si="132"/>
        <v>4.5260037464002503</v>
      </c>
      <c r="P887" s="54">
        <f t="shared" si="133"/>
        <v>58.927641853201457</v>
      </c>
      <c r="Q887" s="69">
        <v>27.96083914627798</v>
      </c>
      <c r="R887" s="53">
        <f t="shared" si="134"/>
        <v>14.010210307131702</v>
      </c>
      <c r="S887" s="53">
        <f t="shared" si="135"/>
        <v>63.410264337933484</v>
      </c>
      <c r="T887" s="53">
        <f t="shared" si="136"/>
        <v>4.5260037464002503</v>
      </c>
      <c r="U887" s="53">
        <f t="shared" si="137"/>
        <v>58.927641853201457</v>
      </c>
      <c r="V887" s="69">
        <v>27.96083914627798</v>
      </c>
      <c r="W887" s="53">
        <f t="shared" si="138"/>
        <v>14.010210307131702</v>
      </c>
      <c r="X887" s="53">
        <f t="shared" si="139"/>
        <v>63.410264337933484</v>
      </c>
      <c r="Y887" s="12"/>
      <c r="Z887" s="21"/>
      <c r="AA887" s="48"/>
      <c r="AB887" s="21"/>
      <c r="AC887" s="12"/>
    </row>
    <row r="888" spans="1:29" x14ac:dyDescent="0.3">
      <c r="A888" s="1">
        <f t="shared" si="130"/>
        <v>45209.208333331189</v>
      </c>
      <c r="B888" s="6">
        <v>10</v>
      </c>
      <c r="C888" s="6" t="s">
        <v>63</v>
      </c>
      <c r="D888">
        <f>IF(HOUR(A888)+MINUTE(A888)/60&lt;=18,1,IF(HOUR(A888)+MINUTE(A888)/60&gt;=23.25,1,LOOKUP(DAY(A888),calendario!$A$12:$A$41,calendario!$C$12:$C$41)))</f>
        <v>1</v>
      </c>
      <c r="E888" s="89">
        <f t="shared" si="131"/>
        <v>0</v>
      </c>
      <c r="F888" s="88">
        <v>0</v>
      </c>
      <c r="G888" s="89">
        <f t="shared" si="131"/>
        <v>0</v>
      </c>
      <c r="H888" s="86">
        <v>0</v>
      </c>
      <c r="O888" s="53">
        <f t="shared" si="132"/>
        <v>4.5260037464002503</v>
      </c>
      <c r="P888" s="54">
        <f t="shared" si="133"/>
        <v>58.927641853201457</v>
      </c>
      <c r="Q888" s="69">
        <v>27.96083914627798</v>
      </c>
      <c r="R888" s="53">
        <f t="shared" si="134"/>
        <v>14.010210307131702</v>
      </c>
      <c r="S888" s="53">
        <f t="shared" si="135"/>
        <v>63.410264337933484</v>
      </c>
      <c r="T888" s="53">
        <f t="shared" si="136"/>
        <v>4.5260037464002503</v>
      </c>
      <c r="U888" s="53">
        <f t="shared" si="137"/>
        <v>58.927641853201457</v>
      </c>
      <c r="V888" s="69">
        <v>27.96083914627798</v>
      </c>
      <c r="W888" s="53">
        <f t="shared" si="138"/>
        <v>14.010210307131702</v>
      </c>
      <c r="X888" s="53">
        <f t="shared" si="139"/>
        <v>63.410264337933484</v>
      </c>
      <c r="Y888" s="12"/>
      <c r="Z888" s="21"/>
      <c r="AA888" s="48"/>
      <c r="AB888" s="21"/>
      <c r="AC888" s="12"/>
    </row>
    <row r="889" spans="1:29" x14ac:dyDescent="0.3">
      <c r="A889" s="1">
        <f t="shared" si="130"/>
        <v>45209.218749997854</v>
      </c>
      <c r="B889" s="6">
        <v>10</v>
      </c>
      <c r="C889" s="6" t="s">
        <v>64</v>
      </c>
      <c r="D889">
        <f>IF(HOUR(A889)+MINUTE(A889)/60&lt;=18,1,IF(HOUR(A889)+MINUTE(A889)/60&gt;=23.25,1,LOOKUP(DAY(A889),calendario!$A$12:$A$41,calendario!$C$12:$C$41)))</f>
        <v>1</v>
      </c>
      <c r="E889" s="89">
        <f t="shared" si="131"/>
        <v>0</v>
      </c>
      <c r="F889" s="88">
        <v>0</v>
      </c>
      <c r="G889" s="89">
        <f t="shared" si="131"/>
        <v>0</v>
      </c>
      <c r="H889" s="86">
        <v>0</v>
      </c>
      <c r="O889" s="53">
        <f t="shared" si="132"/>
        <v>4.5260037464002503</v>
      </c>
      <c r="P889" s="54">
        <f t="shared" si="133"/>
        <v>58.927641853201457</v>
      </c>
      <c r="Q889" s="69">
        <v>37.090364914107234</v>
      </c>
      <c r="R889" s="53">
        <f t="shared" si="134"/>
        <v>9.4454474232170753</v>
      </c>
      <c r="S889" s="53">
        <f t="shared" si="135"/>
        <v>42.750130423907073</v>
      </c>
      <c r="T889" s="53">
        <f t="shared" si="136"/>
        <v>4.5260037464002503</v>
      </c>
      <c r="U889" s="53">
        <f t="shared" si="137"/>
        <v>58.927641853201457</v>
      </c>
      <c r="V889" s="69">
        <v>37.090364914107234</v>
      </c>
      <c r="W889" s="53">
        <f t="shared" si="138"/>
        <v>9.4454474232170753</v>
      </c>
      <c r="X889" s="53">
        <f t="shared" si="139"/>
        <v>42.750130423907073</v>
      </c>
      <c r="Y889" s="12"/>
      <c r="Z889" s="21"/>
      <c r="AA889" s="48"/>
      <c r="AB889" s="21"/>
      <c r="AC889" s="12"/>
    </row>
    <row r="890" spans="1:29" x14ac:dyDescent="0.3">
      <c r="A890" s="1">
        <f t="shared" si="130"/>
        <v>45209.229166664518</v>
      </c>
      <c r="B890" s="6">
        <v>10</v>
      </c>
      <c r="C890" s="6" t="s">
        <v>65</v>
      </c>
      <c r="D890">
        <f>IF(HOUR(A890)+MINUTE(A890)/60&lt;=18,1,IF(HOUR(A890)+MINUTE(A890)/60&gt;=23.25,1,LOOKUP(DAY(A890),calendario!$A$12:$A$41,calendario!$C$12:$C$41)))</f>
        <v>1</v>
      </c>
      <c r="E890" s="89">
        <f t="shared" si="131"/>
        <v>0</v>
      </c>
      <c r="F890" s="88">
        <v>0</v>
      </c>
      <c r="G890" s="89">
        <f t="shared" si="131"/>
        <v>0</v>
      </c>
      <c r="H890" s="86">
        <v>0</v>
      </c>
      <c r="O890" s="53">
        <f t="shared" si="132"/>
        <v>4.5260037464002503</v>
      </c>
      <c r="P890" s="54">
        <f t="shared" si="133"/>
        <v>58.927641853201457</v>
      </c>
      <c r="Q890" s="69">
        <v>37.090364914107234</v>
      </c>
      <c r="R890" s="53">
        <f t="shared" si="134"/>
        <v>9.4454474232170753</v>
      </c>
      <c r="S890" s="53">
        <f t="shared" si="135"/>
        <v>42.750130423907073</v>
      </c>
      <c r="T890" s="53">
        <f t="shared" si="136"/>
        <v>4.5260037464002503</v>
      </c>
      <c r="U890" s="53">
        <f t="shared" si="137"/>
        <v>58.927641853201457</v>
      </c>
      <c r="V890" s="69">
        <v>37.090364914107234</v>
      </c>
      <c r="W890" s="53">
        <f t="shared" si="138"/>
        <v>9.4454474232170753</v>
      </c>
      <c r="X890" s="53">
        <f t="shared" si="139"/>
        <v>42.750130423907073</v>
      </c>
      <c r="Y890" s="12"/>
      <c r="Z890" s="21"/>
      <c r="AA890" s="48"/>
      <c r="AB890" s="21"/>
      <c r="AC890" s="12"/>
    </row>
    <row r="891" spans="1:29" x14ac:dyDescent="0.3">
      <c r="A891" s="1">
        <f t="shared" si="130"/>
        <v>45209.239583331182</v>
      </c>
      <c r="B891" s="6">
        <v>10</v>
      </c>
      <c r="C891" s="6" t="s">
        <v>66</v>
      </c>
      <c r="D891">
        <f>IF(HOUR(A891)+MINUTE(A891)/60&lt;=18,1,IF(HOUR(A891)+MINUTE(A891)/60&gt;=23.25,1,LOOKUP(DAY(A891),calendario!$A$12:$A$41,calendario!$C$12:$C$41)))</f>
        <v>1</v>
      </c>
      <c r="E891" s="89">
        <f t="shared" si="131"/>
        <v>0</v>
      </c>
      <c r="F891" s="88">
        <v>0</v>
      </c>
      <c r="G891" s="89">
        <f t="shared" si="131"/>
        <v>0</v>
      </c>
      <c r="H891" s="86">
        <v>0</v>
      </c>
      <c r="O891" s="53">
        <f t="shared" si="132"/>
        <v>4.5260037464002503</v>
      </c>
      <c r="P891" s="54">
        <f t="shared" si="133"/>
        <v>58.927641853201457</v>
      </c>
      <c r="Q891" s="69">
        <v>37.168003383654344</v>
      </c>
      <c r="R891" s="53">
        <f t="shared" si="134"/>
        <v>9.4066281884435199</v>
      </c>
      <c r="S891" s="53">
        <f t="shared" si="135"/>
        <v>42.574434421889571</v>
      </c>
      <c r="T891" s="53">
        <f t="shared" si="136"/>
        <v>4.5260037464002503</v>
      </c>
      <c r="U891" s="53">
        <f t="shared" si="137"/>
        <v>58.927641853201457</v>
      </c>
      <c r="V891" s="69">
        <v>37.168003383654344</v>
      </c>
      <c r="W891" s="53">
        <f t="shared" si="138"/>
        <v>9.4066281884435199</v>
      </c>
      <c r="X891" s="53">
        <f t="shared" si="139"/>
        <v>42.574434421889571</v>
      </c>
      <c r="Y891" s="12"/>
      <c r="Z891" s="21"/>
      <c r="AA891" s="48"/>
      <c r="AB891" s="21"/>
      <c r="AC891" s="12"/>
    </row>
    <row r="892" spans="1:29" x14ac:dyDescent="0.3">
      <c r="A892" s="1">
        <f t="shared" si="130"/>
        <v>45209.249999997846</v>
      </c>
      <c r="B892" s="6">
        <v>10</v>
      </c>
      <c r="C892" s="6" t="s">
        <v>67</v>
      </c>
      <c r="D892">
        <f>IF(HOUR(A892)+MINUTE(A892)/60&lt;=18,1,IF(HOUR(A892)+MINUTE(A892)/60&gt;=23.25,1,LOOKUP(DAY(A892),calendario!$A$12:$A$41,calendario!$C$12:$C$41)))</f>
        <v>1</v>
      </c>
      <c r="E892" s="89">
        <f t="shared" si="131"/>
        <v>0</v>
      </c>
      <c r="F892" s="88">
        <v>0</v>
      </c>
      <c r="G892" s="89">
        <f t="shared" si="131"/>
        <v>0</v>
      </c>
      <c r="H892" s="86">
        <v>0</v>
      </c>
      <c r="O892" s="53">
        <f t="shared" si="132"/>
        <v>4.5260037464002503</v>
      </c>
      <c r="P892" s="54">
        <f t="shared" si="133"/>
        <v>58.927641853201457</v>
      </c>
      <c r="Q892" s="69">
        <v>37.168003383654344</v>
      </c>
      <c r="R892" s="53">
        <f t="shared" si="134"/>
        <v>9.4066281884435199</v>
      </c>
      <c r="S892" s="53">
        <f t="shared" si="135"/>
        <v>42.574434421889571</v>
      </c>
      <c r="T892" s="53">
        <f t="shared" si="136"/>
        <v>4.5260037464002503</v>
      </c>
      <c r="U892" s="53">
        <f t="shared" si="137"/>
        <v>58.927641853201457</v>
      </c>
      <c r="V892" s="69">
        <v>37.168003383654344</v>
      </c>
      <c r="W892" s="53">
        <f t="shared" si="138"/>
        <v>9.4066281884435199</v>
      </c>
      <c r="X892" s="53">
        <f t="shared" si="139"/>
        <v>42.574434421889571</v>
      </c>
      <c r="Y892" s="12"/>
      <c r="Z892" s="21"/>
      <c r="AA892" s="48"/>
      <c r="AB892" s="21"/>
      <c r="AC892" s="12"/>
    </row>
    <row r="893" spans="1:29" x14ac:dyDescent="0.3">
      <c r="A893" s="1">
        <f t="shared" si="130"/>
        <v>45209.260416664511</v>
      </c>
      <c r="B893" s="6">
        <v>10</v>
      </c>
      <c r="C893" s="6" t="s">
        <v>68</v>
      </c>
      <c r="D893">
        <f>IF(HOUR(A893)+MINUTE(A893)/60&lt;=18,1,IF(HOUR(A893)+MINUTE(A893)/60&gt;=23.25,1,LOOKUP(DAY(A893),calendario!$A$12:$A$41,calendario!$C$12:$C$41)))</f>
        <v>1</v>
      </c>
      <c r="E893" s="89">
        <f t="shared" si="131"/>
        <v>0</v>
      </c>
      <c r="F893" s="88">
        <v>0</v>
      </c>
      <c r="G893" s="89">
        <f t="shared" si="131"/>
        <v>0</v>
      </c>
      <c r="H893" s="86">
        <v>0</v>
      </c>
      <c r="O893" s="53">
        <f t="shared" si="132"/>
        <v>4.5260037464002503</v>
      </c>
      <c r="P893" s="54">
        <f t="shared" si="133"/>
        <v>58.927641853201457</v>
      </c>
      <c r="Q893" s="69">
        <v>37.582549193128578</v>
      </c>
      <c r="R893" s="53">
        <f t="shared" si="134"/>
        <v>9.199355283706403</v>
      </c>
      <c r="S893" s="53">
        <f t="shared" si="135"/>
        <v>41.636316478522119</v>
      </c>
      <c r="T893" s="53">
        <f t="shared" si="136"/>
        <v>4.5260037464002503</v>
      </c>
      <c r="U893" s="53">
        <f t="shared" si="137"/>
        <v>58.927641853201457</v>
      </c>
      <c r="V893" s="69">
        <v>37.582549193128578</v>
      </c>
      <c r="W893" s="53">
        <f t="shared" si="138"/>
        <v>9.199355283706403</v>
      </c>
      <c r="X893" s="53">
        <f t="shared" si="139"/>
        <v>41.636316478522119</v>
      </c>
      <c r="Y893" s="12"/>
      <c r="Z893" s="21"/>
      <c r="AA893" s="48"/>
      <c r="AB893" s="21"/>
      <c r="AC893" s="12"/>
    </row>
    <row r="894" spans="1:29" x14ac:dyDescent="0.3">
      <c r="A894" s="1">
        <f t="shared" si="130"/>
        <v>45209.270833331175</v>
      </c>
      <c r="B894" s="6">
        <v>10</v>
      </c>
      <c r="C894" s="6" t="s">
        <v>69</v>
      </c>
      <c r="D894">
        <f>IF(HOUR(A894)+MINUTE(A894)/60&lt;=18,1,IF(HOUR(A894)+MINUTE(A894)/60&gt;=23.25,1,LOOKUP(DAY(A894),calendario!$A$12:$A$41,calendario!$C$12:$C$41)))</f>
        <v>1</v>
      </c>
      <c r="E894" s="89">
        <f t="shared" si="131"/>
        <v>0</v>
      </c>
      <c r="F894" s="88">
        <v>0</v>
      </c>
      <c r="G894" s="89">
        <f t="shared" si="131"/>
        <v>0</v>
      </c>
      <c r="H894" s="86">
        <v>0</v>
      </c>
      <c r="O894" s="53">
        <f t="shared" si="132"/>
        <v>4.5260037464002503</v>
      </c>
      <c r="P894" s="54">
        <f t="shared" si="133"/>
        <v>58.927641853201457</v>
      </c>
      <c r="Q894" s="69">
        <v>37.582549193128578</v>
      </c>
      <c r="R894" s="53">
        <f t="shared" si="134"/>
        <v>9.199355283706403</v>
      </c>
      <c r="S894" s="53">
        <f t="shared" si="135"/>
        <v>41.636316478522119</v>
      </c>
      <c r="T894" s="53">
        <f t="shared" si="136"/>
        <v>4.5260037464002503</v>
      </c>
      <c r="U894" s="53">
        <f t="shared" si="137"/>
        <v>58.927641853201457</v>
      </c>
      <c r="V894" s="69">
        <v>37.582549193128578</v>
      </c>
      <c r="W894" s="53">
        <f t="shared" si="138"/>
        <v>9.199355283706403</v>
      </c>
      <c r="X894" s="53">
        <f t="shared" si="139"/>
        <v>41.636316478522119</v>
      </c>
      <c r="Y894" s="12"/>
      <c r="Z894" s="21"/>
      <c r="AA894" s="48"/>
      <c r="AB894" s="21"/>
      <c r="AC894" s="12"/>
    </row>
    <row r="895" spans="1:29" x14ac:dyDescent="0.3">
      <c r="A895" s="1">
        <f t="shared" si="130"/>
        <v>45209.281249997839</v>
      </c>
      <c r="B895" s="6">
        <v>10</v>
      </c>
      <c r="C895" s="6" t="s">
        <v>70</v>
      </c>
      <c r="D895">
        <f>IF(HOUR(A895)+MINUTE(A895)/60&lt;=18,1,IF(HOUR(A895)+MINUTE(A895)/60&gt;=23.25,1,LOOKUP(DAY(A895),calendario!$A$12:$A$41,calendario!$C$12:$C$41)))</f>
        <v>1</v>
      </c>
      <c r="E895" s="89">
        <f t="shared" si="131"/>
        <v>1.3944954872131348E-3</v>
      </c>
      <c r="F895" s="88">
        <v>5.5779819488525392E-3</v>
      </c>
      <c r="G895" s="89">
        <f t="shared" si="131"/>
        <v>0</v>
      </c>
      <c r="H895" s="86">
        <v>0</v>
      </c>
      <c r="O895" s="53">
        <f t="shared" si="132"/>
        <v>4.5245812700961308</v>
      </c>
      <c r="P895" s="54">
        <f t="shared" si="133"/>
        <v>58.927641853201457</v>
      </c>
      <c r="Q895" s="69">
        <v>37.54463951067153</v>
      </c>
      <c r="R895" s="53">
        <f t="shared" si="134"/>
        <v>9.2183101249349271</v>
      </c>
      <c r="S895" s="53">
        <f t="shared" si="135"/>
        <v>41.708993333218096</v>
      </c>
      <c r="T895" s="53">
        <f t="shared" si="136"/>
        <v>4.5260037464002503</v>
      </c>
      <c r="U895" s="53">
        <f t="shared" si="137"/>
        <v>58.927641853201457</v>
      </c>
      <c r="V895" s="69">
        <v>37.54463951067153</v>
      </c>
      <c r="W895" s="53">
        <f t="shared" si="138"/>
        <v>9.2183101249349271</v>
      </c>
      <c r="X895" s="53">
        <f t="shared" si="139"/>
        <v>41.722106160934842</v>
      </c>
      <c r="Y895" s="12"/>
      <c r="Z895" s="21"/>
      <c r="AA895" s="48"/>
      <c r="AB895" s="21"/>
      <c r="AC895" s="12"/>
    </row>
    <row r="896" spans="1:29" x14ac:dyDescent="0.3">
      <c r="A896" s="1">
        <f t="shared" si="130"/>
        <v>45209.291666664503</v>
      </c>
      <c r="B896" s="6">
        <v>10</v>
      </c>
      <c r="C896" s="6" t="s">
        <v>71</v>
      </c>
      <c r="D896">
        <f>IF(HOUR(A896)+MINUTE(A896)/60&lt;=18,1,IF(HOUR(A896)+MINUTE(A896)/60&gt;=23.25,1,LOOKUP(DAY(A896),calendario!$A$12:$A$41,calendario!$C$12:$C$41)))</f>
        <v>1</v>
      </c>
      <c r="E896" s="89">
        <f t="shared" si="131"/>
        <v>2.6509252929687501</v>
      </c>
      <c r="F896" s="88">
        <v>10.603701171875</v>
      </c>
      <c r="G896" s="89">
        <f t="shared" si="131"/>
        <v>2.0062003173828127</v>
      </c>
      <c r="H896" s="86">
        <v>8.0248012695312507</v>
      </c>
      <c r="O896" s="53">
        <f t="shared" si="132"/>
        <v>1.8218871337522757</v>
      </c>
      <c r="P896" s="54">
        <f t="shared" si="133"/>
        <v>58.927641853201457</v>
      </c>
      <c r="Q896" s="69">
        <v>37.54463951067153</v>
      </c>
      <c r="R896" s="53">
        <f t="shared" si="134"/>
        <v>9.2183101249349271</v>
      </c>
      <c r="S896" s="53">
        <f t="shared" si="135"/>
        <v>16.794720611557278</v>
      </c>
      <c r="T896" s="53">
        <f t="shared" si="136"/>
        <v>2.4795486384710905</v>
      </c>
      <c r="U896" s="53">
        <f t="shared" si="137"/>
        <v>58.927641853201457</v>
      </c>
      <c r="V896" s="69">
        <v>37.54463951067153</v>
      </c>
      <c r="W896" s="53">
        <f t="shared" si="138"/>
        <v>9.2183101249349271</v>
      </c>
      <c r="X896" s="53">
        <f t="shared" si="139"/>
        <v>22.857248319286668</v>
      </c>
      <c r="Y896" s="12"/>
      <c r="Z896" s="21"/>
      <c r="AA896" s="48"/>
      <c r="AB896" s="21"/>
      <c r="AC896" s="12"/>
    </row>
    <row r="897" spans="1:29" x14ac:dyDescent="0.3">
      <c r="A897" s="1">
        <f t="shared" si="130"/>
        <v>45209.302083331168</v>
      </c>
      <c r="B897" s="6">
        <v>10</v>
      </c>
      <c r="C897" s="6" t="s">
        <v>72</v>
      </c>
      <c r="D897">
        <f>IF(HOUR(A897)+MINUTE(A897)/60&lt;=18,1,IF(HOUR(A897)+MINUTE(A897)/60&gt;=23.25,1,LOOKUP(DAY(A897),calendario!$A$12:$A$41,calendario!$C$12:$C$41)))</f>
        <v>1</v>
      </c>
      <c r="E897" s="89">
        <f t="shared" si="131"/>
        <v>4.5060732421875</v>
      </c>
      <c r="F897" s="88">
        <v>18.02429296875</v>
      </c>
      <c r="G897" s="89">
        <f t="shared" si="131"/>
        <v>4.4958022460937501</v>
      </c>
      <c r="H897" s="86">
        <v>17.983208984375</v>
      </c>
      <c r="O897" s="53">
        <f t="shared" si="132"/>
        <v>0</v>
      </c>
      <c r="P897" s="54">
        <f t="shared" si="133"/>
        <v>58.927641853201457</v>
      </c>
      <c r="Q897" s="69">
        <v>37.913536179073397</v>
      </c>
      <c r="R897" s="53">
        <f t="shared" si="134"/>
        <v>9.0338617907339938</v>
      </c>
      <c r="S897" s="53">
        <f t="shared" si="135"/>
        <v>0</v>
      </c>
      <c r="T897" s="53">
        <f t="shared" si="136"/>
        <v>0</v>
      </c>
      <c r="U897" s="53">
        <f t="shared" si="137"/>
        <v>58.927641853201457</v>
      </c>
      <c r="V897" s="69">
        <v>37.913536179073397</v>
      </c>
      <c r="W897" s="53">
        <f t="shared" si="138"/>
        <v>9.0338617907339938</v>
      </c>
      <c r="X897" s="53">
        <f t="shared" si="139"/>
        <v>0</v>
      </c>
      <c r="Y897" s="12"/>
      <c r="Z897" s="21"/>
      <c r="AA897" s="48"/>
      <c r="AB897" s="21"/>
      <c r="AC897" s="12"/>
    </row>
    <row r="898" spans="1:29" x14ac:dyDescent="0.3">
      <c r="A898" s="1">
        <f t="shared" si="130"/>
        <v>45209.312499997832</v>
      </c>
      <c r="B898" s="6">
        <v>10</v>
      </c>
      <c r="C898" s="6" t="s">
        <v>73</v>
      </c>
      <c r="D898">
        <f>IF(HOUR(A898)+MINUTE(A898)/60&lt;=18,1,IF(HOUR(A898)+MINUTE(A898)/60&gt;=23.25,1,LOOKUP(DAY(A898),calendario!$A$12:$A$41,calendario!$C$12:$C$41)))</f>
        <v>1</v>
      </c>
      <c r="E898" s="89">
        <f t="shared" si="131"/>
        <v>4.5059208984375001</v>
      </c>
      <c r="F898" s="88">
        <v>18.02368359375</v>
      </c>
      <c r="G898" s="89">
        <f t="shared" si="131"/>
        <v>4.4987314453125</v>
      </c>
      <c r="H898" s="86">
        <v>17.99492578125</v>
      </c>
      <c r="O898" s="53">
        <f t="shared" si="132"/>
        <v>0</v>
      </c>
      <c r="P898" s="54">
        <f t="shared" si="133"/>
        <v>58.927641853201457</v>
      </c>
      <c r="Q898" s="69">
        <v>37.913536179073397</v>
      </c>
      <c r="R898" s="53">
        <f t="shared" si="134"/>
        <v>9.0338617907339938</v>
      </c>
      <c r="S898" s="53">
        <f t="shared" si="135"/>
        <v>0</v>
      </c>
      <c r="T898" s="53">
        <f t="shared" si="136"/>
        <v>0</v>
      </c>
      <c r="U898" s="53">
        <f t="shared" si="137"/>
        <v>58.927641853201457</v>
      </c>
      <c r="V898" s="69">
        <v>37.913536179073397</v>
      </c>
      <c r="W898" s="53">
        <f t="shared" si="138"/>
        <v>9.0338617907339938</v>
      </c>
      <c r="X898" s="53">
        <f t="shared" si="139"/>
        <v>0</v>
      </c>
      <c r="Y898" s="12"/>
      <c r="Z898" s="21"/>
      <c r="AA898" s="48"/>
      <c r="AB898" s="21"/>
      <c r="AC898" s="12"/>
    </row>
    <row r="899" spans="1:29" x14ac:dyDescent="0.3">
      <c r="A899" s="1">
        <f t="shared" si="130"/>
        <v>45209.322916664496</v>
      </c>
      <c r="B899" s="6">
        <v>10</v>
      </c>
      <c r="C899" s="6" t="s">
        <v>74</v>
      </c>
      <c r="D899">
        <f>IF(HOUR(A899)+MINUTE(A899)/60&lt;=18,1,IF(HOUR(A899)+MINUTE(A899)/60&gt;=23.25,1,LOOKUP(DAY(A899),calendario!$A$12:$A$41,calendario!$C$12:$C$41)))</f>
        <v>1</v>
      </c>
      <c r="E899" s="89">
        <f t="shared" si="131"/>
        <v>4.5059877929687504</v>
      </c>
      <c r="F899" s="88">
        <v>18.023951171875002</v>
      </c>
      <c r="G899" s="89">
        <f t="shared" si="131"/>
        <v>4.4975522460937496</v>
      </c>
      <c r="H899" s="86">
        <v>17.990208984374998</v>
      </c>
      <c r="O899" s="53">
        <f t="shared" si="132"/>
        <v>0</v>
      </c>
      <c r="P899" s="54">
        <f t="shared" si="133"/>
        <v>58.927641853201457</v>
      </c>
      <c r="Q899" s="69">
        <v>37.036778500780841</v>
      </c>
      <c r="R899" s="53">
        <f t="shared" si="134"/>
        <v>9.4722406298802717</v>
      </c>
      <c r="S899" s="53">
        <f t="shared" si="135"/>
        <v>0</v>
      </c>
      <c r="T899" s="53">
        <f t="shared" si="136"/>
        <v>0</v>
      </c>
      <c r="U899" s="53">
        <f t="shared" si="137"/>
        <v>58.927641853201457</v>
      </c>
      <c r="V899" s="69">
        <v>37.036778500780841</v>
      </c>
      <c r="W899" s="53">
        <f t="shared" si="138"/>
        <v>9.4722406298802717</v>
      </c>
      <c r="X899" s="53">
        <f t="shared" si="139"/>
        <v>0</v>
      </c>
      <c r="Y899" s="12"/>
      <c r="Z899" s="21"/>
      <c r="AA899" s="48"/>
      <c r="AB899" s="21"/>
      <c r="AC899" s="12"/>
    </row>
    <row r="900" spans="1:29" x14ac:dyDescent="0.3">
      <c r="A900" s="1">
        <f t="shared" si="130"/>
        <v>45209.33333333116</v>
      </c>
      <c r="B900" s="6">
        <v>10</v>
      </c>
      <c r="C900" s="6" t="s">
        <v>75</v>
      </c>
      <c r="D900">
        <f>IF(HOUR(A900)+MINUTE(A900)/60&lt;=18,1,IF(HOUR(A900)+MINUTE(A900)/60&gt;=23.25,1,LOOKUP(DAY(A900),calendario!$A$12:$A$41,calendario!$C$12:$C$41)))</f>
        <v>1</v>
      </c>
      <c r="E900" s="89">
        <f t="shared" si="131"/>
        <v>4.5052363281250001</v>
      </c>
      <c r="F900" s="88">
        <v>18.0209453125</v>
      </c>
      <c r="G900" s="89">
        <f t="shared" si="131"/>
        <v>4.4961108398437499</v>
      </c>
      <c r="H900" s="86">
        <v>17.984443359375</v>
      </c>
      <c r="O900" s="53">
        <f t="shared" si="132"/>
        <v>0</v>
      </c>
      <c r="P900" s="54">
        <f t="shared" si="133"/>
        <v>58.927641853201457</v>
      </c>
      <c r="Q900" s="69">
        <v>37.036778500780841</v>
      </c>
      <c r="R900" s="53">
        <f t="shared" si="134"/>
        <v>9.4722406298802717</v>
      </c>
      <c r="S900" s="53">
        <f t="shared" si="135"/>
        <v>0</v>
      </c>
      <c r="T900" s="53">
        <f t="shared" si="136"/>
        <v>0</v>
      </c>
      <c r="U900" s="53">
        <f t="shared" si="137"/>
        <v>58.927641853201457</v>
      </c>
      <c r="V900" s="69">
        <v>37.036778500780841</v>
      </c>
      <c r="W900" s="53">
        <f t="shared" si="138"/>
        <v>9.4722406298802717</v>
      </c>
      <c r="X900" s="53">
        <f t="shared" si="139"/>
        <v>0</v>
      </c>
      <c r="Y900" s="12"/>
      <c r="Z900" s="21"/>
      <c r="AA900" s="48"/>
      <c r="AB900" s="21"/>
      <c r="AC900" s="12"/>
    </row>
    <row r="901" spans="1:29" x14ac:dyDescent="0.3">
      <c r="A901" s="1">
        <f t="shared" si="130"/>
        <v>45209.343749997824</v>
      </c>
      <c r="B901" s="6">
        <v>10</v>
      </c>
      <c r="C901" s="6" t="s">
        <v>76</v>
      </c>
      <c r="D901">
        <f>IF(HOUR(A901)+MINUTE(A901)/60&lt;=18,1,IF(HOUR(A901)+MINUTE(A901)/60&gt;=23.25,1,LOOKUP(DAY(A901),calendario!$A$12:$A$41,calendario!$C$12:$C$41)))</f>
        <v>1</v>
      </c>
      <c r="E901" s="89">
        <f t="shared" si="131"/>
        <v>4.5044140625000004</v>
      </c>
      <c r="F901" s="88">
        <v>18.017656250000002</v>
      </c>
      <c r="G901" s="89">
        <f t="shared" si="131"/>
        <v>4.4962675781249999</v>
      </c>
      <c r="H901" s="86">
        <v>17.9850703125</v>
      </c>
      <c r="O901" s="53">
        <f t="shared" si="132"/>
        <v>0</v>
      </c>
      <c r="P901" s="54">
        <f t="shared" si="133"/>
        <v>58.927641853201457</v>
      </c>
      <c r="Q901" s="69">
        <v>38.149537740760024</v>
      </c>
      <c r="R901" s="53">
        <f t="shared" si="134"/>
        <v>8.9158610098906799</v>
      </c>
      <c r="S901" s="53">
        <f t="shared" si="135"/>
        <v>0</v>
      </c>
      <c r="T901" s="53">
        <f t="shared" si="136"/>
        <v>0</v>
      </c>
      <c r="U901" s="53">
        <f t="shared" si="137"/>
        <v>58.927641853201457</v>
      </c>
      <c r="V901" s="69">
        <v>38.149537740760024</v>
      </c>
      <c r="W901" s="53">
        <f t="shared" si="138"/>
        <v>8.9158610098906799</v>
      </c>
      <c r="X901" s="53">
        <f t="shared" si="139"/>
        <v>0</v>
      </c>
      <c r="Y901" s="12"/>
      <c r="Z901" s="21"/>
      <c r="AA901" s="48"/>
      <c r="AB901" s="21"/>
      <c r="AC901" s="12"/>
    </row>
    <row r="902" spans="1:29" x14ac:dyDescent="0.3">
      <c r="A902" s="1">
        <f t="shared" ref="A902:A965" si="140">A901+0.0104166666666667</f>
        <v>45209.354166664489</v>
      </c>
      <c r="B902" s="6">
        <v>10</v>
      </c>
      <c r="C902" s="6" t="s">
        <v>77</v>
      </c>
      <c r="D902">
        <f>IF(HOUR(A902)+MINUTE(A902)/60&lt;=18,1,IF(HOUR(A902)+MINUTE(A902)/60&gt;=23.25,1,LOOKUP(DAY(A902),calendario!$A$12:$A$41,calendario!$C$12:$C$41)))</f>
        <v>1</v>
      </c>
      <c r="E902" s="89">
        <f t="shared" ref="E902:G965" si="141">F902/4</f>
        <v>4.5045537109374996</v>
      </c>
      <c r="F902" s="88">
        <v>18.018214843749998</v>
      </c>
      <c r="G902" s="89">
        <f t="shared" si="141"/>
        <v>4.4960214843750004</v>
      </c>
      <c r="H902" s="86">
        <v>17.984085937500002</v>
      </c>
      <c r="O902" s="53">
        <f t="shared" ref="O902:O965" si="142">IF(($K$2*95%/4-E902)*$M$8*$M$9&lt;0,0,($K$2*95%/4-E902)*$M$8*$M$9)</f>
        <v>0</v>
      </c>
      <c r="P902" s="54">
        <f t="shared" ref="P902:P965" si="143">IF(B902&lt;=3,IF(D902=1,$L$14*10/$K$11,$K$14*10/$K$11),IF(D902=1,$L$15*10/$K$11,$K$15*10/$K$11))</f>
        <v>58.927641853201457</v>
      </c>
      <c r="Q902" s="69">
        <v>38.149537740760024</v>
      </c>
      <c r="R902" s="53">
        <f t="shared" ref="R902:R965" si="144">IF((P902*95%-Q902)/2&lt;0,0,(P902*95%-Q902)/2)</f>
        <v>8.9158610098906799</v>
      </c>
      <c r="S902" s="53">
        <f t="shared" ref="S902:S965" si="145">R902*O902</f>
        <v>0</v>
      </c>
      <c r="T902" s="53">
        <f t="shared" ref="T902:T965" si="146">IF(($K$3*95%/4-G902)*$M$8*$M$9&lt;0,0,($K$3*95%/4-G902)*$M$8*$M$9)</f>
        <v>0</v>
      </c>
      <c r="U902" s="53">
        <f t="shared" ref="U902:U965" si="147">IF(B902&lt;=3,IF(D902=1,$L$14*10/$K$11,$K$14*10/$K$11),IF(D902=1,$L$15*10/$K$11,$K$15*10/$K$11))</f>
        <v>58.927641853201457</v>
      </c>
      <c r="V902" s="69">
        <v>38.149537740760024</v>
      </c>
      <c r="W902" s="53">
        <f t="shared" ref="W902:W965" si="148">IF((U902*95%-V902)/2&lt;0,0,(U902*95%-V902)/2)</f>
        <v>8.9158610098906799</v>
      </c>
      <c r="X902" s="53">
        <f t="shared" ref="X902:X965" si="149">W902*T902</f>
        <v>0</v>
      </c>
      <c r="Y902" s="12"/>
      <c r="Z902" s="21"/>
      <c r="AA902" s="48"/>
      <c r="AB902" s="21"/>
      <c r="AC902" s="12"/>
    </row>
    <row r="903" spans="1:29" x14ac:dyDescent="0.3">
      <c r="A903" s="1">
        <f t="shared" si="140"/>
        <v>45209.364583331153</v>
      </c>
      <c r="B903" s="6">
        <v>10</v>
      </c>
      <c r="C903" s="6" t="s">
        <v>78</v>
      </c>
      <c r="D903">
        <f>IF(HOUR(A903)+MINUTE(A903)/60&lt;=18,1,IF(HOUR(A903)+MINUTE(A903)/60&gt;=23.25,1,LOOKUP(DAY(A903),calendario!$A$12:$A$41,calendario!$C$12:$C$41)))</f>
        <v>1</v>
      </c>
      <c r="E903" s="89">
        <f t="shared" si="141"/>
        <v>4.5030615234375002</v>
      </c>
      <c r="F903" s="88">
        <v>18.012246093750001</v>
      </c>
      <c r="G903" s="89">
        <f t="shared" si="141"/>
        <v>4.4956640625000004</v>
      </c>
      <c r="H903" s="86">
        <v>17.982656250000002</v>
      </c>
      <c r="O903" s="53">
        <f t="shared" si="142"/>
        <v>0</v>
      </c>
      <c r="P903" s="54">
        <f t="shared" si="143"/>
        <v>58.927641853201457</v>
      </c>
      <c r="Q903" s="69">
        <v>37.802877407600207</v>
      </c>
      <c r="R903" s="53">
        <f t="shared" si="144"/>
        <v>9.0891911764705888</v>
      </c>
      <c r="S903" s="53">
        <f t="shared" si="145"/>
        <v>0</v>
      </c>
      <c r="T903" s="53">
        <f t="shared" si="146"/>
        <v>0</v>
      </c>
      <c r="U903" s="53">
        <f t="shared" si="147"/>
        <v>58.927641853201457</v>
      </c>
      <c r="V903" s="69">
        <v>37.802877407600207</v>
      </c>
      <c r="W903" s="53">
        <f t="shared" si="148"/>
        <v>9.0891911764705888</v>
      </c>
      <c r="X903" s="53">
        <f t="shared" si="149"/>
        <v>0</v>
      </c>
      <c r="Y903" s="12"/>
      <c r="Z903" s="21"/>
      <c r="AA903" s="48"/>
      <c r="AB903" s="21"/>
      <c r="AC903" s="12"/>
    </row>
    <row r="904" spans="1:29" x14ac:dyDescent="0.3">
      <c r="A904" s="1">
        <f t="shared" si="140"/>
        <v>45209.374999997817</v>
      </c>
      <c r="B904" s="6">
        <v>10</v>
      </c>
      <c r="C904" s="6" t="s">
        <v>79</v>
      </c>
      <c r="D904">
        <f>IF(HOUR(A904)+MINUTE(A904)/60&lt;=18,1,IF(HOUR(A904)+MINUTE(A904)/60&gt;=23.25,1,LOOKUP(DAY(A904),calendario!$A$12:$A$41,calendario!$C$12:$C$41)))</f>
        <v>1</v>
      </c>
      <c r="E904" s="89">
        <f t="shared" si="141"/>
        <v>4.5027734375000001</v>
      </c>
      <c r="F904" s="88">
        <v>18.011093750000001</v>
      </c>
      <c r="G904" s="89">
        <f t="shared" si="141"/>
        <v>4.4958461914062502</v>
      </c>
      <c r="H904" s="86">
        <v>17.983384765625001</v>
      </c>
      <c r="O904" s="53">
        <f t="shared" si="142"/>
        <v>0</v>
      </c>
      <c r="P904" s="54">
        <f t="shared" si="143"/>
        <v>58.927641853201457</v>
      </c>
      <c r="Q904" s="69">
        <v>37.802877407600207</v>
      </c>
      <c r="R904" s="53">
        <f t="shared" si="144"/>
        <v>9.0891911764705888</v>
      </c>
      <c r="S904" s="53">
        <f t="shared" si="145"/>
        <v>0</v>
      </c>
      <c r="T904" s="53">
        <f t="shared" si="146"/>
        <v>0</v>
      </c>
      <c r="U904" s="53">
        <f t="shared" si="147"/>
        <v>58.927641853201457</v>
      </c>
      <c r="V904" s="69">
        <v>37.802877407600207</v>
      </c>
      <c r="W904" s="53">
        <f t="shared" si="148"/>
        <v>9.0891911764705888</v>
      </c>
      <c r="X904" s="53">
        <f t="shared" si="149"/>
        <v>0</v>
      </c>
      <c r="Y904" s="12"/>
      <c r="Z904" s="21"/>
      <c r="AA904" s="48"/>
      <c r="AB904" s="21"/>
      <c r="AC904" s="12"/>
    </row>
    <row r="905" spans="1:29" x14ac:dyDescent="0.3">
      <c r="A905" s="1">
        <f t="shared" si="140"/>
        <v>45209.385416664481</v>
      </c>
      <c r="B905" s="6">
        <v>10</v>
      </c>
      <c r="C905" s="6" t="s">
        <v>80</v>
      </c>
      <c r="D905">
        <f>IF(HOUR(A905)+MINUTE(A905)/60&lt;=18,1,IF(HOUR(A905)+MINUTE(A905)/60&gt;=23.25,1,LOOKUP(DAY(A905),calendario!$A$12:$A$41,calendario!$C$12:$C$41)))</f>
        <v>1</v>
      </c>
      <c r="E905" s="89">
        <f t="shared" si="141"/>
        <v>4.50131640625</v>
      </c>
      <c r="F905" s="88">
        <v>18.005265625</v>
      </c>
      <c r="G905" s="89">
        <f t="shared" si="141"/>
        <v>4.496037109375</v>
      </c>
      <c r="H905" s="86">
        <v>17.9841484375</v>
      </c>
      <c r="O905" s="53">
        <f t="shared" si="142"/>
        <v>0</v>
      </c>
      <c r="P905" s="54">
        <f t="shared" si="143"/>
        <v>58.927641853201457</v>
      </c>
      <c r="Q905" s="69">
        <v>37.658441957313897</v>
      </c>
      <c r="R905" s="53">
        <f t="shared" si="144"/>
        <v>9.1614089016137434</v>
      </c>
      <c r="S905" s="53">
        <f t="shared" si="145"/>
        <v>0</v>
      </c>
      <c r="T905" s="53">
        <f t="shared" si="146"/>
        <v>0</v>
      </c>
      <c r="U905" s="53">
        <f t="shared" si="147"/>
        <v>58.927641853201457</v>
      </c>
      <c r="V905" s="69">
        <v>37.658441957313897</v>
      </c>
      <c r="W905" s="53">
        <f t="shared" si="148"/>
        <v>9.1614089016137434</v>
      </c>
      <c r="X905" s="53">
        <f t="shared" si="149"/>
        <v>0</v>
      </c>
      <c r="Y905" s="12"/>
      <c r="Z905" s="21"/>
      <c r="AA905" s="48"/>
      <c r="AB905" s="21"/>
      <c r="AC905" s="12"/>
    </row>
    <row r="906" spans="1:29" x14ac:dyDescent="0.3">
      <c r="A906" s="1">
        <f t="shared" si="140"/>
        <v>45209.395833331146</v>
      </c>
      <c r="B906" s="6">
        <v>10</v>
      </c>
      <c r="C906" s="6" t="s">
        <v>81</v>
      </c>
      <c r="D906">
        <f>IF(HOUR(A906)+MINUTE(A906)/60&lt;=18,1,IF(HOUR(A906)+MINUTE(A906)/60&gt;=23.25,1,LOOKUP(DAY(A906),calendario!$A$12:$A$41,calendario!$C$12:$C$41)))</f>
        <v>1</v>
      </c>
      <c r="E906" s="89">
        <f t="shared" si="141"/>
        <v>4.5001269531250001</v>
      </c>
      <c r="F906" s="88">
        <v>18.0005078125</v>
      </c>
      <c r="G906" s="89">
        <f t="shared" si="141"/>
        <v>4.4960166015625003</v>
      </c>
      <c r="H906" s="86">
        <v>17.984066406250001</v>
      </c>
      <c r="O906" s="53">
        <f t="shared" si="142"/>
        <v>0</v>
      </c>
      <c r="P906" s="54">
        <f t="shared" si="143"/>
        <v>58.927641853201457</v>
      </c>
      <c r="Q906" s="69">
        <v>37.658441957313897</v>
      </c>
      <c r="R906" s="53">
        <f t="shared" si="144"/>
        <v>9.1614089016137434</v>
      </c>
      <c r="S906" s="53">
        <f t="shared" si="145"/>
        <v>0</v>
      </c>
      <c r="T906" s="53">
        <f t="shared" si="146"/>
        <v>0</v>
      </c>
      <c r="U906" s="53">
        <f t="shared" si="147"/>
        <v>58.927641853201457</v>
      </c>
      <c r="V906" s="69">
        <v>37.658441957313897</v>
      </c>
      <c r="W906" s="53">
        <f t="shared" si="148"/>
        <v>9.1614089016137434</v>
      </c>
      <c r="X906" s="53">
        <f t="shared" si="149"/>
        <v>0</v>
      </c>
      <c r="Y906" s="12"/>
      <c r="Z906" s="21"/>
      <c r="AA906" s="48"/>
      <c r="AB906" s="21"/>
      <c r="AC906" s="12"/>
    </row>
    <row r="907" spans="1:29" x14ac:dyDescent="0.3">
      <c r="A907" s="1">
        <f t="shared" si="140"/>
        <v>45209.40624999781</v>
      </c>
      <c r="B907" s="6">
        <v>10</v>
      </c>
      <c r="C907" s="6" t="s">
        <v>82</v>
      </c>
      <c r="D907">
        <f>IF(HOUR(A907)+MINUTE(A907)/60&lt;=18,1,IF(HOUR(A907)+MINUTE(A907)/60&gt;=23.25,1,LOOKUP(DAY(A907),calendario!$A$12:$A$41,calendario!$C$12:$C$41)))</f>
        <v>1</v>
      </c>
      <c r="E907" s="89">
        <f t="shared" si="141"/>
        <v>4.4988647460937496</v>
      </c>
      <c r="F907" s="88">
        <v>17.995458984374999</v>
      </c>
      <c r="G907" s="89">
        <f t="shared" si="141"/>
        <v>4.4959589843750001</v>
      </c>
      <c r="H907" s="86">
        <v>17.9838359375</v>
      </c>
      <c r="O907" s="53">
        <f t="shared" si="142"/>
        <v>0</v>
      </c>
      <c r="P907" s="54">
        <f t="shared" si="143"/>
        <v>58.927641853201457</v>
      </c>
      <c r="Q907" s="69">
        <v>37.734179854242576</v>
      </c>
      <c r="R907" s="53">
        <f t="shared" si="144"/>
        <v>9.1235399531494039</v>
      </c>
      <c r="S907" s="53">
        <f t="shared" si="145"/>
        <v>0</v>
      </c>
      <c r="T907" s="53">
        <f t="shared" si="146"/>
        <v>0</v>
      </c>
      <c r="U907" s="53">
        <f t="shared" si="147"/>
        <v>58.927641853201457</v>
      </c>
      <c r="V907" s="69">
        <v>37.734179854242576</v>
      </c>
      <c r="W907" s="53">
        <f t="shared" si="148"/>
        <v>9.1235399531494039</v>
      </c>
      <c r="X907" s="53">
        <f t="shared" si="149"/>
        <v>0</v>
      </c>
      <c r="Y907" s="12"/>
      <c r="Z907" s="21"/>
      <c r="AA907" s="48"/>
      <c r="AB907" s="21"/>
      <c r="AC907" s="12"/>
    </row>
    <row r="908" spans="1:29" x14ac:dyDescent="0.3">
      <c r="A908" s="1">
        <f t="shared" si="140"/>
        <v>45209.416666664474</v>
      </c>
      <c r="B908" s="6">
        <v>10</v>
      </c>
      <c r="C908" s="6" t="s">
        <v>83</v>
      </c>
      <c r="D908">
        <f>IF(HOUR(A908)+MINUTE(A908)/60&lt;=18,1,IF(HOUR(A908)+MINUTE(A908)/60&gt;=23.25,1,LOOKUP(DAY(A908),calendario!$A$12:$A$41,calendario!$C$12:$C$41)))</f>
        <v>1</v>
      </c>
      <c r="E908" s="89">
        <f t="shared" si="141"/>
        <v>4.49684814453125</v>
      </c>
      <c r="F908" s="88">
        <v>17.987392578125</v>
      </c>
      <c r="G908" s="89">
        <f t="shared" si="141"/>
        <v>4.4963886718749997</v>
      </c>
      <c r="H908" s="86">
        <v>17.985554687499999</v>
      </c>
      <c r="O908" s="53">
        <f t="shared" si="142"/>
        <v>0</v>
      </c>
      <c r="P908" s="54">
        <f t="shared" si="143"/>
        <v>58.927641853201457</v>
      </c>
      <c r="Q908" s="69">
        <v>37.734179854242576</v>
      </c>
      <c r="R908" s="53">
        <f t="shared" si="144"/>
        <v>9.1235399531494039</v>
      </c>
      <c r="S908" s="53">
        <f t="shared" si="145"/>
        <v>0</v>
      </c>
      <c r="T908" s="53">
        <f t="shared" si="146"/>
        <v>0</v>
      </c>
      <c r="U908" s="53">
        <f t="shared" si="147"/>
        <v>58.927641853201457</v>
      </c>
      <c r="V908" s="69">
        <v>37.734179854242576</v>
      </c>
      <c r="W908" s="53">
        <f t="shared" si="148"/>
        <v>9.1235399531494039</v>
      </c>
      <c r="X908" s="53">
        <f t="shared" si="149"/>
        <v>0</v>
      </c>
      <c r="Y908" s="12"/>
      <c r="Z908" s="21"/>
      <c r="AA908" s="48"/>
      <c r="AB908" s="21"/>
      <c r="AC908" s="12"/>
    </row>
    <row r="909" spans="1:29" x14ac:dyDescent="0.3">
      <c r="A909" s="1">
        <f t="shared" si="140"/>
        <v>45209.427083331138</v>
      </c>
      <c r="B909" s="6">
        <v>10</v>
      </c>
      <c r="C909" s="6" t="s">
        <v>84</v>
      </c>
      <c r="D909">
        <f>IF(HOUR(A909)+MINUTE(A909)/60&lt;=18,1,IF(HOUR(A909)+MINUTE(A909)/60&gt;=23.25,1,LOOKUP(DAY(A909),calendario!$A$12:$A$41,calendario!$C$12:$C$41)))</f>
        <v>1</v>
      </c>
      <c r="E909" s="89">
        <f t="shared" si="141"/>
        <v>4.4961542968749999</v>
      </c>
      <c r="F909" s="88">
        <v>17.9846171875</v>
      </c>
      <c r="G909" s="89">
        <f t="shared" si="141"/>
        <v>4.4965029296874999</v>
      </c>
      <c r="H909" s="86">
        <v>17.986011718749999</v>
      </c>
      <c r="O909" s="53">
        <f t="shared" si="142"/>
        <v>0</v>
      </c>
      <c r="P909" s="54">
        <f t="shared" si="143"/>
        <v>58.927641853201457</v>
      </c>
      <c r="Q909" s="69">
        <v>37.549255596043729</v>
      </c>
      <c r="R909" s="53">
        <f t="shared" si="144"/>
        <v>9.2160020822488278</v>
      </c>
      <c r="S909" s="53">
        <f t="shared" si="145"/>
        <v>0</v>
      </c>
      <c r="T909" s="53">
        <f t="shared" si="146"/>
        <v>0</v>
      </c>
      <c r="U909" s="53">
        <f t="shared" si="147"/>
        <v>58.927641853201457</v>
      </c>
      <c r="V909" s="69">
        <v>37.549255596043729</v>
      </c>
      <c r="W909" s="53">
        <f t="shared" si="148"/>
        <v>9.2160020822488278</v>
      </c>
      <c r="X909" s="53">
        <f t="shared" si="149"/>
        <v>0</v>
      </c>
      <c r="Y909" s="12"/>
      <c r="Z909" s="21"/>
      <c r="AA909" s="48"/>
      <c r="AB909" s="21"/>
      <c r="AC909" s="12"/>
    </row>
    <row r="910" spans="1:29" x14ac:dyDescent="0.3">
      <c r="A910" s="1">
        <f t="shared" si="140"/>
        <v>45209.437499997803</v>
      </c>
      <c r="B910" s="6">
        <v>10</v>
      </c>
      <c r="C910" s="6" t="s">
        <v>85</v>
      </c>
      <c r="D910">
        <f>IF(HOUR(A910)+MINUTE(A910)/60&lt;=18,1,IF(HOUR(A910)+MINUTE(A910)/60&gt;=23.25,1,LOOKUP(DAY(A910),calendario!$A$12:$A$41,calendario!$C$12:$C$41)))</f>
        <v>1</v>
      </c>
      <c r="E910" s="89">
        <f t="shared" si="141"/>
        <v>4.4948779296875001</v>
      </c>
      <c r="F910" s="88">
        <v>17.97951171875</v>
      </c>
      <c r="G910" s="89">
        <f t="shared" si="141"/>
        <v>4.4963432617187502</v>
      </c>
      <c r="H910" s="86">
        <v>17.985373046875001</v>
      </c>
      <c r="O910" s="53">
        <f t="shared" si="142"/>
        <v>0</v>
      </c>
      <c r="P910" s="54">
        <f t="shared" si="143"/>
        <v>58.927641853201457</v>
      </c>
      <c r="Q910" s="69">
        <v>37.549255596043729</v>
      </c>
      <c r="R910" s="53">
        <f t="shared" si="144"/>
        <v>9.2160020822488278</v>
      </c>
      <c r="S910" s="53">
        <f t="shared" si="145"/>
        <v>0</v>
      </c>
      <c r="T910" s="53">
        <f t="shared" si="146"/>
        <v>0</v>
      </c>
      <c r="U910" s="53">
        <f t="shared" si="147"/>
        <v>58.927641853201457</v>
      </c>
      <c r="V910" s="69">
        <v>37.549255596043729</v>
      </c>
      <c r="W910" s="53">
        <f t="shared" si="148"/>
        <v>9.2160020822488278</v>
      </c>
      <c r="X910" s="53">
        <f t="shared" si="149"/>
        <v>0</v>
      </c>
      <c r="Y910" s="12"/>
      <c r="Z910" s="21"/>
      <c r="AA910" s="48"/>
      <c r="AB910" s="21"/>
      <c r="AC910" s="12"/>
    </row>
    <row r="911" spans="1:29" x14ac:dyDescent="0.3">
      <c r="A911" s="1">
        <f t="shared" si="140"/>
        <v>45209.447916664467</v>
      </c>
      <c r="B911" s="6">
        <v>10</v>
      </c>
      <c r="C911" s="6" t="s">
        <v>86</v>
      </c>
      <c r="D911">
        <f>IF(HOUR(A911)+MINUTE(A911)/60&lt;=18,1,IF(HOUR(A911)+MINUTE(A911)/60&gt;=23.25,1,LOOKUP(DAY(A911),calendario!$A$12:$A$41,calendario!$C$12:$C$41)))</f>
        <v>1</v>
      </c>
      <c r="E911" s="89">
        <f t="shared" si="141"/>
        <v>4.4945229492187497</v>
      </c>
      <c r="F911" s="88">
        <v>17.978091796874999</v>
      </c>
      <c r="G911" s="89">
        <f t="shared" si="141"/>
        <v>4.4962392578125003</v>
      </c>
      <c r="H911" s="86">
        <v>17.984957031250001</v>
      </c>
      <c r="O911" s="53">
        <f t="shared" si="142"/>
        <v>0</v>
      </c>
      <c r="P911" s="54">
        <f t="shared" si="143"/>
        <v>58.927641853201457</v>
      </c>
      <c r="Q911" s="69">
        <v>38.338865174388339</v>
      </c>
      <c r="R911" s="53">
        <f t="shared" si="144"/>
        <v>8.8211972930765228</v>
      </c>
      <c r="S911" s="53">
        <f t="shared" si="145"/>
        <v>0</v>
      </c>
      <c r="T911" s="53">
        <f t="shared" si="146"/>
        <v>0</v>
      </c>
      <c r="U911" s="53">
        <f t="shared" si="147"/>
        <v>58.927641853201457</v>
      </c>
      <c r="V911" s="69">
        <v>38.338865174388339</v>
      </c>
      <c r="W911" s="53">
        <f t="shared" si="148"/>
        <v>8.8211972930765228</v>
      </c>
      <c r="X911" s="53">
        <f t="shared" si="149"/>
        <v>0</v>
      </c>
      <c r="Y911" s="12"/>
      <c r="Z911" s="21"/>
      <c r="AA911" s="48"/>
      <c r="AB911" s="21"/>
      <c r="AC911" s="12"/>
    </row>
    <row r="912" spans="1:29" x14ac:dyDescent="0.3">
      <c r="A912" s="1">
        <f t="shared" si="140"/>
        <v>45209.458333331131</v>
      </c>
      <c r="B912" s="6">
        <v>10</v>
      </c>
      <c r="C912" s="6" t="s">
        <v>87</v>
      </c>
      <c r="D912">
        <f>IF(HOUR(A912)+MINUTE(A912)/60&lt;=18,1,IF(HOUR(A912)+MINUTE(A912)/60&gt;=23.25,1,LOOKUP(DAY(A912),calendario!$A$12:$A$41,calendario!$C$12:$C$41)))</f>
        <v>1</v>
      </c>
      <c r="E912" s="89">
        <f t="shared" si="141"/>
        <v>4.4942392578124997</v>
      </c>
      <c r="F912" s="88">
        <v>17.976957031249999</v>
      </c>
      <c r="G912" s="89">
        <f t="shared" si="141"/>
        <v>4.4962832031250004</v>
      </c>
      <c r="H912" s="86">
        <v>17.985132812500002</v>
      </c>
      <c r="O912" s="53">
        <f t="shared" si="142"/>
        <v>0</v>
      </c>
      <c r="P912" s="54">
        <f t="shared" si="143"/>
        <v>58.927641853201457</v>
      </c>
      <c r="Q912" s="69">
        <v>38.338865174388339</v>
      </c>
      <c r="R912" s="53">
        <f t="shared" si="144"/>
        <v>8.8211972930765228</v>
      </c>
      <c r="S912" s="53">
        <f t="shared" si="145"/>
        <v>0</v>
      </c>
      <c r="T912" s="53">
        <f t="shared" si="146"/>
        <v>0</v>
      </c>
      <c r="U912" s="53">
        <f t="shared" si="147"/>
        <v>58.927641853201457</v>
      </c>
      <c r="V912" s="69">
        <v>38.338865174388339</v>
      </c>
      <c r="W912" s="53">
        <f t="shared" si="148"/>
        <v>8.8211972930765228</v>
      </c>
      <c r="X912" s="53">
        <f t="shared" si="149"/>
        <v>0</v>
      </c>
      <c r="Y912" s="12"/>
      <c r="Z912" s="21"/>
      <c r="AA912" s="48"/>
      <c r="AB912" s="21"/>
      <c r="AC912" s="12"/>
    </row>
    <row r="913" spans="1:29" x14ac:dyDescent="0.3">
      <c r="A913" s="1">
        <f t="shared" si="140"/>
        <v>45209.468749997795</v>
      </c>
      <c r="B913" s="6">
        <v>10</v>
      </c>
      <c r="C913" s="6" t="s">
        <v>88</v>
      </c>
      <c r="D913">
        <f>IF(HOUR(A913)+MINUTE(A913)/60&lt;=18,1,IF(HOUR(A913)+MINUTE(A913)/60&gt;=23.25,1,LOOKUP(DAY(A913),calendario!$A$12:$A$41,calendario!$C$12:$C$41)))</f>
        <v>1</v>
      </c>
      <c r="E913" s="89">
        <f t="shared" si="141"/>
        <v>4.4945654296875004</v>
      </c>
      <c r="F913" s="88">
        <v>17.978261718750002</v>
      </c>
      <c r="G913" s="89">
        <f t="shared" si="141"/>
        <v>4.4960668945312499</v>
      </c>
      <c r="H913" s="86">
        <v>17.984267578124999</v>
      </c>
      <c r="O913" s="53">
        <f t="shared" si="142"/>
        <v>0</v>
      </c>
      <c r="P913" s="54">
        <f t="shared" si="143"/>
        <v>58.927641853201457</v>
      </c>
      <c r="Q913" s="69">
        <v>38.593412805830297</v>
      </c>
      <c r="R913" s="53">
        <f t="shared" si="144"/>
        <v>8.6939234773555434</v>
      </c>
      <c r="S913" s="53">
        <f t="shared" si="145"/>
        <v>0</v>
      </c>
      <c r="T913" s="53">
        <f t="shared" si="146"/>
        <v>0</v>
      </c>
      <c r="U913" s="53">
        <f t="shared" si="147"/>
        <v>58.927641853201457</v>
      </c>
      <c r="V913" s="69">
        <v>38.593412805830297</v>
      </c>
      <c r="W913" s="53">
        <f t="shared" si="148"/>
        <v>8.6939234773555434</v>
      </c>
      <c r="X913" s="53">
        <f t="shared" si="149"/>
        <v>0</v>
      </c>
      <c r="Y913" s="12"/>
      <c r="Z913" s="21"/>
      <c r="AA913" s="48"/>
      <c r="AB913" s="21"/>
      <c r="AC913" s="12"/>
    </row>
    <row r="914" spans="1:29" x14ac:dyDescent="0.3">
      <c r="A914" s="1">
        <f t="shared" si="140"/>
        <v>45209.47916666446</v>
      </c>
      <c r="B914" s="6">
        <v>10</v>
      </c>
      <c r="C914" s="6" t="s">
        <v>89</v>
      </c>
      <c r="D914">
        <f>IF(HOUR(A914)+MINUTE(A914)/60&lt;=18,1,IF(HOUR(A914)+MINUTE(A914)/60&gt;=23.25,1,LOOKUP(DAY(A914),calendario!$A$12:$A$41,calendario!$C$12:$C$41)))</f>
        <v>1</v>
      </c>
      <c r="E914" s="89">
        <f t="shared" si="141"/>
        <v>4.4945449218749998</v>
      </c>
      <c r="F914" s="88">
        <v>17.978179687499999</v>
      </c>
      <c r="G914" s="89">
        <f t="shared" si="141"/>
        <v>4.4961826171875003</v>
      </c>
      <c r="H914" s="86">
        <v>17.984730468750001</v>
      </c>
      <c r="O914" s="53">
        <f t="shared" si="142"/>
        <v>0</v>
      </c>
      <c r="P914" s="54">
        <f t="shared" si="143"/>
        <v>58.927641853201457</v>
      </c>
      <c r="Q914" s="69">
        <v>38.593412805830297</v>
      </c>
      <c r="R914" s="53">
        <f t="shared" si="144"/>
        <v>8.6939234773555434</v>
      </c>
      <c r="S914" s="53">
        <f t="shared" si="145"/>
        <v>0</v>
      </c>
      <c r="T914" s="53">
        <f t="shared" si="146"/>
        <v>0</v>
      </c>
      <c r="U914" s="53">
        <f t="shared" si="147"/>
        <v>58.927641853201457</v>
      </c>
      <c r="V914" s="69">
        <v>38.593412805830297</v>
      </c>
      <c r="W914" s="53">
        <f t="shared" si="148"/>
        <v>8.6939234773555434</v>
      </c>
      <c r="X914" s="53">
        <f t="shared" si="149"/>
        <v>0</v>
      </c>
      <c r="Y914" s="12"/>
      <c r="Z914" s="21"/>
      <c r="AA914" s="48"/>
      <c r="AB914" s="21"/>
      <c r="AC914" s="12"/>
    </row>
    <row r="915" spans="1:29" x14ac:dyDescent="0.3">
      <c r="A915" s="1">
        <f t="shared" si="140"/>
        <v>45209.489583331124</v>
      </c>
      <c r="B915" s="6">
        <v>10</v>
      </c>
      <c r="C915" s="6" t="s">
        <v>90</v>
      </c>
      <c r="D915">
        <f>IF(HOUR(A915)+MINUTE(A915)/60&lt;=18,1,IF(HOUR(A915)+MINUTE(A915)/60&gt;=23.25,1,LOOKUP(DAY(A915),calendario!$A$12:$A$41,calendario!$C$12:$C$41)))</f>
        <v>1</v>
      </c>
      <c r="E915" s="89">
        <f t="shared" si="141"/>
        <v>4.4944853515625001</v>
      </c>
      <c r="F915" s="88">
        <v>17.97794140625</v>
      </c>
      <c r="G915" s="89">
        <f t="shared" si="141"/>
        <v>4.4971669921875002</v>
      </c>
      <c r="H915" s="86">
        <v>17.988667968750001</v>
      </c>
      <c r="O915" s="53">
        <f t="shared" si="142"/>
        <v>0</v>
      </c>
      <c r="P915" s="54">
        <f t="shared" si="143"/>
        <v>58.927641853201457</v>
      </c>
      <c r="Q915" s="69">
        <v>38.626986465382608</v>
      </c>
      <c r="R915" s="53">
        <f t="shared" si="144"/>
        <v>8.6771366475793883</v>
      </c>
      <c r="S915" s="53">
        <f t="shared" si="145"/>
        <v>0</v>
      </c>
      <c r="T915" s="53">
        <f t="shared" si="146"/>
        <v>0</v>
      </c>
      <c r="U915" s="53">
        <f t="shared" si="147"/>
        <v>58.927641853201457</v>
      </c>
      <c r="V915" s="69">
        <v>38.626986465382608</v>
      </c>
      <c r="W915" s="53">
        <f t="shared" si="148"/>
        <v>8.6771366475793883</v>
      </c>
      <c r="X915" s="53">
        <f t="shared" si="149"/>
        <v>0</v>
      </c>
      <c r="Y915" s="12"/>
      <c r="Z915" s="21"/>
      <c r="AA915" s="48"/>
      <c r="AB915" s="21"/>
      <c r="AC915" s="12"/>
    </row>
    <row r="916" spans="1:29" x14ac:dyDescent="0.3">
      <c r="A916" s="1">
        <f t="shared" si="140"/>
        <v>45209.499999997788</v>
      </c>
      <c r="B916" s="6">
        <v>10</v>
      </c>
      <c r="C916" s="6" t="s">
        <v>91</v>
      </c>
      <c r="D916">
        <f>IF(HOUR(A916)+MINUTE(A916)/60&lt;=18,1,IF(HOUR(A916)+MINUTE(A916)/60&gt;=23.25,1,LOOKUP(DAY(A916),calendario!$A$12:$A$41,calendario!$C$12:$C$41)))</f>
        <v>1</v>
      </c>
      <c r="E916" s="89">
        <f t="shared" si="141"/>
        <v>4.49457666015625</v>
      </c>
      <c r="F916" s="88">
        <v>17.978306640625</v>
      </c>
      <c r="G916" s="89">
        <f t="shared" si="141"/>
        <v>4.4972773437500004</v>
      </c>
      <c r="H916" s="86">
        <v>17.989109375000002</v>
      </c>
      <c r="O916" s="53">
        <f t="shared" si="142"/>
        <v>0</v>
      </c>
      <c r="P916" s="54">
        <f t="shared" si="143"/>
        <v>58.927641853201457</v>
      </c>
      <c r="Q916" s="69">
        <v>38.626986465382608</v>
      </c>
      <c r="R916" s="53">
        <f t="shared" si="144"/>
        <v>8.6771366475793883</v>
      </c>
      <c r="S916" s="53">
        <f t="shared" si="145"/>
        <v>0</v>
      </c>
      <c r="T916" s="53">
        <f t="shared" si="146"/>
        <v>0</v>
      </c>
      <c r="U916" s="53">
        <f t="shared" si="147"/>
        <v>58.927641853201457</v>
      </c>
      <c r="V916" s="69">
        <v>38.626986465382608</v>
      </c>
      <c r="W916" s="53">
        <f t="shared" si="148"/>
        <v>8.6771366475793883</v>
      </c>
      <c r="X916" s="53">
        <f t="shared" si="149"/>
        <v>0</v>
      </c>
      <c r="Y916" s="12"/>
      <c r="Z916" s="21"/>
      <c r="AA916" s="48"/>
      <c r="AB916" s="21"/>
      <c r="AC916" s="12"/>
    </row>
    <row r="917" spans="1:29" x14ac:dyDescent="0.3">
      <c r="A917" s="1">
        <f t="shared" si="140"/>
        <v>45209.510416664452</v>
      </c>
      <c r="B917" s="6">
        <v>10</v>
      </c>
      <c r="C917" s="6" t="s">
        <v>93</v>
      </c>
      <c r="D917">
        <f>IF(HOUR(A917)+MINUTE(A917)/60&lt;=18,1,IF(HOUR(A917)+MINUTE(A917)/60&gt;=23.25,1,LOOKUP(DAY(A917),calendario!$A$12:$A$41,calendario!$C$12:$C$41)))</f>
        <v>1</v>
      </c>
      <c r="E917" s="89">
        <f t="shared" si="141"/>
        <v>4.4947910156250002</v>
      </c>
      <c r="F917" s="88">
        <v>17.979164062500001</v>
      </c>
      <c r="G917" s="89">
        <f t="shared" si="141"/>
        <v>4.4970830078124999</v>
      </c>
      <c r="H917" s="86">
        <v>17.98833203125</v>
      </c>
      <c r="O917" s="53">
        <f t="shared" si="142"/>
        <v>0</v>
      </c>
      <c r="P917" s="54">
        <f t="shared" si="143"/>
        <v>58.927641853201457</v>
      </c>
      <c r="Q917" s="69">
        <v>38.543068453930246</v>
      </c>
      <c r="R917" s="53">
        <f t="shared" si="144"/>
        <v>8.719095653305569</v>
      </c>
      <c r="S917" s="53">
        <f t="shared" si="145"/>
        <v>0</v>
      </c>
      <c r="T917" s="53">
        <f t="shared" si="146"/>
        <v>0</v>
      </c>
      <c r="U917" s="53">
        <f t="shared" si="147"/>
        <v>58.927641853201457</v>
      </c>
      <c r="V917" s="69">
        <v>38.543068453930246</v>
      </c>
      <c r="W917" s="53">
        <f t="shared" si="148"/>
        <v>8.719095653305569</v>
      </c>
      <c r="X917" s="53">
        <f t="shared" si="149"/>
        <v>0</v>
      </c>
      <c r="Y917" s="12"/>
      <c r="Z917" s="21"/>
      <c r="AA917" s="48"/>
      <c r="AB917" s="21"/>
      <c r="AC917" s="12"/>
    </row>
    <row r="918" spans="1:29" x14ac:dyDescent="0.3">
      <c r="A918" s="1">
        <f t="shared" si="140"/>
        <v>45209.520833331117</v>
      </c>
      <c r="B918" s="6">
        <v>10</v>
      </c>
      <c r="C918" s="6" t="s">
        <v>94</v>
      </c>
      <c r="D918">
        <f>IF(HOUR(A918)+MINUTE(A918)/60&lt;=18,1,IF(HOUR(A918)+MINUTE(A918)/60&gt;=23.25,1,LOOKUP(DAY(A918),calendario!$A$12:$A$41,calendario!$C$12:$C$41)))</f>
        <v>1</v>
      </c>
      <c r="E918" s="89">
        <f t="shared" si="141"/>
        <v>4.4943359374999998</v>
      </c>
      <c r="F918" s="88">
        <v>17.977343749999999</v>
      </c>
      <c r="G918" s="89">
        <f t="shared" si="141"/>
        <v>4.4970703125</v>
      </c>
      <c r="H918" s="86">
        <v>17.98828125</v>
      </c>
      <c r="O918" s="53">
        <f t="shared" si="142"/>
        <v>0</v>
      </c>
      <c r="P918" s="54">
        <f t="shared" si="143"/>
        <v>58.927641853201457</v>
      </c>
      <c r="Q918" s="69">
        <v>38.543068453930246</v>
      </c>
      <c r="R918" s="53">
        <f t="shared" si="144"/>
        <v>8.719095653305569</v>
      </c>
      <c r="S918" s="53">
        <f t="shared" si="145"/>
        <v>0</v>
      </c>
      <c r="T918" s="53">
        <f t="shared" si="146"/>
        <v>0</v>
      </c>
      <c r="U918" s="53">
        <f t="shared" si="147"/>
        <v>58.927641853201457</v>
      </c>
      <c r="V918" s="69">
        <v>38.543068453930246</v>
      </c>
      <c r="W918" s="53">
        <f t="shared" si="148"/>
        <v>8.719095653305569</v>
      </c>
      <c r="X918" s="53">
        <f t="shared" si="149"/>
        <v>0</v>
      </c>
      <c r="Y918" s="12"/>
      <c r="Z918" s="21"/>
      <c r="AA918" s="48"/>
      <c r="AB918" s="21"/>
      <c r="AC918" s="12"/>
    </row>
    <row r="919" spans="1:29" x14ac:dyDescent="0.3">
      <c r="A919" s="1">
        <f t="shared" si="140"/>
        <v>45209.531249997781</v>
      </c>
      <c r="B919" s="6">
        <v>10</v>
      </c>
      <c r="C919" s="6" t="s">
        <v>96</v>
      </c>
      <c r="D919">
        <f>IF(HOUR(A919)+MINUTE(A919)/60&lt;=18,1,IF(HOUR(A919)+MINUTE(A919)/60&gt;=23.25,1,LOOKUP(DAY(A919),calendario!$A$12:$A$41,calendario!$C$12:$C$41)))</f>
        <v>1</v>
      </c>
      <c r="E919" s="89">
        <f t="shared" si="141"/>
        <v>4.4937768554687496</v>
      </c>
      <c r="F919" s="88">
        <v>17.975107421874998</v>
      </c>
      <c r="G919" s="89">
        <f t="shared" si="141"/>
        <v>4.4970966796875</v>
      </c>
      <c r="H919" s="86">
        <v>17.98838671875</v>
      </c>
      <c r="O919" s="53">
        <f t="shared" si="142"/>
        <v>0</v>
      </c>
      <c r="P919" s="54">
        <f t="shared" si="143"/>
        <v>58.927641853201457</v>
      </c>
      <c r="Q919" s="69">
        <v>37.56320406038521</v>
      </c>
      <c r="R919" s="53">
        <f t="shared" si="144"/>
        <v>9.2090278500780869</v>
      </c>
      <c r="S919" s="53">
        <f t="shared" si="145"/>
        <v>0</v>
      </c>
      <c r="T919" s="53">
        <f t="shared" si="146"/>
        <v>0</v>
      </c>
      <c r="U919" s="53">
        <f t="shared" si="147"/>
        <v>58.927641853201457</v>
      </c>
      <c r="V919" s="69">
        <v>37.56320406038521</v>
      </c>
      <c r="W919" s="53">
        <f t="shared" si="148"/>
        <v>9.2090278500780869</v>
      </c>
      <c r="X919" s="53">
        <f t="shared" si="149"/>
        <v>0</v>
      </c>
      <c r="Y919" s="12"/>
      <c r="Z919" s="21"/>
      <c r="AA919" s="48"/>
      <c r="AB919" s="21"/>
      <c r="AC919" s="12"/>
    </row>
    <row r="920" spans="1:29" x14ac:dyDescent="0.3">
      <c r="A920" s="1">
        <f t="shared" si="140"/>
        <v>45209.541666664445</v>
      </c>
      <c r="B920" s="6">
        <v>10</v>
      </c>
      <c r="C920" s="6" t="s">
        <v>97</v>
      </c>
      <c r="D920">
        <f>IF(HOUR(A920)+MINUTE(A920)/60&lt;=18,1,IF(HOUR(A920)+MINUTE(A920)/60&gt;=23.25,1,LOOKUP(DAY(A920),calendario!$A$12:$A$41,calendario!$C$12:$C$41)))</f>
        <v>1</v>
      </c>
      <c r="E920" s="89">
        <f t="shared" si="141"/>
        <v>4.4943305664062496</v>
      </c>
      <c r="F920" s="88">
        <v>17.977322265624998</v>
      </c>
      <c r="G920" s="89">
        <f t="shared" si="141"/>
        <v>4.4968852539062496</v>
      </c>
      <c r="H920" s="86">
        <v>17.987541015624998</v>
      </c>
      <c r="O920" s="53">
        <f t="shared" si="142"/>
        <v>0</v>
      </c>
      <c r="P920" s="54">
        <f t="shared" si="143"/>
        <v>58.927641853201457</v>
      </c>
      <c r="Q920" s="69">
        <v>37.56320406038521</v>
      </c>
      <c r="R920" s="53">
        <f t="shared" si="144"/>
        <v>9.2090278500780869</v>
      </c>
      <c r="S920" s="53">
        <f t="shared" si="145"/>
        <v>0</v>
      </c>
      <c r="T920" s="53">
        <f t="shared" si="146"/>
        <v>0</v>
      </c>
      <c r="U920" s="53">
        <f t="shared" si="147"/>
        <v>58.927641853201457</v>
      </c>
      <c r="V920" s="69">
        <v>37.56320406038521</v>
      </c>
      <c r="W920" s="53">
        <f t="shared" si="148"/>
        <v>9.2090278500780869</v>
      </c>
      <c r="X920" s="53">
        <f t="shared" si="149"/>
        <v>0</v>
      </c>
      <c r="Y920" s="12"/>
      <c r="Z920" s="21"/>
      <c r="AA920" s="48"/>
      <c r="AB920" s="21"/>
      <c r="AC920" s="12"/>
    </row>
    <row r="921" spans="1:29" x14ac:dyDescent="0.3">
      <c r="A921" s="1">
        <f t="shared" si="140"/>
        <v>45209.552083331109</v>
      </c>
      <c r="B921" s="6">
        <v>10</v>
      </c>
      <c r="C921" s="6" t="s">
        <v>98</v>
      </c>
      <c r="D921">
        <f>IF(HOUR(A921)+MINUTE(A921)/60&lt;=18,1,IF(HOUR(A921)+MINUTE(A921)/60&gt;=23.25,1,LOOKUP(DAY(A921),calendario!$A$12:$A$41,calendario!$C$12:$C$41)))</f>
        <v>1</v>
      </c>
      <c r="E921" s="89">
        <f t="shared" si="141"/>
        <v>4.4947431640625002</v>
      </c>
      <c r="F921" s="88">
        <v>17.978972656250001</v>
      </c>
      <c r="G921" s="89">
        <f t="shared" si="141"/>
        <v>4.49737548828125</v>
      </c>
      <c r="H921" s="86">
        <v>17.989501953125</v>
      </c>
      <c r="O921" s="53">
        <f t="shared" si="142"/>
        <v>0</v>
      </c>
      <c r="P921" s="54">
        <f t="shared" si="143"/>
        <v>58.927641853201457</v>
      </c>
      <c r="Q921" s="69">
        <v>37.854582769390944</v>
      </c>
      <c r="R921" s="53">
        <f t="shared" si="144"/>
        <v>9.0633384955752199</v>
      </c>
      <c r="S921" s="53">
        <f t="shared" si="145"/>
        <v>0</v>
      </c>
      <c r="T921" s="53">
        <f t="shared" si="146"/>
        <v>0</v>
      </c>
      <c r="U921" s="53">
        <f t="shared" si="147"/>
        <v>58.927641853201457</v>
      </c>
      <c r="V921" s="69">
        <v>37.854582769390944</v>
      </c>
      <c r="W921" s="53">
        <f t="shared" si="148"/>
        <v>9.0633384955752199</v>
      </c>
      <c r="X921" s="53">
        <f t="shared" si="149"/>
        <v>0</v>
      </c>
      <c r="Y921" s="12"/>
      <c r="Z921" s="21"/>
      <c r="AA921" s="48"/>
      <c r="AB921" s="21"/>
      <c r="AC921" s="12"/>
    </row>
    <row r="922" spans="1:29" x14ac:dyDescent="0.3">
      <c r="A922" s="1">
        <f t="shared" si="140"/>
        <v>45209.562499997774</v>
      </c>
      <c r="B922" s="6">
        <v>10</v>
      </c>
      <c r="C922" s="6" t="s">
        <v>99</v>
      </c>
      <c r="D922">
        <f>IF(HOUR(A922)+MINUTE(A922)/60&lt;=18,1,IF(HOUR(A922)+MINUTE(A922)/60&gt;=23.25,1,LOOKUP(DAY(A922),calendario!$A$12:$A$41,calendario!$C$12:$C$41)))</f>
        <v>1</v>
      </c>
      <c r="E922" s="89">
        <f t="shared" si="141"/>
        <v>4.4952221679687501</v>
      </c>
      <c r="F922" s="88">
        <v>17.980888671875</v>
      </c>
      <c r="G922" s="89">
        <f t="shared" si="141"/>
        <v>4.4973168945312496</v>
      </c>
      <c r="H922" s="86">
        <v>17.989267578124998</v>
      </c>
      <c r="O922" s="53">
        <f t="shared" si="142"/>
        <v>0</v>
      </c>
      <c r="P922" s="54">
        <f t="shared" si="143"/>
        <v>58.927641853201457</v>
      </c>
      <c r="Q922" s="69">
        <v>37.854582769390944</v>
      </c>
      <c r="R922" s="53">
        <f t="shared" si="144"/>
        <v>9.0633384955752199</v>
      </c>
      <c r="S922" s="53">
        <f t="shared" si="145"/>
        <v>0</v>
      </c>
      <c r="T922" s="53">
        <f t="shared" si="146"/>
        <v>0</v>
      </c>
      <c r="U922" s="53">
        <f t="shared" si="147"/>
        <v>58.927641853201457</v>
      </c>
      <c r="V922" s="69">
        <v>37.854582769390944</v>
      </c>
      <c r="W922" s="53">
        <f t="shared" si="148"/>
        <v>9.0633384955752199</v>
      </c>
      <c r="X922" s="53">
        <f t="shared" si="149"/>
        <v>0</v>
      </c>
      <c r="Y922" s="12"/>
      <c r="Z922" s="21"/>
      <c r="AA922" s="48"/>
      <c r="AB922" s="21"/>
      <c r="AC922" s="12"/>
    </row>
    <row r="923" spans="1:29" x14ac:dyDescent="0.3">
      <c r="A923" s="1">
        <f t="shared" si="140"/>
        <v>45209.572916664438</v>
      </c>
      <c r="B923" s="6">
        <v>10</v>
      </c>
      <c r="C923" s="6" t="s">
        <v>100</v>
      </c>
      <c r="D923">
        <f>IF(HOUR(A923)+MINUTE(A923)/60&lt;=18,1,IF(HOUR(A923)+MINUTE(A923)/60&gt;=23.25,1,LOOKUP(DAY(A923),calendario!$A$12:$A$41,calendario!$C$12:$C$41)))</f>
        <v>1</v>
      </c>
      <c r="E923" s="89">
        <f t="shared" si="141"/>
        <v>4.4947568359375003</v>
      </c>
      <c r="F923" s="88">
        <v>17.979027343750001</v>
      </c>
      <c r="G923" s="89">
        <f t="shared" si="141"/>
        <v>4.4971440429687499</v>
      </c>
      <c r="H923" s="86">
        <v>17.988576171875</v>
      </c>
      <c r="O923" s="53">
        <f t="shared" si="142"/>
        <v>0</v>
      </c>
      <c r="P923" s="54">
        <f t="shared" si="143"/>
        <v>58.927641853201457</v>
      </c>
      <c r="Q923" s="69">
        <v>38.223731650182202</v>
      </c>
      <c r="R923" s="53">
        <f t="shared" si="144"/>
        <v>8.878764055179591</v>
      </c>
      <c r="S923" s="53">
        <f t="shared" si="145"/>
        <v>0</v>
      </c>
      <c r="T923" s="53">
        <f t="shared" si="146"/>
        <v>0</v>
      </c>
      <c r="U923" s="53">
        <f t="shared" si="147"/>
        <v>58.927641853201457</v>
      </c>
      <c r="V923" s="69">
        <v>38.223731650182202</v>
      </c>
      <c r="W923" s="53">
        <f t="shared" si="148"/>
        <v>8.878764055179591</v>
      </c>
      <c r="X923" s="53">
        <f t="shared" si="149"/>
        <v>0</v>
      </c>
      <c r="Y923" s="12"/>
      <c r="Z923" s="21"/>
      <c r="AA923" s="48"/>
      <c r="AB923" s="21"/>
      <c r="AC923" s="12"/>
    </row>
    <row r="924" spans="1:29" x14ac:dyDescent="0.3">
      <c r="A924" s="1">
        <f t="shared" si="140"/>
        <v>45209.583333331102</v>
      </c>
      <c r="B924" s="6">
        <v>10</v>
      </c>
      <c r="C924" s="6" t="s">
        <v>101</v>
      </c>
      <c r="D924">
        <f>IF(HOUR(A924)+MINUTE(A924)/60&lt;=18,1,IF(HOUR(A924)+MINUTE(A924)/60&gt;=23.25,1,LOOKUP(DAY(A924),calendario!$A$12:$A$41,calendario!$C$12:$C$41)))</f>
        <v>1</v>
      </c>
      <c r="E924" s="89">
        <f t="shared" si="141"/>
        <v>4.4940571289062499</v>
      </c>
      <c r="F924" s="88">
        <v>17.976228515624999</v>
      </c>
      <c r="G924" s="89">
        <f t="shared" si="141"/>
        <v>4.4972329101562503</v>
      </c>
      <c r="H924" s="86">
        <v>17.988931640625001</v>
      </c>
      <c r="O924" s="53">
        <f t="shared" si="142"/>
        <v>0</v>
      </c>
      <c r="P924" s="54">
        <f t="shared" si="143"/>
        <v>58.927641853201457</v>
      </c>
      <c r="Q924" s="69">
        <v>38.223731650182202</v>
      </c>
      <c r="R924" s="53">
        <f t="shared" si="144"/>
        <v>8.878764055179591</v>
      </c>
      <c r="S924" s="53">
        <f t="shared" si="145"/>
        <v>0</v>
      </c>
      <c r="T924" s="53">
        <f t="shared" si="146"/>
        <v>0</v>
      </c>
      <c r="U924" s="53">
        <f t="shared" si="147"/>
        <v>58.927641853201457</v>
      </c>
      <c r="V924" s="69">
        <v>38.223731650182202</v>
      </c>
      <c r="W924" s="53">
        <f t="shared" si="148"/>
        <v>8.878764055179591</v>
      </c>
      <c r="X924" s="53">
        <f t="shared" si="149"/>
        <v>0</v>
      </c>
      <c r="Y924" s="12"/>
      <c r="Z924" s="21"/>
      <c r="AA924" s="48"/>
      <c r="AB924" s="21"/>
      <c r="AC924" s="12"/>
    </row>
    <row r="925" spans="1:29" x14ac:dyDescent="0.3">
      <c r="A925" s="1">
        <f t="shared" si="140"/>
        <v>45209.593749997766</v>
      </c>
      <c r="B925" s="6">
        <v>10</v>
      </c>
      <c r="C925" s="6" t="s">
        <v>102</v>
      </c>
      <c r="D925">
        <f>IF(HOUR(A925)+MINUTE(A925)/60&lt;=18,1,IF(HOUR(A925)+MINUTE(A925)/60&gt;=23.25,1,LOOKUP(DAY(A925),calendario!$A$12:$A$41,calendario!$C$12:$C$41)))</f>
        <v>1</v>
      </c>
      <c r="E925" s="89">
        <f t="shared" si="141"/>
        <v>4.4944438476562496</v>
      </c>
      <c r="F925" s="88">
        <v>17.977775390624998</v>
      </c>
      <c r="G925" s="89">
        <f t="shared" si="141"/>
        <v>4.4972490234375</v>
      </c>
      <c r="H925" s="86">
        <v>17.98899609375</v>
      </c>
      <c r="O925" s="53">
        <f t="shared" si="142"/>
        <v>0</v>
      </c>
      <c r="P925" s="54">
        <f t="shared" si="143"/>
        <v>58.927641853201457</v>
      </c>
      <c r="Q925" s="69">
        <v>38.087435450286307</v>
      </c>
      <c r="R925" s="53">
        <f t="shared" si="144"/>
        <v>8.9469121551275386</v>
      </c>
      <c r="S925" s="53">
        <f t="shared" si="145"/>
        <v>0</v>
      </c>
      <c r="T925" s="53">
        <f t="shared" si="146"/>
        <v>0</v>
      </c>
      <c r="U925" s="53">
        <f t="shared" si="147"/>
        <v>58.927641853201457</v>
      </c>
      <c r="V925" s="69">
        <v>38.087435450286307</v>
      </c>
      <c r="W925" s="53">
        <f t="shared" si="148"/>
        <v>8.9469121551275386</v>
      </c>
      <c r="X925" s="53">
        <f t="shared" si="149"/>
        <v>0</v>
      </c>
      <c r="Y925" s="12"/>
      <c r="Z925" s="21"/>
      <c r="AA925" s="48"/>
      <c r="AB925" s="21"/>
      <c r="AC925" s="12"/>
    </row>
    <row r="926" spans="1:29" x14ac:dyDescent="0.3">
      <c r="A926" s="1">
        <f t="shared" si="140"/>
        <v>45209.604166664431</v>
      </c>
      <c r="B926" s="6">
        <v>10</v>
      </c>
      <c r="C926" s="6" t="s">
        <v>103</v>
      </c>
      <c r="D926">
        <f>IF(HOUR(A926)+MINUTE(A926)/60&lt;=18,1,IF(HOUR(A926)+MINUTE(A926)/60&gt;=23.25,1,LOOKUP(DAY(A926),calendario!$A$12:$A$41,calendario!$C$12:$C$41)))</f>
        <v>1</v>
      </c>
      <c r="E926" s="89">
        <f t="shared" si="141"/>
        <v>4.4950200195312497</v>
      </c>
      <c r="F926" s="88">
        <v>17.980080078124999</v>
      </c>
      <c r="G926" s="89">
        <f t="shared" si="141"/>
        <v>4.4972587890625002</v>
      </c>
      <c r="H926" s="86">
        <v>17.989035156250001</v>
      </c>
      <c r="O926" s="53">
        <f t="shared" si="142"/>
        <v>0</v>
      </c>
      <c r="P926" s="54">
        <f t="shared" si="143"/>
        <v>58.927641853201457</v>
      </c>
      <c r="Q926" s="69">
        <v>38.087435450286307</v>
      </c>
      <c r="R926" s="53">
        <f t="shared" si="144"/>
        <v>8.9469121551275386</v>
      </c>
      <c r="S926" s="53">
        <f t="shared" si="145"/>
        <v>0</v>
      </c>
      <c r="T926" s="53">
        <f t="shared" si="146"/>
        <v>0</v>
      </c>
      <c r="U926" s="53">
        <f t="shared" si="147"/>
        <v>58.927641853201457</v>
      </c>
      <c r="V926" s="69">
        <v>38.087435450286307</v>
      </c>
      <c r="W926" s="53">
        <f t="shared" si="148"/>
        <v>8.9469121551275386</v>
      </c>
      <c r="X926" s="53">
        <f t="shared" si="149"/>
        <v>0</v>
      </c>
      <c r="Y926" s="12"/>
      <c r="Z926" s="21"/>
      <c r="AA926" s="48"/>
      <c r="AB926" s="21"/>
      <c r="AC926" s="12"/>
    </row>
    <row r="927" spans="1:29" x14ac:dyDescent="0.3">
      <c r="A927" s="1">
        <f t="shared" si="140"/>
        <v>45209.614583331095</v>
      </c>
      <c r="B927" s="6">
        <v>10</v>
      </c>
      <c r="C927" s="6" t="s">
        <v>104</v>
      </c>
      <c r="D927">
        <f>IF(HOUR(A927)+MINUTE(A927)/60&lt;=18,1,IF(HOUR(A927)+MINUTE(A927)/60&gt;=23.25,1,LOOKUP(DAY(A927),calendario!$A$12:$A$41,calendario!$C$12:$C$41)))</f>
        <v>1</v>
      </c>
      <c r="E927" s="89">
        <f t="shared" si="141"/>
        <v>4.4952363281250003</v>
      </c>
      <c r="F927" s="88">
        <v>17.980945312500001</v>
      </c>
      <c r="G927" s="89">
        <f t="shared" si="141"/>
        <v>4.4974238281250001</v>
      </c>
      <c r="H927" s="86">
        <v>17.9896953125</v>
      </c>
      <c r="O927" s="53">
        <f t="shared" si="142"/>
        <v>0</v>
      </c>
      <c r="P927" s="54">
        <f t="shared" si="143"/>
        <v>58.927641853201457</v>
      </c>
      <c r="Q927" s="69">
        <v>38.214540083289954</v>
      </c>
      <c r="R927" s="53">
        <f t="shared" si="144"/>
        <v>8.8833598386257151</v>
      </c>
      <c r="S927" s="53">
        <f t="shared" si="145"/>
        <v>0</v>
      </c>
      <c r="T927" s="53">
        <f t="shared" si="146"/>
        <v>0</v>
      </c>
      <c r="U927" s="53">
        <f t="shared" si="147"/>
        <v>58.927641853201457</v>
      </c>
      <c r="V927" s="69">
        <v>38.214540083289954</v>
      </c>
      <c r="W927" s="53">
        <f t="shared" si="148"/>
        <v>8.8833598386257151</v>
      </c>
      <c r="X927" s="53">
        <f t="shared" si="149"/>
        <v>0</v>
      </c>
      <c r="Y927" s="12"/>
      <c r="Z927" s="21"/>
      <c r="AA927" s="48"/>
      <c r="AB927" s="21"/>
      <c r="AC927" s="12"/>
    </row>
    <row r="928" spans="1:29" x14ac:dyDescent="0.3">
      <c r="A928" s="1">
        <f t="shared" si="140"/>
        <v>45209.624999997759</v>
      </c>
      <c r="B928" s="6">
        <v>10</v>
      </c>
      <c r="C928" s="6" t="s">
        <v>105</v>
      </c>
      <c r="D928">
        <f>IF(HOUR(A928)+MINUTE(A928)/60&lt;=18,1,IF(HOUR(A928)+MINUTE(A928)/60&gt;=23.25,1,LOOKUP(DAY(A928),calendario!$A$12:$A$41,calendario!$C$12:$C$41)))</f>
        <v>1</v>
      </c>
      <c r="E928" s="89">
        <f t="shared" si="141"/>
        <v>4.4952377929687497</v>
      </c>
      <c r="F928" s="88">
        <v>17.980951171874999</v>
      </c>
      <c r="G928" s="89">
        <f t="shared" si="141"/>
        <v>4.4976201171875001</v>
      </c>
      <c r="H928" s="86">
        <v>17.99048046875</v>
      </c>
      <c r="O928" s="53">
        <f t="shared" si="142"/>
        <v>0</v>
      </c>
      <c r="P928" s="54">
        <f t="shared" si="143"/>
        <v>58.927641853201457</v>
      </c>
      <c r="Q928" s="69">
        <v>38.214540083289954</v>
      </c>
      <c r="R928" s="53">
        <f t="shared" si="144"/>
        <v>8.8833598386257151</v>
      </c>
      <c r="S928" s="53">
        <f t="shared" si="145"/>
        <v>0</v>
      </c>
      <c r="T928" s="53">
        <f t="shared" si="146"/>
        <v>0</v>
      </c>
      <c r="U928" s="53">
        <f t="shared" si="147"/>
        <v>58.927641853201457</v>
      </c>
      <c r="V928" s="69">
        <v>38.214540083289954</v>
      </c>
      <c r="W928" s="53">
        <f t="shared" si="148"/>
        <v>8.8833598386257151</v>
      </c>
      <c r="X928" s="53">
        <f t="shared" si="149"/>
        <v>0</v>
      </c>
      <c r="Y928" s="12"/>
      <c r="Z928" s="21"/>
      <c r="AA928" s="48"/>
      <c r="AB928" s="21"/>
      <c r="AC928" s="12"/>
    </row>
    <row r="929" spans="1:29" x14ac:dyDescent="0.3">
      <c r="A929" s="1">
        <f t="shared" si="140"/>
        <v>45209.635416664423</v>
      </c>
      <c r="B929" s="6">
        <v>10</v>
      </c>
      <c r="C929" s="6" t="s">
        <v>106</v>
      </c>
      <c r="D929">
        <f>IF(HOUR(A929)+MINUTE(A929)/60&lt;=18,1,IF(HOUR(A929)+MINUTE(A929)/60&gt;=23.25,1,LOOKUP(DAY(A929),calendario!$A$12:$A$41,calendario!$C$12:$C$41)))</f>
        <v>1</v>
      </c>
      <c r="E929" s="89">
        <f t="shared" si="141"/>
        <v>4.4946625976562498</v>
      </c>
      <c r="F929" s="88">
        <v>17.978650390624999</v>
      </c>
      <c r="G929" s="89">
        <f t="shared" si="141"/>
        <v>4.4976166992187503</v>
      </c>
      <c r="H929" s="86">
        <v>17.990466796875001</v>
      </c>
      <c r="O929" s="53">
        <f t="shared" si="142"/>
        <v>0</v>
      </c>
      <c r="P929" s="54">
        <f t="shared" si="143"/>
        <v>58.927641853201457</v>
      </c>
      <c r="Q929" s="69">
        <v>37.430507287870903</v>
      </c>
      <c r="R929" s="53">
        <f t="shared" si="144"/>
        <v>9.2753762363352408</v>
      </c>
      <c r="S929" s="53">
        <f t="shared" si="145"/>
        <v>0</v>
      </c>
      <c r="T929" s="53">
        <f t="shared" si="146"/>
        <v>0</v>
      </c>
      <c r="U929" s="53">
        <f t="shared" si="147"/>
        <v>58.927641853201457</v>
      </c>
      <c r="V929" s="69">
        <v>37.430507287870903</v>
      </c>
      <c r="W929" s="53">
        <f t="shared" si="148"/>
        <v>9.2753762363352408</v>
      </c>
      <c r="X929" s="53">
        <f t="shared" si="149"/>
        <v>0</v>
      </c>
      <c r="Y929" s="12"/>
      <c r="Z929" s="21"/>
      <c r="AA929" s="48"/>
      <c r="AB929" s="21"/>
      <c r="AC929" s="12"/>
    </row>
    <row r="930" spans="1:29" x14ac:dyDescent="0.3">
      <c r="A930" s="1">
        <f t="shared" si="140"/>
        <v>45209.645833331087</v>
      </c>
      <c r="B930" s="6">
        <v>10</v>
      </c>
      <c r="C930" s="6" t="s">
        <v>107</v>
      </c>
      <c r="D930">
        <f>IF(HOUR(A930)+MINUTE(A930)/60&lt;=18,1,IF(HOUR(A930)+MINUTE(A930)/60&gt;=23.25,1,LOOKUP(DAY(A930),calendario!$A$12:$A$41,calendario!$C$12:$C$41)))</f>
        <v>1</v>
      </c>
      <c r="E930" s="89">
        <f t="shared" si="141"/>
        <v>4.4951630859374996</v>
      </c>
      <c r="F930" s="88">
        <v>17.980652343749998</v>
      </c>
      <c r="G930" s="89">
        <f t="shared" si="141"/>
        <v>4.4977104492187499</v>
      </c>
      <c r="H930" s="86">
        <v>17.990841796874999</v>
      </c>
      <c r="O930" s="53">
        <f t="shared" si="142"/>
        <v>0</v>
      </c>
      <c r="P930" s="54">
        <f t="shared" si="143"/>
        <v>58.927641853201457</v>
      </c>
      <c r="Q930" s="69">
        <v>37.430507287870903</v>
      </c>
      <c r="R930" s="53">
        <f t="shared" si="144"/>
        <v>9.2753762363352408</v>
      </c>
      <c r="S930" s="53">
        <f t="shared" si="145"/>
        <v>0</v>
      </c>
      <c r="T930" s="53">
        <f t="shared" si="146"/>
        <v>0</v>
      </c>
      <c r="U930" s="53">
        <f t="shared" si="147"/>
        <v>58.927641853201457</v>
      </c>
      <c r="V930" s="69">
        <v>37.430507287870903</v>
      </c>
      <c r="W930" s="53">
        <f t="shared" si="148"/>
        <v>9.2753762363352408</v>
      </c>
      <c r="X930" s="53">
        <f t="shared" si="149"/>
        <v>0</v>
      </c>
      <c r="Y930" s="12"/>
      <c r="Z930" s="21"/>
      <c r="AA930" s="48"/>
      <c r="AB930" s="21"/>
      <c r="AC930" s="12"/>
    </row>
    <row r="931" spans="1:29" x14ac:dyDescent="0.3">
      <c r="A931" s="1">
        <f t="shared" si="140"/>
        <v>45209.656249997752</v>
      </c>
      <c r="B931" s="6">
        <v>10</v>
      </c>
      <c r="C931" s="6" t="s">
        <v>108</v>
      </c>
      <c r="D931">
        <f>IF(HOUR(A931)+MINUTE(A931)/60&lt;=18,1,IF(HOUR(A931)+MINUTE(A931)/60&gt;=23.25,1,LOOKUP(DAY(A931),calendario!$A$12:$A$41,calendario!$C$12:$C$41)))</f>
        <v>1</v>
      </c>
      <c r="E931" s="89">
        <f t="shared" si="141"/>
        <v>4.4952094726562501</v>
      </c>
      <c r="F931" s="88">
        <v>17.980837890625001</v>
      </c>
      <c r="G931" s="89">
        <f t="shared" si="141"/>
        <v>4.497728515625</v>
      </c>
      <c r="H931" s="86">
        <v>17.9909140625</v>
      </c>
      <c r="O931" s="53">
        <f t="shared" si="142"/>
        <v>0</v>
      </c>
      <c r="P931" s="54">
        <f t="shared" si="143"/>
        <v>58.927641853201457</v>
      </c>
      <c r="Q931" s="69">
        <v>37.300020822488285</v>
      </c>
      <c r="R931" s="53">
        <f t="shared" si="144"/>
        <v>9.3406194690265494</v>
      </c>
      <c r="S931" s="53">
        <f t="shared" si="145"/>
        <v>0</v>
      </c>
      <c r="T931" s="53">
        <f t="shared" si="146"/>
        <v>0</v>
      </c>
      <c r="U931" s="53">
        <f t="shared" si="147"/>
        <v>58.927641853201457</v>
      </c>
      <c r="V931" s="69">
        <v>37.300020822488285</v>
      </c>
      <c r="W931" s="53">
        <f t="shared" si="148"/>
        <v>9.3406194690265494</v>
      </c>
      <c r="X931" s="53">
        <f t="shared" si="149"/>
        <v>0</v>
      </c>
      <c r="Y931" s="12"/>
      <c r="Z931" s="21"/>
      <c r="AA931" s="48"/>
      <c r="AB931" s="21"/>
      <c r="AC931" s="12"/>
    </row>
    <row r="932" spans="1:29" x14ac:dyDescent="0.3">
      <c r="A932" s="1">
        <f t="shared" si="140"/>
        <v>45209.666666664416</v>
      </c>
      <c r="B932" s="6">
        <v>10</v>
      </c>
      <c r="C932" s="6" t="s">
        <v>109</v>
      </c>
      <c r="D932">
        <f>IF(HOUR(A932)+MINUTE(A932)/60&lt;=18,1,IF(HOUR(A932)+MINUTE(A932)/60&gt;=23.25,1,LOOKUP(DAY(A932),calendario!$A$12:$A$41,calendario!$C$12:$C$41)))</f>
        <v>1</v>
      </c>
      <c r="E932" s="89">
        <f t="shared" si="141"/>
        <v>4.4952846679687504</v>
      </c>
      <c r="F932" s="88">
        <v>17.981138671875001</v>
      </c>
      <c r="G932" s="89">
        <f t="shared" si="141"/>
        <v>4.4974082031249996</v>
      </c>
      <c r="H932" s="86">
        <v>17.989632812499998</v>
      </c>
      <c r="O932" s="53">
        <f t="shared" si="142"/>
        <v>0</v>
      </c>
      <c r="P932" s="54">
        <f t="shared" si="143"/>
        <v>58.927641853201457</v>
      </c>
      <c r="Q932" s="69">
        <v>37.300020822488285</v>
      </c>
      <c r="R932" s="53">
        <f t="shared" si="144"/>
        <v>9.3406194690265494</v>
      </c>
      <c r="S932" s="53">
        <f t="shared" si="145"/>
        <v>0</v>
      </c>
      <c r="T932" s="53">
        <f t="shared" si="146"/>
        <v>0</v>
      </c>
      <c r="U932" s="53">
        <f t="shared" si="147"/>
        <v>58.927641853201457</v>
      </c>
      <c r="V932" s="69">
        <v>37.300020822488285</v>
      </c>
      <c r="W932" s="53">
        <f t="shared" si="148"/>
        <v>9.3406194690265494</v>
      </c>
      <c r="X932" s="53">
        <f t="shared" si="149"/>
        <v>0</v>
      </c>
      <c r="Y932" s="12"/>
      <c r="Z932" s="21"/>
      <c r="AA932" s="48"/>
      <c r="AB932" s="21"/>
      <c r="AC932" s="12"/>
    </row>
    <row r="933" spans="1:29" x14ac:dyDescent="0.3">
      <c r="A933" s="1">
        <f t="shared" si="140"/>
        <v>45209.67708333108</v>
      </c>
      <c r="B933" s="6">
        <v>10</v>
      </c>
      <c r="C933" s="6" t="s">
        <v>110</v>
      </c>
      <c r="D933">
        <f>IF(HOUR(A933)+MINUTE(A933)/60&lt;=18,1,IF(HOUR(A933)+MINUTE(A933)/60&gt;=23.25,1,LOOKUP(DAY(A933),calendario!$A$12:$A$41,calendario!$C$12:$C$41)))</f>
        <v>1</v>
      </c>
      <c r="E933" s="89">
        <f t="shared" si="141"/>
        <v>4.4954262695312499</v>
      </c>
      <c r="F933" s="88">
        <v>17.981705078125</v>
      </c>
      <c r="G933" s="89">
        <f t="shared" si="141"/>
        <v>4.4978657226562504</v>
      </c>
      <c r="H933" s="86">
        <v>17.991462890625002</v>
      </c>
      <c r="O933" s="53">
        <f t="shared" si="142"/>
        <v>0</v>
      </c>
      <c r="P933" s="54">
        <f t="shared" si="143"/>
        <v>58.927641853201457</v>
      </c>
      <c r="Q933" s="69">
        <v>37.278197293076524</v>
      </c>
      <c r="R933" s="53">
        <f t="shared" si="144"/>
        <v>9.3515312337324303</v>
      </c>
      <c r="S933" s="53">
        <f t="shared" si="145"/>
        <v>0</v>
      </c>
      <c r="T933" s="53">
        <f t="shared" si="146"/>
        <v>0</v>
      </c>
      <c r="U933" s="53">
        <f t="shared" si="147"/>
        <v>58.927641853201457</v>
      </c>
      <c r="V933" s="69">
        <v>37.278197293076524</v>
      </c>
      <c r="W933" s="53">
        <f t="shared" si="148"/>
        <v>9.3515312337324303</v>
      </c>
      <c r="X933" s="53">
        <f t="shared" si="149"/>
        <v>0</v>
      </c>
      <c r="Y933" s="12"/>
      <c r="Z933" s="21"/>
      <c r="AA933" s="48"/>
      <c r="AB933" s="21"/>
      <c r="AC933" s="12"/>
    </row>
    <row r="934" spans="1:29" x14ac:dyDescent="0.3">
      <c r="A934" s="1">
        <f t="shared" si="140"/>
        <v>45209.687499997744</v>
      </c>
      <c r="B934" s="6">
        <v>10</v>
      </c>
      <c r="C934" s="6" t="s">
        <v>111</v>
      </c>
      <c r="D934">
        <f>IF(HOUR(A934)+MINUTE(A934)/60&lt;=18,1,IF(HOUR(A934)+MINUTE(A934)/60&gt;=23.25,1,LOOKUP(DAY(A934),calendario!$A$12:$A$41,calendario!$C$12:$C$41)))</f>
        <v>1</v>
      </c>
      <c r="E934" s="89">
        <f t="shared" si="141"/>
        <v>4.4955649414062497</v>
      </c>
      <c r="F934" s="88">
        <v>17.982259765624999</v>
      </c>
      <c r="G934" s="89">
        <f t="shared" si="141"/>
        <v>4.49824755859375</v>
      </c>
      <c r="H934" s="86">
        <v>17.992990234375</v>
      </c>
      <c r="O934" s="53">
        <f t="shared" si="142"/>
        <v>0</v>
      </c>
      <c r="P934" s="54">
        <f t="shared" si="143"/>
        <v>58.927641853201457</v>
      </c>
      <c r="Q934" s="69">
        <v>37.278197293076524</v>
      </c>
      <c r="R934" s="53">
        <f t="shared" si="144"/>
        <v>9.3515312337324303</v>
      </c>
      <c r="S934" s="53">
        <f t="shared" si="145"/>
        <v>0</v>
      </c>
      <c r="T934" s="53">
        <f t="shared" si="146"/>
        <v>0</v>
      </c>
      <c r="U934" s="53">
        <f t="shared" si="147"/>
        <v>58.927641853201457</v>
      </c>
      <c r="V934" s="69">
        <v>37.278197293076524</v>
      </c>
      <c r="W934" s="53">
        <f t="shared" si="148"/>
        <v>9.3515312337324303</v>
      </c>
      <c r="X934" s="53">
        <f t="shared" si="149"/>
        <v>0</v>
      </c>
      <c r="Y934" s="12"/>
      <c r="Z934" s="21"/>
      <c r="AA934" s="48"/>
      <c r="AB934" s="21"/>
      <c r="AC934" s="12"/>
    </row>
    <row r="935" spans="1:29" x14ac:dyDescent="0.3">
      <c r="A935" s="1">
        <f t="shared" si="140"/>
        <v>45209.697916664409</v>
      </c>
      <c r="B935" s="6">
        <v>10</v>
      </c>
      <c r="C935" s="6" t="s">
        <v>112</v>
      </c>
      <c r="D935">
        <f>IF(HOUR(A935)+MINUTE(A935)/60&lt;=18,1,IF(HOUR(A935)+MINUTE(A935)/60&gt;=23.25,1,LOOKUP(DAY(A935),calendario!$A$12:$A$41,calendario!$C$12:$C$41)))</f>
        <v>1</v>
      </c>
      <c r="E935" s="89">
        <f t="shared" si="141"/>
        <v>4.4929799804687498</v>
      </c>
      <c r="F935" s="88">
        <v>17.971919921874999</v>
      </c>
      <c r="G935" s="89">
        <f t="shared" si="141"/>
        <v>4.4979912109375002</v>
      </c>
      <c r="H935" s="86">
        <v>17.991964843750001</v>
      </c>
      <c r="O935" s="53">
        <f t="shared" si="142"/>
        <v>0</v>
      </c>
      <c r="P935" s="54">
        <f t="shared" si="143"/>
        <v>58.927641853201457</v>
      </c>
      <c r="Q935" s="69">
        <v>37.219315460697551</v>
      </c>
      <c r="R935" s="53">
        <f t="shared" si="144"/>
        <v>9.3809721499219165</v>
      </c>
      <c r="S935" s="53">
        <f t="shared" si="145"/>
        <v>0</v>
      </c>
      <c r="T935" s="53">
        <f t="shared" si="146"/>
        <v>0</v>
      </c>
      <c r="U935" s="53">
        <f t="shared" si="147"/>
        <v>58.927641853201457</v>
      </c>
      <c r="V935" s="69">
        <v>37.219315460697551</v>
      </c>
      <c r="W935" s="53">
        <f t="shared" si="148"/>
        <v>9.3809721499219165</v>
      </c>
      <c r="X935" s="53">
        <f t="shared" si="149"/>
        <v>0</v>
      </c>
      <c r="Y935" s="12"/>
      <c r="Z935" s="21"/>
      <c r="AA935" s="48"/>
      <c r="AB935" s="21"/>
      <c r="AC935" s="12"/>
    </row>
    <row r="936" spans="1:29" x14ac:dyDescent="0.3">
      <c r="A936" s="1">
        <f t="shared" si="140"/>
        <v>45209.708333331073</v>
      </c>
      <c r="B936" s="6">
        <v>10</v>
      </c>
      <c r="C936" s="6" t="s">
        <v>113</v>
      </c>
      <c r="D936">
        <f>IF(HOUR(A936)+MINUTE(A936)/60&lt;=18,1,IF(HOUR(A936)+MINUTE(A936)/60&gt;=23.25,1,LOOKUP(DAY(A936),calendario!$A$12:$A$41,calendario!$C$12:$C$41)))</f>
        <v>1</v>
      </c>
      <c r="E936" s="89">
        <f t="shared" si="141"/>
        <v>4.4923471679687497</v>
      </c>
      <c r="F936" s="88">
        <v>17.969388671874999</v>
      </c>
      <c r="G936" s="89">
        <f t="shared" si="141"/>
        <v>4.6496186523437499</v>
      </c>
      <c r="H936" s="86">
        <v>18.598474609375</v>
      </c>
      <c r="O936" s="53">
        <f t="shared" si="142"/>
        <v>0</v>
      </c>
      <c r="P936" s="54">
        <f t="shared" si="143"/>
        <v>58.927641853201457</v>
      </c>
      <c r="Q936" s="69">
        <v>37.219315460697551</v>
      </c>
      <c r="R936" s="53">
        <f t="shared" si="144"/>
        <v>9.3809721499219165</v>
      </c>
      <c r="S936" s="53">
        <f t="shared" si="145"/>
        <v>0</v>
      </c>
      <c r="T936" s="53">
        <f t="shared" si="146"/>
        <v>0</v>
      </c>
      <c r="U936" s="53">
        <f t="shared" si="147"/>
        <v>58.927641853201457</v>
      </c>
      <c r="V936" s="69">
        <v>37.219315460697551</v>
      </c>
      <c r="W936" s="53">
        <f t="shared" si="148"/>
        <v>9.3809721499219165</v>
      </c>
      <c r="X936" s="53">
        <f t="shared" si="149"/>
        <v>0</v>
      </c>
      <c r="Y936" s="12"/>
      <c r="Z936" s="21"/>
      <c r="AA936" s="48"/>
      <c r="AB936" s="21"/>
      <c r="AC936" s="12"/>
    </row>
    <row r="937" spans="1:29" x14ac:dyDescent="0.3">
      <c r="A937" s="1">
        <f t="shared" si="140"/>
        <v>45209.718749997737</v>
      </c>
      <c r="B937" s="6">
        <v>10</v>
      </c>
      <c r="C937" s="6" t="s">
        <v>114</v>
      </c>
      <c r="D937">
        <f>IF(HOUR(A937)+MINUTE(A937)/60&lt;=18,1,IF(HOUR(A937)+MINUTE(A937)/60&gt;=23.25,1,LOOKUP(DAY(A937),calendario!$A$12:$A$41,calendario!$C$12:$C$41)))</f>
        <v>1</v>
      </c>
      <c r="E937" s="89">
        <f t="shared" si="141"/>
        <v>4.6317675781250003</v>
      </c>
      <c r="F937" s="88">
        <v>18.527070312500001</v>
      </c>
      <c r="G937" s="89">
        <f t="shared" si="141"/>
        <v>4.6516606445312503</v>
      </c>
      <c r="H937" s="86">
        <v>18.606642578125001</v>
      </c>
      <c r="O937" s="53">
        <f t="shared" si="142"/>
        <v>0</v>
      </c>
      <c r="P937" s="54">
        <f t="shared" si="143"/>
        <v>58.927641853201457</v>
      </c>
      <c r="Q937" s="69">
        <v>36.988931285788645</v>
      </c>
      <c r="R937" s="53">
        <f t="shared" si="144"/>
        <v>9.4961642373763695</v>
      </c>
      <c r="S937" s="53">
        <f t="shared" si="145"/>
        <v>0</v>
      </c>
      <c r="T937" s="53">
        <f t="shared" si="146"/>
        <v>0</v>
      </c>
      <c r="U937" s="53">
        <f t="shared" si="147"/>
        <v>58.927641853201457</v>
      </c>
      <c r="V937" s="69">
        <v>36.988931285788645</v>
      </c>
      <c r="W937" s="53">
        <f t="shared" si="148"/>
        <v>9.4961642373763695</v>
      </c>
      <c r="X937" s="53">
        <f t="shared" si="149"/>
        <v>0</v>
      </c>
      <c r="Y937" s="12"/>
      <c r="Z937" s="21"/>
      <c r="AA937" s="48"/>
      <c r="AB937" s="21"/>
      <c r="AC937" s="12"/>
    </row>
    <row r="938" spans="1:29" x14ac:dyDescent="0.3">
      <c r="A938" s="1">
        <f t="shared" si="140"/>
        <v>45209.729166664401</v>
      </c>
      <c r="B938" s="6">
        <v>10</v>
      </c>
      <c r="C938" s="6" t="s">
        <v>115</v>
      </c>
      <c r="D938">
        <f>IF(HOUR(A938)+MINUTE(A938)/60&lt;=18,1,IF(HOUR(A938)+MINUTE(A938)/60&gt;=23.25,1,LOOKUP(DAY(A938),calendario!$A$12:$A$41,calendario!$C$12:$C$41)))</f>
        <v>1</v>
      </c>
      <c r="E938" s="89">
        <f t="shared" si="141"/>
        <v>4.62838330078125</v>
      </c>
      <c r="F938" s="88">
        <v>18.513533203125</v>
      </c>
      <c r="G938" s="89">
        <f t="shared" si="141"/>
        <v>4.6517548828124999</v>
      </c>
      <c r="H938" s="86">
        <v>18.60701953125</v>
      </c>
      <c r="O938" s="53">
        <f t="shared" si="142"/>
        <v>0</v>
      </c>
      <c r="P938" s="54">
        <f t="shared" si="143"/>
        <v>58.927641853201457</v>
      </c>
      <c r="Q938" s="69">
        <v>36.988931285788645</v>
      </c>
      <c r="R938" s="53">
        <f t="shared" si="144"/>
        <v>9.4961642373763695</v>
      </c>
      <c r="S938" s="53">
        <f t="shared" si="145"/>
        <v>0</v>
      </c>
      <c r="T938" s="53">
        <f t="shared" si="146"/>
        <v>0</v>
      </c>
      <c r="U938" s="53">
        <f t="shared" si="147"/>
        <v>58.927641853201457</v>
      </c>
      <c r="V938" s="69">
        <v>36.988931285788645</v>
      </c>
      <c r="W938" s="53">
        <f t="shared" si="148"/>
        <v>9.4961642373763695</v>
      </c>
      <c r="X938" s="53">
        <f t="shared" si="149"/>
        <v>0</v>
      </c>
      <c r="Y938" s="12"/>
      <c r="Z938" s="21"/>
      <c r="AA938" s="48"/>
      <c r="AB938" s="21"/>
      <c r="AC938" s="12"/>
    </row>
    <row r="939" spans="1:29" x14ac:dyDescent="0.3">
      <c r="A939" s="1">
        <f t="shared" si="140"/>
        <v>45209.739583331066</v>
      </c>
      <c r="B939" s="6">
        <v>10</v>
      </c>
      <c r="C939" s="6" t="s">
        <v>116</v>
      </c>
      <c r="D939">
        <f>IF(HOUR(A939)+MINUTE(A939)/60&lt;=18,1,IF(HOUR(A939)+MINUTE(A939)/60&gt;=23.25,1,LOOKUP(DAY(A939),calendario!$A$12:$A$41,calendario!$C$12:$C$41)))</f>
        <v>1</v>
      </c>
      <c r="E939" s="89">
        <f t="shared" si="141"/>
        <v>4.6402968749999998</v>
      </c>
      <c r="F939" s="88">
        <v>18.561187499999999</v>
      </c>
      <c r="G939" s="89">
        <f t="shared" si="141"/>
        <v>4.6516567382812504</v>
      </c>
      <c r="H939" s="86">
        <v>18.606626953125001</v>
      </c>
      <c r="O939" s="53">
        <f t="shared" si="142"/>
        <v>0</v>
      </c>
      <c r="P939" s="54">
        <f t="shared" si="143"/>
        <v>58.927641853201457</v>
      </c>
      <c r="Q939" s="69">
        <v>36.576513794898489</v>
      </c>
      <c r="R939" s="53">
        <f t="shared" si="144"/>
        <v>9.7023729828214478</v>
      </c>
      <c r="S939" s="53">
        <f t="shared" si="145"/>
        <v>0</v>
      </c>
      <c r="T939" s="53">
        <f t="shared" si="146"/>
        <v>0</v>
      </c>
      <c r="U939" s="53">
        <f t="shared" si="147"/>
        <v>58.927641853201457</v>
      </c>
      <c r="V939" s="69">
        <v>36.576513794898489</v>
      </c>
      <c r="W939" s="53">
        <f t="shared" si="148"/>
        <v>9.7023729828214478</v>
      </c>
      <c r="X939" s="53">
        <f t="shared" si="149"/>
        <v>0</v>
      </c>
      <c r="Y939" s="12"/>
      <c r="Z939" s="21"/>
      <c r="AA939" s="48"/>
      <c r="AB939" s="21"/>
      <c r="AC939" s="12"/>
    </row>
    <row r="940" spans="1:29" x14ac:dyDescent="0.3">
      <c r="A940" s="1">
        <f t="shared" si="140"/>
        <v>45209.74999999773</v>
      </c>
      <c r="B940" s="6">
        <v>10</v>
      </c>
      <c r="C940" s="6" t="s">
        <v>117</v>
      </c>
      <c r="D940">
        <f>IF(HOUR(A940)+MINUTE(A940)/60&lt;=18,1,IF(HOUR(A940)+MINUTE(A940)/60&gt;=23.25,1,LOOKUP(DAY(A940),calendario!$A$12:$A$41,calendario!$C$12:$C$41)))</f>
        <v>1</v>
      </c>
      <c r="E940" s="89">
        <f t="shared" si="141"/>
        <v>4.6370024414062501</v>
      </c>
      <c r="F940" s="88">
        <v>18.548009765625</v>
      </c>
      <c r="G940" s="89">
        <f t="shared" si="141"/>
        <v>4.6513959960937497</v>
      </c>
      <c r="H940" s="86">
        <v>18.605583984374999</v>
      </c>
      <c r="O940" s="53">
        <f t="shared" si="142"/>
        <v>0</v>
      </c>
      <c r="P940" s="54">
        <f t="shared" si="143"/>
        <v>58.927641853201457</v>
      </c>
      <c r="Q940" s="69">
        <v>36.576513794898489</v>
      </c>
      <c r="R940" s="53">
        <f t="shared" si="144"/>
        <v>9.7023729828214478</v>
      </c>
      <c r="S940" s="53">
        <f t="shared" si="145"/>
        <v>0</v>
      </c>
      <c r="T940" s="53">
        <f t="shared" si="146"/>
        <v>0</v>
      </c>
      <c r="U940" s="53">
        <f t="shared" si="147"/>
        <v>58.927641853201457</v>
      </c>
      <c r="V940" s="69">
        <v>36.576513794898489</v>
      </c>
      <c r="W940" s="53">
        <f t="shared" si="148"/>
        <v>9.7023729828214478</v>
      </c>
      <c r="X940" s="53">
        <f t="shared" si="149"/>
        <v>0</v>
      </c>
      <c r="Y940" s="12"/>
      <c r="Z940" s="21"/>
      <c r="AA940" s="48"/>
      <c r="AB940" s="21"/>
      <c r="AC940" s="12"/>
    </row>
    <row r="941" spans="1:29" x14ac:dyDescent="0.3">
      <c r="A941" s="1">
        <f t="shared" si="140"/>
        <v>45209.760416664394</v>
      </c>
      <c r="B941" s="6">
        <v>10</v>
      </c>
      <c r="C941" s="6" t="s">
        <v>118</v>
      </c>
      <c r="D941">
        <f>IF(HOUR(A941)+MINUTE(A941)/60&lt;=18,1,IF(HOUR(A941)+MINUTE(A941)/60&gt;=23.25,1,LOOKUP(DAY(A941),calendario!$A$12:$A$41,calendario!$C$12:$C$41)))</f>
        <v>0</v>
      </c>
      <c r="E941" s="89">
        <f t="shared" si="141"/>
        <v>4.6413046874999999</v>
      </c>
      <c r="F941" s="88">
        <v>18.56521875</v>
      </c>
      <c r="G941" s="89">
        <f t="shared" si="141"/>
        <v>4.6512031250000003</v>
      </c>
      <c r="H941" s="86">
        <v>18.604812500000001</v>
      </c>
      <c r="O941" s="53">
        <f t="shared" si="142"/>
        <v>0</v>
      </c>
      <c r="P941" s="54">
        <f t="shared" si="143"/>
        <v>60.072878709005721</v>
      </c>
      <c r="Q941" s="69">
        <v>36.790328995314937</v>
      </c>
      <c r="R941" s="53">
        <f t="shared" si="144"/>
        <v>10.139452889120246</v>
      </c>
      <c r="S941" s="53">
        <f t="shared" si="145"/>
        <v>0</v>
      </c>
      <c r="T941" s="53">
        <f t="shared" si="146"/>
        <v>0</v>
      </c>
      <c r="U941" s="53">
        <f t="shared" si="147"/>
        <v>60.072878709005721</v>
      </c>
      <c r="V941" s="69">
        <v>36.790328995314937</v>
      </c>
      <c r="W941" s="53">
        <f t="shared" si="148"/>
        <v>10.139452889120246</v>
      </c>
      <c r="X941" s="53">
        <f t="shared" si="149"/>
        <v>0</v>
      </c>
      <c r="Y941" s="12"/>
      <c r="Z941" s="21"/>
      <c r="AA941" s="48"/>
      <c r="AB941" s="21"/>
      <c r="AC941" s="12"/>
    </row>
    <row r="942" spans="1:29" x14ac:dyDescent="0.3">
      <c r="A942" s="1">
        <f t="shared" si="140"/>
        <v>45209.770833331058</v>
      </c>
      <c r="B942" s="6">
        <v>10</v>
      </c>
      <c r="C942" s="6" t="s">
        <v>119</v>
      </c>
      <c r="D942">
        <f>IF(HOUR(A942)+MINUTE(A942)/60&lt;=18,1,IF(HOUR(A942)+MINUTE(A942)/60&gt;=23.25,1,LOOKUP(DAY(A942),calendario!$A$12:$A$41,calendario!$C$12:$C$41)))</f>
        <v>0</v>
      </c>
      <c r="E942" s="89">
        <f t="shared" si="141"/>
        <v>4.6439135742187503</v>
      </c>
      <c r="F942" s="88">
        <v>18.575654296875001</v>
      </c>
      <c r="G942" s="89">
        <f t="shared" si="141"/>
        <v>4.6511342773437496</v>
      </c>
      <c r="H942" s="86">
        <v>18.604537109374998</v>
      </c>
      <c r="O942" s="53">
        <f t="shared" si="142"/>
        <v>0</v>
      </c>
      <c r="P942" s="54">
        <f t="shared" si="143"/>
        <v>60.072878709005721</v>
      </c>
      <c r="Q942" s="69">
        <v>36.790328995314937</v>
      </c>
      <c r="R942" s="53">
        <f t="shared" si="144"/>
        <v>10.139452889120246</v>
      </c>
      <c r="S942" s="53">
        <f t="shared" si="145"/>
        <v>0</v>
      </c>
      <c r="T942" s="53">
        <f t="shared" si="146"/>
        <v>0</v>
      </c>
      <c r="U942" s="53">
        <f t="shared" si="147"/>
        <v>60.072878709005721</v>
      </c>
      <c r="V942" s="69">
        <v>36.790328995314937</v>
      </c>
      <c r="W942" s="53">
        <f t="shared" si="148"/>
        <v>10.139452889120246</v>
      </c>
      <c r="X942" s="53">
        <f t="shared" si="149"/>
        <v>0</v>
      </c>
      <c r="Y942" s="12"/>
      <c r="Z942" s="21"/>
      <c r="AA942" s="48"/>
      <c r="AB942" s="21"/>
      <c r="AC942" s="12"/>
    </row>
    <row r="943" spans="1:29" x14ac:dyDescent="0.3">
      <c r="A943" s="1">
        <f t="shared" si="140"/>
        <v>45209.781249997723</v>
      </c>
      <c r="B943" s="6">
        <v>10</v>
      </c>
      <c r="C943" s="6" t="s">
        <v>120</v>
      </c>
      <c r="D943">
        <f>IF(HOUR(A943)+MINUTE(A943)/60&lt;=18,1,IF(HOUR(A943)+MINUTE(A943)/60&gt;=23.25,1,LOOKUP(DAY(A943),calendario!$A$12:$A$41,calendario!$C$12:$C$41)))</f>
        <v>0</v>
      </c>
      <c r="E943" s="89">
        <f t="shared" si="141"/>
        <v>4.6439550781249999</v>
      </c>
      <c r="F943" s="88">
        <v>18.575820312499999</v>
      </c>
      <c r="G943" s="89">
        <f t="shared" si="141"/>
        <v>4.6513798828124999</v>
      </c>
      <c r="H943" s="86">
        <v>18.60551953125</v>
      </c>
      <c r="O943" s="53">
        <f t="shared" si="142"/>
        <v>0</v>
      </c>
      <c r="P943" s="54">
        <f t="shared" si="143"/>
        <v>60.072878709005721</v>
      </c>
      <c r="Q943" s="69">
        <v>36.886338625715773</v>
      </c>
      <c r="R943" s="53">
        <f t="shared" si="144"/>
        <v>10.091448073919828</v>
      </c>
      <c r="S943" s="53">
        <f t="shared" si="145"/>
        <v>0</v>
      </c>
      <c r="T943" s="53">
        <f t="shared" si="146"/>
        <v>0</v>
      </c>
      <c r="U943" s="53">
        <f t="shared" si="147"/>
        <v>60.072878709005721</v>
      </c>
      <c r="V943" s="69">
        <v>36.886338625715773</v>
      </c>
      <c r="W943" s="53">
        <f t="shared" si="148"/>
        <v>10.091448073919828</v>
      </c>
      <c r="X943" s="53">
        <f t="shared" si="149"/>
        <v>0</v>
      </c>
      <c r="Y943" s="12"/>
      <c r="Z943" s="21"/>
      <c r="AA943" s="48"/>
      <c r="AB943" s="21"/>
      <c r="AC943" s="12"/>
    </row>
    <row r="944" spans="1:29" x14ac:dyDescent="0.3">
      <c r="A944" s="1">
        <f t="shared" si="140"/>
        <v>45209.791666664387</v>
      </c>
      <c r="B944" s="6">
        <v>10</v>
      </c>
      <c r="C944" s="6" t="s">
        <v>121</v>
      </c>
      <c r="D944">
        <f>IF(HOUR(A944)+MINUTE(A944)/60&lt;=18,1,IF(HOUR(A944)+MINUTE(A944)/60&gt;=23.25,1,LOOKUP(DAY(A944),calendario!$A$12:$A$41,calendario!$C$12:$C$41)))</f>
        <v>0</v>
      </c>
      <c r="E944" s="89">
        <f t="shared" si="141"/>
        <v>4.64428271484375</v>
      </c>
      <c r="F944" s="88">
        <v>18.577130859375</v>
      </c>
      <c r="G944" s="89">
        <f t="shared" si="141"/>
        <v>4.6515756835937498</v>
      </c>
      <c r="H944" s="86">
        <v>18.606302734374999</v>
      </c>
      <c r="O944" s="53">
        <f t="shared" si="142"/>
        <v>0</v>
      </c>
      <c r="P944" s="54">
        <f t="shared" si="143"/>
        <v>60.072878709005721</v>
      </c>
      <c r="Q944" s="69">
        <v>36.886338625715773</v>
      </c>
      <c r="R944" s="53">
        <f t="shared" si="144"/>
        <v>10.091448073919828</v>
      </c>
      <c r="S944" s="53">
        <f t="shared" si="145"/>
        <v>0</v>
      </c>
      <c r="T944" s="53">
        <f t="shared" si="146"/>
        <v>0</v>
      </c>
      <c r="U944" s="53">
        <f t="shared" si="147"/>
        <v>60.072878709005721</v>
      </c>
      <c r="V944" s="69">
        <v>36.886338625715773</v>
      </c>
      <c r="W944" s="53">
        <f t="shared" si="148"/>
        <v>10.091448073919828</v>
      </c>
      <c r="X944" s="53">
        <f t="shared" si="149"/>
        <v>0</v>
      </c>
      <c r="Y944" s="12"/>
      <c r="Z944" s="21"/>
      <c r="AA944" s="48"/>
      <c r="AB944" s="21"/>
      <c r="AC944" s="12"/>
    </row>
    <row r="945" spans="1:29" x14ac:dyDescent="0.3">
      <c r="A945" s="1">
        <f t="shared" si="140"/>
        <v>45209.802083331051</v>
      </c>
      <c r="B945" s="6">
        <v>10</v>
      </c>
      <c r="C945" s="6" t="s">
        <v>122</v>
      </c>
      <c r="D945">
        <f>IF(HOUR(A945)+MINUTE(A945)/60&lt;=18,1,IF(HOUR(A945)+MINUTE(A945)/60&gt;=23.25,1,LOOKUP(DAY(A945),calendario!$A$12:$A$41,calendario!$C$12:$C$41)))</f>
        <v>0</v>
      </c>
      <c r="E945" s="89">
        <f t="shared" si="141"/>
        <v>4.6455083007812501</v>
      </c>
      <c r="F945" s="88">
        <v>18.582033203125</v>
      </c>
      <c r="G945" s="89">
        <f t="shared" si="141"/>
        <v>4.6516918945312504</v>
      </c>
      <c r="H945" s="86">
        <v>18.606767578125002</v>
      </c>
      <c r="O945" s="53">
        <f t="shared" si="142"/>
        <v>0</v>
      </c>
      <c r="P945" s="54">
        <f t="shared" si="143"/>
        <v>60.072878709005721</v>
      </c>
      <c r="Q945" s="69">
        <v>36.926308433107756</v>
      </c>
      <c r="R945" s="53">
        <f t="shared" si="144"/>
        <v>10.071463170223836</v>
      </c>
      <c r="S945" s="53">
        <f t="shared" si="145"/>
        <v>0</v>
      </c>
      <c r="T945" s="53">
        <f t="shared" si="146"/>
        <v>0</v>
      </c>
      <c r="U945" s="53">
        <f t="shared" si="147"/>
        <v>60.072878709005721</v>
      </c>
      <c r="V945" s="69">
        <v>36.926308433107756</v>
      </c>
      <c r="W945" s="53">
        <f t="shared" si="148"/>
        <v>10.071463170223836</v>
      </c>
      <c r="X945" s="53">
        <f t="shared" si="149"/>
        <v>0</v>
      </c>
      <c r="Y945" s="12"/>
      <c r="Z945" s="21"/>
      <c r="AA945" s="48"/>
      <c r="AB945" s="21"/>
      <c r="AC945" s="12"/>
    </row>
    <row r="946" spans="1:29" x14ac:dyDescent="0.3">
      <c r="A946" s="1">
        <f t="shared" si="140"/>
        <v>45209.812499997715</v>
      </c>
      <c r="B946" s="6">
        <v>10</v>
      </c>
      <c r="C946" s="6" t="s">
        <v>123</v>
      </c>
      <c r="D946">
        <f>IF(HOUR(A946)+MINUTE(A946)/60&lt;=18,1,IF(HOUR(A946)+MINUTE(A946)/60&gt;=23.25,1,LOOKUP(DAY(A946),calendario!$A$12:$A$41,calendario!$C$12:$C$41)))</f>
        <v>0</v>
      </c>
      <c r="E946" s="89">
        <f t="shared" si="141"/>
        <v>4.64638427734375</v>
      </c>
      <c r="F946" s="88">
        <v>18.585537109375</v>
      </c>
      <c r="G946" s="89">
        <f t="shared" si="141"/>
        <v>4.65170703125</v>
      </c>
      <c r="H946" s="86">
        <v>18.606828125</v>
      </c>
      <c r="O946" s="53">
        <f t="shared" si="142"/>
        <v>0</v>
      </c>
      <c r="P946" s="54">
        <f t="shared" si="143"/>
        <v>60.072878709005721</v>
      </c>
      <c r="Q946" s="69">
        <v>36.926308433107756</v>
      </c>
      <c r="R946" s="53">
        <f t="shared" si="144"/>
        <v>10.071463170223836</v>
      </c>
      <c r="S946" s="53">
        <f t="shared" si="145"/>
        <v>0</v>
      </c>
      <c r="T946" s="53">
        <f t="shared" si="146"/>
        <v>0</v>
      </c>
      <c r="U946" s="53">
        <f t="shared" si="147"/>
        <v>60.072878709005721</v>
      </c>
      <c r="V946" s="69">
        <v>36.926308433107756</v>
      </c>
      <c r="W946" s="53">
        <f t="shared" si="148"/>
        <v>10.071463170223836</v>
      </c>
      <c r="X946" s="53">
        <f t="shared" si="149"/>
        <v>0</v>
      </c>
      <c r="Y946" s="12"/>
      <c r="Z946" s="21"/>
      <c r="AA946" s="48"/>
      <c r="AB946" s="21"/>
      <c r="AC946" s="12"/>
    </row>
    <row r="947" spans="1:29" x14ac:dyDescent="0.3">
      <c r="A947" s="1">
        <f t="shared" si="140"/>
        <v>45209.82291666438</v>
      </c>
      <c r="B947" s="6">
        <v>10</v>
      </c>
      <c r="C947" s="6" t="s">
        <v>124</v>
      </c>
      <c r="D947">
        <f>IF(HOUR(A947)+MINUTE(A947)/60&lt;=18,1,IF(HOUR(A947)+MINUTE(A947)/60&gt;=23.25,1,LOOKUP(DAY(A947),calendario!$A$12:$A$41,calendario!$C$12:$C$41)))</f>
        <v>0</v>
      </c>
      <c r="E947" s="89">
        <f t="shared" si="141"/>
        <v>4.6472280273437496</v>
      </c>
      <c r="F947" s="88">
        <v>18.588912109374998</v>
      </c>
      <c r="G947" s="89">
        <f t="shared" si="141"/>
        <v>4.6520390625000001</v>
      </c>
      <c r="H947" s="86">
        <v>18.60815625</v>
      </c>
      <c r="O947" s="53">
        <f t="shared" si="142"/>
        <v>0</v>
      </c>
      <c r="P947" s="54">
        <f t="shared" si="143"/>
        <v>60.072878709005721</v>
      </c>
      <c r="Q947" s="69">
        <v>36.90057756376887</v>
      </c>
      <c r="R947" s="53">
        <f t="shared" si="144"/>
        <v>10.08432860489328</v>
      </c>
      <c r="S947" s="53">
        <f t="shared" si="145"/>
        <v>0</v>
      </c>
      <c r="T947" s="53">
        <f t="shared" si="146"/>
        <v>0</v>
      </c>
      <c r="U947" s="53">
        <f t="shared" si="147"/>
        <v>60.072878709005721</v>
      </c>
      <c r="V947" s="69">
        <v>36.90057756376887</v>
      </c>
      <c r="W947" s="53">
        <f t="shared" si="148"/>
        <v>10.08432860489328</v>
      </c>
      <c r="X947" s="53">
        <f t="shared" si="149"/>
        <v>0</v>
      </c>
      <c r="Y947" s="12"/>
      <c r="Z947" s="21"/>
      <c r="AA947" s="48"/>
      <c r="AB947" s="21"/>
      <c r="AC947" s="12"/>
    </row>
    <row r="948" spans="1:29" x14ac:dyDescent="0.3">
      <c r="A948" s="1">
        <f t="shared" si="140"/>
        <v>45209.833333331044</v>
      </c>
      <c r="B948" s="6">
        <v>10</v>
      </c>
      <c r="C948" s="6" t="s">
        <v>125</v>
      </c>
      <c r="D948">
        <f>IF(HOUR(A948)+MINUTE(A948)/60&lt;=18,1,IF(HOUR(A948)+MINUTE(A948)/60&gt;=23.25,1,LOOKUP(DAY(A948),calendario!$A$12:$A$41,calendario!$C$12:$C$41)))</f>
        <v>0</v>
      </c>
      <c r="E948" s="89">
        <f t="shared" si="141"/>
        <v>4.64877734375</v>
      </c>
      <c r="F948" s="88">
        <v>18.595109375</v>
      </c>
      <c r="G948" s="89">
        <f t="shared" si="141"/>
        <v>4.6525439453124999</v>
      </c>
      <c r="H948" s="86">
        <v>18.61017578125</v>
      </c>
      <c r="O948" s="53">
        <f t="shared" si="142"/>
        <v>0</v>
      </c>
      <c r="P948" s="54">
        <f t="shared" si="143"/>
        <v>60.072878709005721</v>
      </c>
      <c r="Q948" s="69">
        <v>36.90057756376887</v>
      </c>
      <c r="R948" s="53">
        <f t="shared" si="144"/>
        <v>10.08432860489328</v>
      </c>
      <c r="S948" s="53">
        <f t="shared" si="145"/>
        <v>0</v>
      </c>
      <c r="T948" s="53">
        <f t="shared" si="146"/>
        <v>0</v>
      </c>
      <c r="U948" s="53">
        <f t="shared" si="147"/>
        <v>60.072878709005721</v>
      </c>
      <c r="V948" s="69">
        <v>36.90057756376887</v>
      </c>
      <c r="W948" s="53">
        <f t="shared" si="148"/>
        <v>10.08432860489328</v>
      </c>
      <c r="X948" s="53">
        <f t="shared" si="149"/>
        <v>0</v>
      </c>
      <c r="Y948" s="12"/>
      <c r="Z948" s="21"/>
      <c r="AA948" s="48"/>
      <c r="AB948" s="21"/>
      <c r="AC948" s="12"/>
    </row>
    <row r="949" spans="1:29" x14ac:dyDescent="0.3">
      <c r="A949" s="1">
        <f t="shared" si="140"/>
        <v>45209.843749997708</v>
      </c>
      <c r="B949" s="6">
        <v>10</v>
      </c>
      <c r="C949" s="6" t="s">
        <v>126</v>
      </c>
      <c r="D949">
        <f>IF(HOUR(A949)+MINUTE(A949)/60&lt;=18,1,IF(HOUR(A949)+MINUTE(A949)/60&gt;=23.25,1,LOOKUP(DAY(A949),calendario!$A$12:$A$41,calendario!$C$12:$C$41)))</f>
        <v>0</v>
      </c>
      <c r="E949" s="89">
        <f t="shared" si="141"/>
        <v>4.6491499023437504</v>
      </c>
      <c r="F949" s="88">
        <v>18.596599609375001</v>
      </c>
      <c r="G949" s="89">
        <f t="shared" si="141"/>
        <v>4.6527377929687503</v>
      </c>
      <c r="H949" s="86">
        <v>18.610951171875001</v>
      </c>
      <c r="O949" s="53">
        <f t="shared" si="142"/>
        <v>0</v>
      </c>
      <c r="P949" s="54">
        <f t="shared" si="143"/>
        <v>60.072878709005721</v>
      </c>
      <c r="Q949" s="69">
        <v>36.840852680895367</v>
      </c>
      <c r="R949" s="53">
        <f t="shared" si="144"/>
        <v>10.114191046330031</v>
      </c>
      <c r="S949" s="53">
        <f t="shared" si="145"/>
        <v>0</v>
      </c>
      <c r="T949" s="53">
        <f t="shared" si="146"/>
        <v>0</v>
      </c>
      <c r="U949" s="53">
        <f t="shared" si="147"/>
        <v>60.072878709005721</v>
      </c>
      <c r="V949" s="69">
        <v>36.840852680895367</v>
      </c>
      <c r="W949" s="53">
        <f t="shared" si="148"/>
        <v>10.114191046330031</v>
      </c>
      <c r="X949" s="53">
        <f t="shared" si="149"/>
        <v>0</v>
      </c>
      <c r="Y949" s="12"/>
      <c r="Z949" s="21"/>
      <c r="AA949" s="48"/>
      <c r="AB949" s="21"/>
      <c r="AC949" s="12"/>
    </row>
    <row r="950" spans="1:29" x14ac:dyDescent="0.3">
      <c r="A950" s="1">
        <f t="shared" si="140"/>
        <v>45209.854166664372</v>
      </c>
      <c r="B950" s="6">
        <v>10</v>
      </c>
      <c r="C950" s="6" t="s">
        <v>127</v>
      </c>
      <c r="D950">
        <f>IF(HOUR(A950)+MINUTE(A950)/60&lt;=18,1,IF(HOUR(A950)+MINUTE(A950)/60&gt;=23.25,1,LOOKUP(DAY(A950),calendario!$A$12:$A$41,calendario!$C$12:$C$41)))</f>
        <v>0</v>
      </c>
      <c r="E950" s="89">
        <f t="shared" si="141"/>
        <v>4.6491894531250004</v>
      </c>
      <c r="F950" s="88">
        <v>18.596757812500002</v>
      </c>
      <c r="G950" s="89">
        <f t="shared" si="141"/>
        <v>4.6526542968750002</v>
      </c>
      <c r="H950" s="86">
        <v>18.610617187500001</v>
      </c>
      <c r="O950" s="53">
        <f t="shared" si="142"/>
        <v>0</v>
      </c>
      <c r="P950" s="54">
        <f t="shared" si="143"/>
        <v>60.072878709005721</v>
      </c>
      <c r="Q950" s="69">
        <v>36.840852680895367</v>
      </c>
      <c r="R950" s="53">
        <f t="shared" si="144"/>
        <v>10.114191046330031</v>
      </c>
      <c r="S950" s="53">
        <f t="shared" si="145"/>
        <v>0</v>
      </c>
      <c r="T950" s="53">
        <f t="shared" si="146"/>
        <v>0</v>
      </c>
      <c r="U950" s="53">
        <f t="shared" si="147"/>
        <v>60.072878709005721</v>
      </c>
      <c r="V950" s="69">
        <v>36.840852680895367</v>
      </c>
      <c r="W950" s="53">
        <f t="shared" si="148"/>
        <v>10.114191046330031</v>
      </c>
      <c r="X950" s="53">
        <f t="shared" si="149"/>
        <v>0</v>
      </c>
      <c r="Y950" s="12"/>
      <c r="Z950" s="21"/>
      <c r="AA950" s="48"/>
      <c r="AB950" s="21"/>
      <c r="AC950" s="12"/>
    </row>
    <row r="951" spans="1:29" x14ac:dyDescent="0.3">
      <c r="A951" s="1">
        <f t="shared" si="140"/>
        <v>45209.864583331037</v>
      </c>
      <c r="B951" s="6">
        <v>10</v>
      </c>
      <c r="C951" s="6" t="s">
        <v>128</v>
      </c>
      <c r="D951">
        <f>IF(HOUR(A951)+MINUTE(A951)/60&lt;=18,1,IF(HOUR(A951)+MINUTE(A951)/60&gt;=23.25,1,LOOKUP(DAY(A951),calendario!$A$12:$A$41,calendario!$C$12:$C$41)))</f>
        <v>0</v>
      </c>
      <c r="E951" s="89">
        <f t="shared" si="141"/>
        <v>4.6497827148437496</v>
      </c>
      <c r="F951" s="88">
        <v>18.599130859374998</v>
      </c>
      <c r="G951" s="89">
        <f t="shared" si="141"/>
        <v>4.6528085937499997</v>
      </c>
      <c r="H951" s="86">
        <v>18.611234374999999</v>
      </c>
      <c r="O951" s="53">
        <f t="shared" si="142"/>
        <v>0</v>
      </c>
      <c r="P951" s="54">
        <f t="shared" si="143"/>
        <v>60.072878709005721</v>
      </c>
      <c r="Q951" s="69">
        <v>36.820406298802702</v>
      </c>
      <c r="R951" s="53">
        <f t="shared" si="144"/>
        <v>10.124414237376364</v>
      </c>
      <c r="S951" s="53">
        <f t="shared" si="145"/>
        <v>0</v>
      </c>
      <c r="T951" s="53">
        <f t="shared" si="146"/>
        <v>0</v>
      </c>
      <c r="U951" s="53">
        <f t="shared" si="147"/>
        <v>60.072878709005721</v>
      </c>
      <c r="V951" s="69">
        <v>36.820406298802702</v>
      </c>
      <c r="W951" s="53">
        <f t="shared" si="148"/>
        <v>10.124414237376364</v>
      </c>
      <c r="X951" s="53">
        <f t="shared" si="149"/>
        <v>0</v>
      </c>
      <c r="Y951" s="12"/>
      <c r="Z951" s="21"/>
      <c r="AA951" s="48"/>
      <c r="AB951" s="21"/>
      <c r="AC951" s="12"/>
    </row>
    <row r="952" spans="1:29" x14ac:dyDescent="0.3">
      <c r="A952" s="1">
        <f t="shared" si="140"/>
        <v>45209.874999997701</v>
      </c>
      <c r="B952" s="6">
        <v>10</v>
      </c>
      <c r="C952" s="6" t="s">
        <v>129</v>
      </c>
      <c r="D952">
        <f>IF(HOUR(A952)+MINUTE(A952)/60&lt;=18,1,IF(HOUR(A952)+MINUTE(A952)/60&gt;=23.25,1,LOOKUP(DAY(A952),calendario!$A$12:$A$41,calendario!$C$12:$C$41)))</f>
        <v>0</v>
      </c>
      <c r="E952" s="89">
        <f t="shared" si="141"/>
        <v>4.6500380859375001</v>
      </c>
      <c r="F952" s="88">
        <v>18.60015234375</v>
      </c>
      <c r="G952" s="89">
        <f t="shared" si="141"/>
        <v>4.6527807617187502</v>
      </c>
      <c r="H952" s="86">
        <v>18.611123046875001</v>
      </c>
      <c r="O952" s="53">
        <f t="shared" si="142"/>
        <v>0</v>
      </c>
      <c r="P952" s="54">
        <f t="shared" si="143"/>
        <v>60.072878709005721</v>
      </c>
      <c r="Q952" s="69">
        <v>36.820406298802702</v>
      </c>
      <c r="R952" s="53">
        <f t="shared" si="144"/>
        <v>10.124414237376364</v>
      </c>
      <c r="S952" s="53">
        <f t="shared" si="145"/>
        <v>0</v>
      </c>
      <c r="T952" s="53">
        <f t="shared" si="146"/>
        <v>0</v>
      </c>
      <c r="U952" s="53">
        <f t="shared" si="147"/>
        <v>60.072878709005721</v>
      </c>
      <c r="V952" s="69">
        <v>36.820406298802702</v>
      </c>
      <c r="W952" s="53">
        <f t="shared" si="148"/>
        <v>10.124414237376364</v>
      </c>
      <c r="X952" s="53">
        <f t="shared" si="149"/>
        <v>0</v>
      </c>
      <c r="Y952" s="12"/>
      <c r="Z952" s="21"/>
      <c r="AA952" s="48"/>
      <c r="AB952" s="21"/>
      <c r="AC952" s="12"/>
    </row>
    <row r="953" spans="1:29" x14ac:dyDescent="0.3">
      <c r="A953" s="1">
        <f t="shared" si="140"/>
        <v>45209.885416664365</v>
      </c>
      <c r="B953" s="6">
        <v>10</v>
      </c>
      <c r="C953" s="6" t="s">
        <v>130</v>
      </c>
      <c r="D953">
        <f>IF(HOUR(A953)+MINUTE(A953)/60&lt;=18,1,IF(HOUR(A953)+MINUTE(A953)/60&gt;=23.25,1,LOOKUP(DAY(A953),calendario!$A$12:$A$41,calendario!$C$12:$C$41)))</f>
        <v>0</v>
      </c>
      <c r="E953" s="89">
        <f t="shared" si="141"/>
        <v>4.6509667968750001</v>
      </c>
      <c r="F953" s="88">
        <v>18.603867187500001</v>
      </c>
      <c r="G953" s="89">
        <f t="shared" si="141"/>
        <v>4.65269677734375</v>
      </c>
      <c r="H953" s="86">
        <v>18.610787109375</v>
      </c>
      <c r="O953" s="53">
        <f t="shared" si="142"/>
        <v>0</v>
      </c>
      <c r="P953" s="54">
        <f t="shared" si="143"/>
        <v>60.072878709005721</v>
      </c>
      <c r="Q953" s="69">
        <v>36.783470327954191</v>
      </c>
      <c r="R953" s="53">
        <f t="shared" si="144"/>
        <v>10.142882222800619</v>
      </c>
      <c r="S953" s="53">
        <f t="shared" si="145"/>
        <v>0</v>
      </c>
      <c r="T953" s="53">
        <f t="shared" si="146"/>
        <v>0</v>
      </c>
      <c r="U953" s="53">
        <f t="shared" si="147"/>
        <v>60.072878709005721</v>
      </c>
      <c r="V953" s="69">
        <v>36.783470327954191</v>
      </c>
      <c r="W953" s="53">
        <f t="shared" si="148"/>
        <v>10.142882222800619</v>
      </c>
      <c r="X953" s="53">
        <f t="shared" si="149"/>
        <v>0</v>
      </c>
      <c r="Y953" s="12"/>
      <c r="Z953" s="21"/>
      <c r="AA953" s="48"/>
      <c r="AB953" s="21"/>
      <c r="AC953" s="12"/>
    </row>
    <row r="954" spans="1:29" x14ac:dyDescent="0.3">
      <c r="A954" s="1">
        <f t="shared" si="140"/>
        <v>45209.895833331029</v>
      </c>
      <c r="B954" s="6">
        <v>10</v>
      </c>
      <c r="C954" s="6" t="s">
        <v>131</v>
      </c>
      <c r="D954">
        <f>IF(HOUR(A954)+MINUTE(A954)/60&lt;=18,1,IF(HOUR(A954)+MINUTE(A954)/60&gt;=23.25,1,LOOKUP(DAY(A954),calendario!$A$12:$A$41,calendario!$C$12:$C$41)))</f>
        <v>0</v>
      </c>
      <c r="E954" s="89">
        <f t="shared" si="141"/>
        <v>4.651423828125</v>
      </c>
      <c r="F954" s="88">
        <v>18.6056953125</v>
      </c>
      <c r="G954" s="89">
        <f t="shared" si="141"/>
        <v>4.6527768554687503</v>
      </c>
      <c r="H954" s="86">
        <v>18.611107421875001</v>
      </c>
      <c r="O954" s="53">
        <f t="shared" si="142"/>
        <v>0</v>
      </c>
      <c r="P954" s="54">
        <f t="shared" si="143"/>
        <v>60.072878709005721</v>
      </c>
      <c r="Q954" s="69">
        <v>36.783470327954191</v>
      </c>
      <c r="R954" s="53">
        <f t="shared" si="144"/>
        <v>10.142882222800619</v>
      </c>
      <c r="S954" s="53">
        <f t="shared" si="145"/>
        <v>0</v>
      </c>
      <c r="T954" s="53">
        <f t="shared" si="146"/>
        <v>0</v>
      </c>
      <c r="U954" s="53">
        <f t="shared" si="147"/>
        <v>60.072878709005721</v>
      </c>
      <c r="V954" s="69">
        <v>36.783470327954191</v>
      </c>
      <c r="W954" s="53">
        <f t="shared" si="148"/>
        <v>10.142882222800619</v>
      </c>
      <c r="X954" s="53">
        <f t="shared" si="149"/>
        <v>0</v>
      </c>
      <c r="Y954" s="12"/>
      <c r="Z954" s="21"/>
      <c r="AA954" s="48"/>
      <c r="AB954" s="21"/>
      <c r="AC954" s="12"/>
    </row>
    <row r="955" spans="1:29" x14ac:dyDescent="0.3">
      <c r="A955" s="1">
        <f t="shared" si="140"/>
        <v>45209.906249997694</v>
      </c>
      <c r="B955" s="6">
        <v>10</v>
      </c>
      <c r="C955" s="6" t="s">
        <v>132</v>
      </c>
      <c r="D955">
        <f>IF(HOUR(A955)+MINUTE(A955)/60&lt;=18,1,IF(HOUR(A955)+MINUTE(A955)/60&gt;=23.25,1,LOOKUP(DAY(A955),calendario!$A$12:$A$41,calendario!$C$12:$C$41)))</f>
        <v>0</v>
      </c>
      <c r="E955" s="89">
        <f t="shared" si="141"/>
        <v>4.6520024414062497</v>
      </c>
      <c r="F955" s="88">
        <v>18.608009765624999</v>
      </c>
      <c r="G955" s="89">
        <f t="shared" si="141"/>
        <v>4.6528945312500003</v>
      </c>
      <c r="H955" s="86">
        <v>18.611578125000001</v>
      </c>
      <c r="O955" s="53">
        <f t="shared" si="142"/>
        <v>0</v>
      </c>
      <c r="P955" s="54">
        <f t="shared" si="143"/>
        <v>60.072878709005721</v>
      </c>
      <c r="Q955" s="69">
        <v>34.861035918792297</v>
      </c>
      <c r="R955" s="53">
        <f t="shared" si="144"/>
        <v>11.104099427381566</v>
      </c>
      <c r="S955" s="53">
        <f t="shared" si="145"/>
        <v>0</v>
      </c>
      <c r="T955" s="53">
        <f t="shared" si="146"/>
        <v>0</v>
      </c>
      <c r="U955" s="53">
        <f t="shared" si="147"/>
        <v>60.072878709005721</v>
      </c>
      <c r="V955" s="69">
        <v>34.861035918792297</v>
      </c>
      <c r="W955" s="53">
        <f t="shared" si="148"/>
        <v>11.104099427381566</v>
      </c>
      <c r="X955" s="53">
        <f t="shared" si="149"/>
        <v>0</v>
      </c>
      <c r="Y955" s="12"/>
      <c r="Z955" s="21"/>
      <c r="AA955" s="48"/>
      <c r="AB955" s="21"/>
      <c r="AC955" s="12"/>
    </row>
    <row r="956" spans="1:29" x14ac:dyDescent="0.3">
      <c r="A956" s="1">
        <f t="shared" si="140"/>
        <v>45209.916666664358</v>
      </c>
      <c r="B956" s="6">
        <v>10</v>
      </c>
      <c r="C956" s="6" t="s">
        <v>133</v>
      </c>
      <c r="D956">
        <f>IF(HOUR(A956)+MINUTE(A956)/60&lt;=18,1,IF(HOUR(A956)+MINUTE(A956)/60&gt;=23.25,1,LOOKUP(DAY(A956),calendario!$A$12:$A$41,calendario!$C$12:$C$41)))</f>
        <v>0</v>
      </c>
      <c r="E956" s="89">
        <f t="shared" si="141"/>
        <v>4.6521035156249999</v>
      </c>
      <c r="F956" s="88">
        <v>18.6084140625</v>
      </c>
      <c r="G956" s="89">
        <f t="shared" si="141"/>
        <v>4.6530756835937499</v>
      </c>
      <c r="H956" s="86">
        <v>18.612302734375</v>
      </c>
      <c r="O956" s="53">
        <f t="shared" si="142"/>
        <v>0</v>
      </c>
      <c r="P956" s="54">
        <f t="shared" si="143"/>
        <v>60.072878709005721</v>
      </c>
      <c r="Q956" s="69">
        <v>34.861035918792297</v>
      </c>
      <c r="R956" s="53">
        <f t="shared" si="144"/>
        <v>11.104099427381566</v>
      </c>
      <c r="S956" s="53">
        <f t="shared" si="145"/>
        <v>0</v>
      </c>
      <c r="T956" s="53">
        <f t="shared" si="146"/>
        <v>0</v>
      </c>
      <c r="U956" s="53">
        <f t="shared" si="147"/>
        <v>60.072878709005721</v>
      </c>
      <c r="V956" s="69">
        <v>34.861035918792297</v>
      </c>
      <c r="W956" s="53">
        <f t="shared" si="148"/>
        <v>11.104099427381566</v>
      </c>
      <c r="X956" s="53">
        <f t="shared" si="149"/>
        <v>0</v>
      </c>
      <c r="Y956" s="12"/>
      <c r="Z956" s="21"/>
      <c r="AA956" s="48"/>
      <c r="AB956" s="21"/>
      <c r="AC956" s="12"/>
    </row>
    <row r="957" spans="1:29" x14ac:dyDescent="0.3">
      <c r="A957" s="1">
        <f t="shared" si="140"/>
        <v>45209.927083331022</v>
      </c>
      <c r="B957" s="6">
        <v>10</v>
      </c>
      <c r="C957" s="6" t="s">
        <v>134</v>
      </c>
      <c r="D957">
        <f>IF(HOUR(A957)+MINUTE(A957)/60&lt;=18,1,IF(HOUR(A957)+MINUTE(A957)/60&gt;=23.25,1,LOOKUP(DAY(A957),calendario!$A$12:$A$41,calendario!$C$12:$C$41)))</f>
        <v>0</v>
      </c>
      <c r="E957" s="89">
        <f t="shared" si="141"/>
        <v>4.6526455078125002</v>
      </c>
      <c r="F957" s="88">
        <v>18.610582031250001</v>
      </c>
      <c r="G957" s="89">
        <f t="shared" si="141"/>
        <v>4.6533002929687504</v>
      </c>
      <c r="H957" s="86">
        <v>18.613201171875001</v>
      </c>
      <c r="O957" s="53">
        <f t="shared" si="142"/>
        <v>0</v>
      </c>
      <c r="P957" s="54">
        <f t="shared" si="143"/>
        <v>60.072878709005721</v>
      </c>
      <c r="Q957" s="69">
        <v>28.834909942738157</v>
      </c>
      <c r="R957" s="53">
        <f t="shared" si="144"/>
        <v>14.117162415408636</v>
      </c>
      <c r="S957" s="53">
        <f t="shared" si="145"/>
        <v>0</v>
      </c>
      <c r="T957" s="53">
        <f t="shared" si="146"/>
        <v>0</v>
      </c>
      <c r="U957" s="53">
        <f t="shared" si="147"/>
        <v>60.072878709005721</v>
      </c>
      <c r="V957" s="69">
        <v>28.834909942738157</v>
      </c>
      <c r="W957" s="53">
        <f t="shared" si="148"/>
        <v>14.117162415408636</v>
      </c>
      <c r="X957" s="53">
        <f t="shared" si="149"/>
        <v>0</v>
      </c>
      <c r="Y957" s="12"/>
      <c r="Z957" s="21"/>
      <c r="AA957" s="48"/>
      <c r="AB957" s="21"/>
      <c r="AC957" s="12"/>
    </row>
    <row r="958" spans="1:29" x14ac:dyDescent="0.3">
      <c r="A958" s="1">
        <f t="shared" si="140"/>
        <v>45209.937499997686</v>
      </c>
      <c r="B958" s="6">
        <v>10</v>
      </c>
      <c r="C958" s="6" t="s">
        <v>135</v>
      </c>
      <c r="D958">
        <f>IF(HOUR(A958)+MINUTE(A958)/60&lt;=18,1,IF(HOUR(A958)+MINUTE(A958)/60&gt;=23.25,1,LOOKUP(DAY(A958),calendario!$A$12:$A$41,calendario!$C$12:$C$41)))</f>
        <v>0</v>
      </c>
      <c r="E958" s="89">
        <f t="shared" si="141"/>
        <v>4.6529379882812503</v>
      </c>
      <c r="F958" s="88">
        <v>18.611751953125001</v>
      </c>
      <c r="G958" s="89">
        <f t="shared" si="141"/>
        <v>4.6532163085937501</v>
      </c>
      <c r="H958" s="86">
        <v>18.612865234375001</v>
      </c>
      <c r="O958" s="53">
        <f t="shared" si="142"/>
        <v>0</v>
      </c>
      <c r="P958" s="54">
        <f t="shared" si="143"/>
        <v>60.072878709005721</v>
      </c>
      <c r="Q958" s="69">
        <v>28.834909942738157</v>
      </c>
      <c r="R958" s="53">
        <f t="shared" si="144"/>
        <v>14.117162415408636</v>
      </c>
      <c r="S958" s="53">
        <f t="shared" si="145"/>
        <v>0</v>
      </c>
      <c r="T958" s="53">
        <f t="shared" si="146"/>
        <v>0</v>
      </c>
      <c r="U958" s="53">
        <f t="shared" si="147"/>
        <v>60.072878709005721</v>
      </c>
      <c r="V958" s="69">
        <v>28.834909942738157</v>
      </c>
      <c r="W958" s="53">
        <f t="shared" si="148"/>
        <v>14.117162415408636</v>
      </c>
      <c r="X958" s="53">
        <f t="shared" si="149"/>
        <v>0</v>
      </c>
      <c r="Y958" s="12"/>
      <c r="Z958" s="21"/>
      <c r="AA958" s="48"/>
      <c r="AB958" s="21"/>
      <c r="AC958" s="12"/>
    </row>
    <row r="959" spans="1:29" x14ac:dyDescent="0.3">
      <c r="A959" s="1">
        <f t="shared" si="140"/>
        <v>45209.94791666435</v>
      </c>
      <c r="B959" s="6">
        <v>10</v>
      </c>
      <c r="C959" s="6" t="s">
        <v>136</v>
      </c>
      <c r="D959">
        <f>IF(HOUR(A959)+MINUTE(A959)/60&lt;=18,1,IF(HOUR(A959)+MINUTE(A959)/60&gt;=23.25,1,LOOKUP(DAY(A959),calendario!$A$12:$A$41,calendario!$C$12:$C$41)))</f>
        <v>0</v>
      </c>
      <c r="E959" s="89">
        <f t="shared" si="141"/>
        <v>4.6531811523437501</v>
      </c>
      <c r="F959" s="88">
        <v>18.612724609375</v>
      </c>
      <c r="G959" s="89">
        <f t="shared" si="141"/>
        <v>4.6530800781249999</v>
      </c>
      <c r="H959" s="86">
        <v>18.6123203125</v>
      </c>
      <c r="O959" s="53">
        <f t="shared" si="142"/>
        <v>0</v>
      </c>
      <c r="P959" s="54">
        <f t="shared" si="143"/>
        <v>60.072878709005721</v>
      </c>
      <c r="Q959" s="69">
        <v>28.838752732951587</v>
      </c>
      <c r="R959" s="53">
        <f t="shared" si="144"/>
        <v>14.115241020301921</v>
      </c>
      <c r="S959" s="53">
        <f t="shared" si="145"/>
        <v>0</v>
      </c>
      <c r="T959" s="53">
        <f t="shared" si="146"/>
        <v>0</v>
      </c>
      <c r="U959" s="53">
        <f t="shared" si="147"/>
        <v>60.072878709005721</v>
      </c>
      <c r="V959" s="69">
        <v>28.838752732951587</v>
      </c>
      <c r="W959" s="53">
        <f t="shared" si="148"/>
        <v>14.115241020301921</v>
      </c>
      <c r="X959" s="53">
        <f t="shared" si="149"/>
        <v>0</v>
      </c>
      <c r="Y959" s="12"/>
      <c r="Z959" s="21"/>
      <c r="AA959" s="48"/>
      <c r="AB959" s="21"/>
      <c r="AC959" s="12"/>
    </row>
    <row r="960" spans="1:29" x14ac:dyDescent="0.3">
      <c r="A960" s="1">
        <f t="shared" si="140"/>
        <v>45209.958333331015</v>
      </c>
      <c r="B960" s="6">
        <v>10</v>
      </c>
      <c r="C960" s="6" t="s">
        <v>137</v>
      </c>
      <c r="D960">
        <f>IF(HOUR(A960)+MINUTE(A960)/60&lt;=18,1,IF(HOUR(A960)+MINUTE(A960)/60&gt;=23.25,1,LOOKUP(DAY(A960),calendario!$A$12:$A$41,calendario!$C$12:$C$41)))</f>
        <v>0</v>
      </c>
      <c r="E960" s="89">
        <f t="shared" si="141"/>
        <v>4.6534443359375004</v>
      </c>
      <c r="F960" s="88">
        <v>18.613777343750002</v>
      </c>
      <c r="G960" s="89">
        <f t="shared" si="141"/>
        <v>4.6529536132812499</v>
      </c>
      <c r="H960" s="86">
        <v>18.611814453125</v>
      </c>
      <c r="O960" s="53">
        <f t="shared" si="142"/>
        <v>0</v>
      </c>
      <c r="P960" s="54">
        <f t="shared" si="143"/>
        <v>60.072878709005721</v>
      </c>
      <c r="Q960" s="69">
        <v>28.838752732951587</v>
      </c>
      <c r="R960" s="53">
        <f t="shared" si="144"/>
        <v>14.115241020301921</v>
      </c>
      <c r="S960" s="53">
        <f t="shared" si="145"/>
        <v>0</v>
      </c>
      <c r="T960" s="53">
        <f t="shared" si="146"/>
        <v>0</v>
      </c>
      <c r="U960" s="53">
        <f t="shared" si="147"/>
        <v>60.072878709005721</v>
      </c>
      <c r="V960" s="69">
        <v>28.838752732951587</v>
      </c>
      <c r="W960" s="53">
        <f t="shared" si="148"/>
        <v>14.115241020301921</v>
      </c>
      <c r="X960" s="53">
        <f t="shared" si="149"/>
        <v>0</v>
      </c>
      <c r="Y960" s="12"/>
      <c r="Z960" s="21"/>
      <c r="AA960" s="48"/>
      <c r="AB960" s="21"/>
      <c r="AC960" s="12"/>
    </row>
    <row r="961" spans="1:29" x14ac:dyDescent="0.3">
      <c r="A961" s="1">
        <f t="shared" si="140"/>
        <v>45209.968749997679</v>
      </c>
      <c r="B961" s="6">
        <v>10</v>
      </c>
      <c r="C961" s="6" t="s">
        <v>138</v>
      </c>
      <c r="D961">
        <f>IF(HOUR(A961)+MINUTE(A961)/60&lt;=18,1,IF(HOUR(A961)+MINUTE(A961)/60&gt;=23.25,1,LOOKUP(DAY(A961),calendario!$A$12:$A$41,calendario!$C$12:$C$41)))</f>
        <v>1</v>
      </c>
      <c r="E961" s="89">
        <f t="shared" si="141"/>
        <v>4.6535673828124997</v>
      </c>
      <c r="F961" s="88">
        <v>18.614269531249999</v>
      </c>
      <c r="G961" s="89">
        <f t="shared" si="141"/>
        <v>4.5570004882812496</v>
      </c>
      <c r="H961" s="86">
        <v>18.228001953124998</v>
      </c>
      <c r="O961" s="53">
        <f t="shared" si="142"/>
        <v>0</v>
      </c>
      <c r="P961" s="54">
        <f t="shared" si="143"/>
        <v>58.927641853201457</v>
      </c>
      <c r="Q961" s="69">
        <v>36.726699375325353</v>
      </c>
      <c r="R961" s="53">
        <f t="shared" si="144"/>
        <v>9.6272801926080156</v>
      </c>
      <c r="S961" s="53">
        <f t="shared" si="145"/>
        <v>0</v>
      </c>
      <c r="T961" s="53">
        <f t="shared" si="146"/>
        <v>0</v>
      </c>
      <c r="U961" s="53">
        <f t="shared" si="147"/>
        <v>58.927641853201457</v>
      </c>
      <c r="V961" s="69">
        <v>36.726699375325353</v>
      </c>
      <c r="W961" s="53">
        <f t="shared" si="148"/>
        <v>9.6272801926080156</v>
      </c>
      <c r="X961" s="53">
        <f t="shared" si="149"/>
        <v>0</v>
      </c>
      <c r="Y961" s="12"/>
      <c r="Z961" s="21"/>
      <c r="AA961" s="48"/>
      <c r="AB961" s="21"/>
      <c r="AC961" s="12"/>
    </row>
    <row r="962" spans="1:29" x14ac:dyDescent="0.3">
      <c r="A962" s="1">
        <f t="shared" si="140"/>
        <v>45209.979166664343</v>
      </c>
      <c r="B962" s="6">
        <v>10</v>
      </c>
      <c r="C962" s="6" t="s">
        <v>139</v>
      </c>
      <c r="D962">
        <f>IF(HOUR(A962)+MINUTE(A962)/60&lt;=18,1,IF(HOUR(A962)+MINUTE(A962)/60&gt;=23.25,1,LOOKUP(DAY(A962),calendario!$A$12:$A$41,calendario!$C$12:$C$41)))</f>
        <v>1</v>
      </c>
      <c r="E962" s="89">
        <f t="shared" si="141"/>
        <v>4.5415581054687504</v>
      </c>
      <c r="F962" s="88">
        <v>18.166232421875002</v>
      </c>
      <c r="G962" s="89">
        <f t="shared" si="141"/>
        <v>4.4989399414062499</v>
      </c>
      <c r="H962" s="86">
        <v>17.995759765624999</v>
      </c>
      <c r="O962" s="53">
        <f t="shared" si="142"/>
        <v>0</v>
      </c>
      <c r="P962" s="54">
        <f t="shared" si="143"/>
        <v>58.927641853201457</v>
      </c>
      <c r="Q962" s="69">
        <v>36.726699375325353</v>
      </c>
      <c r="R962" s="53">
        <f t="shared" si="144"/>
        <v>9.6272801926080156</v>
      </c>
      <c r="S962" s="53">
        <f t="shared" si="145"/>
        <v>0</v>
      </c>
      <c r="T962" s="53">
        <f t="shared" si="146"/>
        <v>0</v>
      </c>
      <c r="U962" s="53">
        <f t="shared" si="147"/>
        <v>58.927641853201457</v>
      </c>
      <c r="V962" s="69">
        <v>36.726699375325353</v>
      </c>
      <c r="W962" s="53">
        <f t="shared" si="148"/>
        <v>9.6272801926080156</v>
      </c>
      <c r="X962" s="53">
        <f t="shared" si="149"/>
        <v>0</v>
      </c>
      <c r="Y962" s="12"/>
      <c r="Z962" s="21"/>
      <c r="AA962" s="48"/>
      <c r="AB962" s="21"/>
      <c r="AC962" s="12"/>
    </row>
    <row r="963" spans="1:29" x14ac:dyDescent="0.3">
      <c r="A963" s="1">
        <f t="shared" si="140"/>
        <v>45209.989583331007</v>
      </c>
      <c r="B963" s="6">
        <v>10</v>
      </c>
      <c r="C963" s="6" t="s">
        <v>140</v>
      </c>
      <c r="D963">
        <f>IF(HOUR(A963)+MINUTE(A963)/60&lt;=18,1,IF(HOUR(A963)+MINUTE(A963)/60&gt;=23.25,1,LOOKUP(DAY(A963),calendario!$A$12:$A$41,calendario!$C$12:$C$41)))</f>
        <v>1</v>
      </c>
      <c r="E963" s="89">
        <f t="shared" si="141"/>
        <v>4.5096904296874998</v>
      </c>
      <c r="F963" s="88">
        <v>18.038761718749999</v>
      </c>
      <c r="G963" s="89">
        <f t="shared" si="141"/>
        <v>4.49905810546875</v>
      </c>
      <c r="H963" s="86">
        <v>17.996232421875</v>
      </c>
      <c r="O963" s="53">
        <f t="shared" si="142"/>
        <v>0</v>
      </c>
      <c r="P963" s="54">
        <f t="shared" si="143"/>
        <v>58.927641853201457</v>
      </c>
      <c r="Q963" s="69">
        <v>37.216075741801141</v>
      </c>
      <c r="R963" s="53">
        <f t="shared" si="144"/>
        <v>9.3825920093701214</v>
      </c>
      <c r="S963" s="53">
        <f t="shared" si="145"/>
        <v>0</v>
      </c>
      <c r="T963" s="53">
        <f t="shared" si="146"/>
        <v>0</v>
      </c>
      <c r="U963" s="53">
        <f t="shared" si="147"/>
        <v>58.927641853201457</v>
      </c>
      <c r="V963" s="69">
        <v>37.216075741801141</v>
      </c>
      <c r="W963" s="53">
        <f t="shared" si="148"/>
        <v>9.3825920093701214</v>
      </c>
      <c r="X963" s="53">
        <f t="shared" si="149"/>
        <v>0</v>
      </c>
      <c r="Y963" s="12"/>
      <c r="Z963" s="21"/>
      <c r="AA963" s="48"/>
      <c r="AB963" s="21"/>
      <c r="AC963" s="12"/>
    </row>
    <row r="964" spans="1:29" x14ac:dyDescent="0.3">
      <c r="A964" s="1">
        <f t="shared" si="140"/>
        <v>45209.999999997672</v>
      </c>
      <c r="B964" s="6">
        <v>10</v>
      </c>
      <c r="C964" s="6" t="s">
        <v>141</v>
      </c>
      <c r="D964">
        <f>IF(HOUR(A964)+MINUTE(A964)/60&lt;=18,1,IF(HOUR(A964)+MINUTE(A964)/60&gt;=23.25,1,LOOKUP(DAY(A964),calendario!$A$12:$A$41,calendario!$C$12:$C$41)))</f>
        <v>1</v>
      </c>
      <c r="E964" s="89">
        <f t="shared" si="141"/>
        <v>4.5097197265625004</v>
      </c>
      <c r="F964" s="88">
        <v>18.038878906250002</v>
      </c>
      <c r="G964" s="89">
        <f t="shared" si="141"/>
        <v>4.4984384765624998</v>
      </c>
      <c r="H964" s="86">
        <v>17.993753906249999</v>
      </c>
      <c r="O964" s="53">
        <f t="shared" si="142"/>
        <v>0</v>
      </c>
      <c r="P964" s="54">
        <f t="shared" si="143"/>
        <v>58.927641853201457</v>
      </c>
      <c r="Q964" s="69">
        <v>37.216075741801141</v>
      </c>
      <c r="R964" s="53">
        <f t="shared" si="144"/>
        <v>9.3825920093701214</v>
      </c>
      <c r="S964" s="53">
        <f t="shared" si="145"/>
        <v>0</v>
      </c>
      <c r="T964" s="53">
        <f t="shared" si="146"/>
        <v>0</v>
      </c>
      <c r="U964" s="53">
        <f t="shared" si="147"/>
        <v>58.927641853201457</v>
      </c>
      <c r="V964" s="69">
        <v>37.216075741801141</v>
      </c>
      <c r="W964" s="53">
        <f t="shared" si="148"/>
        <v>9.3825920093701214</v>
      </c>
      <c r="X964" s="53">
        <f t="shared" si="149"/>
        <v>0</v>
      </c>
      <c r="Y964" s="12"/>
      <c r="Z964" s="21"/>
      <c r="AA964" s="48"/>
      <c r="AB964" s="21"/>
      <c r="AC964" s="12"/>
    </row>
    <row r="965" spans="1:29" x14ac:dyDescent="0.3">
      <c r="A965" s="1">
        <f t="shared" si="140"/>
        <v>45210.010416664336</v>
      </c>
      <c r="B965" s="6">
        <v>11</v>
      </c>
      <c r="C965" s="6" t="s">
        <v>142</v>
      </c>
      <c r="D965">
        <f>IF(HOUR(A965)+MINUTE(A965)/60&lt;=18,1,IF(HOUR(A965)+MINUTE(A965)/60&gt;=23.25,1,LOOKUP(DAY(A965),calendario!$A$12:$A$41,calendario!$C$12:$C$41)))</f>
        <v>1</v>
      </c>
      <c r="E965" s="89">
        <f t="shared" si="141"/>
        <v>3.4462607421875</v>
      </c>
      <c r="F965" s="88">
        <v>13.78504296875</v>
      </c>
      <c r="G965" s="89">
        <f t="shared" si="141"/>
        <v>2.139281982421875</v>
      </c>
      <c r="H965" s="86">
        <v>8.5571279296874998</v>
      </c>
      <c r="O965" s="53">
        <f t="shared" si="142"/>
        <v>1.0105931276312163</v>
      </c>
      <c r="P965" s="54">
        <f t="shared" si="143"/>
        <v>58.927641853201457</v>
      </c>
      <c r="Q965" s="69">
        <v>28.843925819885477</v>
      </c>
      <c r="R965" s="53">
        <f t="shared" si="144"/>
        <v>13.568666970327953</v>
      </c>
      <c r="S965" s="53">
        <f t="shared" si="145"/>
        <v>13.712401591330106</v>
      </c>
      <c r="T965" s="53">
        <f t="shared" si="146"/>
        <v>2.3437966645375026</v>
      </c>
      <c r="U965" s="53">
        <f t="shared" si="147"/>
        <v>58.927641853201457</v>
      </c>
      <c r="V965" s="69">
        <v>28.843925819885477</v>
      </c>
      <c r="W965" s="53">
        <f t="shared" si="148"/>
        <v>13.568666970327953</v>
      </c>
      <c r="X965" s="53">
        <f t="shared" si="149"/>
        <v>31.802196387274837</v>
      </c>
      <c r="Y965" s="12"/>
      <c r="Z965" s="21"/>
      <c r="AA965" s="48"/>
      <c r="AB965" s="21"/>
      <c r="AC965" s="12"/>
    </row>
    <row r="966" spans="1:29" x14ac:dyDescent="0.3">
      <c r="A966" s="1">
        <f t="shared" ref="A966:A1029" si="150">A965+0.0104166666666667</f>
        <v>45210.020833331</v>
      </c>
      <c r="B966" s="6">
        <v>11</v>
      </c>
      <c r="C966" s="6" t="s">
        <v>34</v>
      </c>
      <c r="D966">
        <f>IF(HOUR(A966)+MINUTE(A966)/60&lt;=18,1,IF(HOUR(A966)+MINUTE(A966)/60&gt;=23.25,1,LOOKUP(DAY(A966),calendario!$A$12:$A$41,calendario!$C$12:$C$41)))</f>
        <v>1</v>
      </c>
      <c r="E966" s="89">
        <f t="shared" ref="E966:G1029" si="151">F966/4</f>
        <v>0.12952551269531251</v>
      </c>
      <c r="F966" s="88">
        <v>0.51810205078125005</v>
      </c>
      <c r="G966" s="89">
        <f t="shared" si="151"/>
        <v>0</v>
      </c>
      <c r="H966" s="86">
        <v>0</v>
      </c>
      <c r="O966" s="53">
        <f t="shared" ref="O966:O1029" si="152">IF(($K$2*95%/4-E966)*$M$8*$M$9&lt;0,0,($K$2*95%/4-E966)*$M$8*$M$9)</f>
        <v>4.3938792796828583</v>
      </c>
      <c r="P966" s="54">
        <f t="shared" ref="P966:P1029" si="153">IF(B966&lt;=3,IF(D966=1,$L$14*10/$K$11,$K$14*10/$K$11),IF(D966=1,$L$15*10/$K$11,$K$15*10/$K$11))</f>
        <v>58.927641853201457</v>
      </c>
      <c r="Q966" s="69">
        <v>28.843925819885477</v>
      </c>
      <c r="R966" s="53">
        <f t="shared" ref="R966:R1029" si="154">IF((P966*95%-Q966)/2&lt;0,0,(P966*95%-Q966)/2)</f>
        <v>13.568666970327953</v>
      </c>
      <c r="S966" s="53">
        <f t="shared" ref="S966:S1029" si="155">R966*O966</f>
        <v>59.619084653841178</v>
      </c>
      <c r="T966" s="53">
        <f t="shared" ref="T966:T1029" si="156">IF(($K$3*95%/4-G966)*$M$8*$M$9&lt;0,0,($K$3*95%/4-G966)*$M$8*$M$9)</f>
        <v>4.5260037464002503</v>
      </c>
      <c r="U966" s="53">
        <f t="shared" ref="U966:U1029" si="157">IF(B966&lt;=3,IF(D966=1,$L$14*10/$K$11,$K$14*10/$K$11),IF(D966=1,$L$15*10/$K$11,$K$15*10/$K$11))</f>
        <v>58.927641853201457</v>
      </c>
      <c r="V966" s="69">
        <v>28.843925819885477</v>
      </c>
      <c r="W966" s="53">
        <f t="shared" ref="W966:W1029" si="158">IF((U966*95%-V966)/2&lt;0,0,(U966*95%-V966)/2)</f>
        <v>13.568666970327953</v>
      </c>
      <c r="X966" s="53">
        <f t="shared" ref="X966:X1029" si="159">W966*T966</f>
        <v>61.411837541361649</v>
      </c>
      <c r="Y966" s="12"/>
      <c r="Z966" s="21"/>
      <c r="AA966" s="48"/>
      <c r="AB966" s="21"/>
      <c r="AC966" s="12"/>
    </row>
    <row r="967" spans="1:29" x14ac:dyDescent="0.3">
      <c r="A967" s="1">
        <f t="shared" si="150"/>
        <v>45210.031249997664</v>
      </c>
      <c r="B967" s="6">
        <v>11</v>
      </c>
      <c r="C967" s="6" t="s">
        <v>36</v>
      </c>
      <c r="D967">
        <f>IF(HOUR(A967)+MINUTE(A967)/60&lt;=18,1,IF(HOUR(A967)+MINUTE(A967)/60&gt;=23.25,1,LOOKUP(DAY(A967),calendario!$A$12:$A$41,calendario!$C$12:$C$41)))</f>
        <v>1</v>
      </c>
      <c r="E967" s="89">
        <f t="shared" si="151"/>
        <v>0</v>
      </c>
      <c r="F967" s="88">
        <v>0</v>
      </c>
      <c r="G967" s="89">
        <f t="shared" si="151"/>
        <v>0</v>
      </c>
      <c r="H967" s="86">
        <v>0</v>
      </c>
      <c r="O967" s="53">
        <f t="shared" si="152"/>
        <v>4.5260037464002503</v>
      </c>
      <c r="P967" s="54">
        <f t="shared" si="153"/>
        <v>58.927641853201457</v>
      </c>
      <c r="Q967" s="69">
        <v>28.822252212389383</v>
      </c>
      <c r="R967" s="53">
        <f t="shared" si="154"/>
        <v>13.579503774076001</v>
      </c>
      <c r="S967" s="53">
        <f t="shared" si="155"/>
        <v>61.460884955724318</v>
      </c>
      <c r="T967" s="53">
        <f t="shared" si="156"/>
        <v>4.5260037464002503</v>
      </c>
      <c r="U967" s="53">
        <f t="shared" si="157"/>
        <v>58.927641853201457</v>
      </c>
      <c r="V967" s="69">
        <v>28.822252212389383</v>
      </c>
      <c r="W967" s="53">
        <f t="shared" si="158"/>
        <v>13.579503774076001</v>
      </c>
      <c r="X967" s="53">
        <f t="shared" si="159"/>
        <v>61.460884955724318</v>
      </c>
      <c r="Y967" s="12"/>
      <c r="Z967" s="21"/>
      <c r="AA967" s="48"/>
      <c r="AB967" s="21"/>
      <c r="AC967" s="12"/>
    </row>
    <row r="968" spans="1:29" x14ac:dyDescent="0.3">
      <c r="A968" s="1">
        <f t="shared" si="150"/>
        <v>45210.041666664329</v>
      </c>
      <c r="B968" s="6">
        <v>11</v>
      </c>
      <c r="C968" s="6" t="s">
        <v>38</v>
      </c>
      <c r="D968">
        <f>IF(HOUR(A968)+MINUTE(A968)/60&lt;=18,1,IF(HOUR(A968)+MINUTE(A968)/60&gt;=23.25,1,LOOKUP(DAY(A968),calendario!$A$12:$A$41,calendario!$C$12:$C$41)))</f>
        <v>1</v>
      </c>
      <c r="E968" s="89">
        <f t="shared" si="151"/>
        <v>0</v>
      </c>
      <c r="F968" s="88">
        <v>0</v>
      </c>
      <c r="G968" s="89">
        <f t="shared" si="151"/>
        <v>0</v>
      </c>
      <c r="H968" s="86">
        <v>0</v>
      </c>
      <c r="O968" s="53">
        <f t="shared" si="152"/>
        <v>4.5260037464002503</v>
      </c>
      <c r="P968" s="54">
        <f t="shared" si="153"/>
        <v>58.927641853201457</v>
      </c>
      <c r="Q968" s="69">
        <v>28.822252212389383</v>
      </c>
      <c r="R968" s="53">
        <f t="shared" si="154"/>
        <v>13.579503774076001</v>
      </c>
      <c r="S968" s="53">
        <f t="shared" si="155"/>
        <v>61.460884955724318</v>
      </c>
      <c r="T968" s="53">
        <f t="shared" si="156"/>
        <v>4.5260037464002503</v>
      </c>
      <c r="U968" s="53">
        <f t="shared" si="157"/>
        <v>58.927641853201457</v>
      </c>
      <c r="V968" s="69">
        <v>28.822252212389383</v>
      </c>
      <c r="W968" s="53">
        <f t="shared" si="158"/>
        <v>13.579503774076001</v>
      </c>
      <c r="X968" s="53">
        <f t="shared" si="159"/>
        <v>61.460884955724318</v>
      </c>
      <c r="Y968" s="12"/>
      <c r="Z968" s="21"/>
      <c r="AA968" s="48"/>
      <c r="AB968" s="21"/>
      <c r="AC968" s="12"/>
    </row>
    <row r="969" spans="1:29" x14ac:dyDescent="0.3">
      <c r="A969" s="1">
        <f t="shared" si="150"/>
        <v>45210.052083330993</v>
      </c>
      <c r="B969" s="6">
        <v>11</v>
      </c>
      <c r="C969" s="6" t="s">
        <v>40</v>
      </c>
      <c r="D969">
        <f>IF(HOUR(A969)+MINUTE(A969)/60&lt;=18,1,IF(HOUR(A969)+MINUTE(A969)/60&gt;=23.25,1,LOOKUP(DAY(A969),calendario!$A$12:$A$41,calendario!$C$12:$C$41)))</f>
        <v>1</v>
      </c>
      <c r="E969" s="89">
        <f t="shared" si="151"/>
        <v>0</v>
      </c>
      <c r="F969" s="88">
        <v>0</v>
      </c>
      <c r="G969" s="89">
        <f t="shared" si="151"/>
        <v>0</v>
      </c>
      <c r="H969" s="86">
        <v>0</v>
      </c>
      <c r="O969" s="53">
        <f t="shared" si="152"/>
        <v>4.5260037464002503</v>
      </c>
      <c r="P969" s="54">
        <f t="shared" si="153"/>
        <v>58.927641853201457</v>
      </c>
      <c r="Q969" s="69">
        <v>28.822252212389383</v>
      </c>
      <c r="R969" s="53">
        <f t="shared" si="154"/>
        <v>13.579503774076001</v>
      </c>
      <c r="S969" s="53">
        <f t="shared" si="155"/>
        <v>61.460884955724318</v>
      </c>
      <c r="T969" s="53">
        <f t="shared" si="156"/>
        <v>4.5260037464002503</v>
      </c>
      <c r="U969" s="53">
        <f t="shared" si="157"/>
        <v>58.927641853201457</v>
      </c>
      <c r="V969" s="69">
        <v>28.822252212389383</v>
      </c>
      <c r="W969" s="53">
        <f t="shared" si="158"/>
        <v>13.579503774076001</v>
      </c>
      <c r="X969" s="53">
        <f t="shared" si="159"/>
        <v>61.460884955724318</v>
      </c>
      <c r="Y969" s="12"/>
      <c r="Z969" s="21"/>
      <c r="AA969" s="48"/>
      <c r="AB969" s="21"/>
      <c r="AC969" s="12"/>
    </row>
    <row r="970" spans="1:29" x14ac:dyDescent="0.3">
      <c r="A970" s="1">
        <f t="shared" si="150"/>
        <v>45210.062499997657</v>
      </c>
      <c r="B970" s="6">
        <v>11</v>
      </c>
      <c r="C970" s="6" t="s">
        <v>42</v>
      </c>
      <c r="D970">
        <f>IF(HOUR(A970)+MINUTE(A970)/60&lt;=18,1,IF(HOUR(A970)+MINUTE(A970)/60&gt;=23.25,1,LOOKUP(DAY(A970),calendario!$A$12:$A$41,calendario!$C$12:$C$41)))</f>
        <v>1</v>
      </c>
      <c r="E970" s="89">
        <f t="shared" si="151"/>
        <v>0</v>
      </c>
      <c r="F970" s="88">
        <v>0</v>
      </c>
      <c r="G970" s="89">
        <f t="shared" si="151"/>
        <v>0</v>
      </c>
      <c r="H970" s="86">
        <v>0</v>
      </c>
      <c r="O970" s="53">
        <f t="shared" si="152"/>
        <v>4.5260037464002503</v>
      </c>
      <c r="P970" s="54">
        <f t="shared" si="153"/>
        <v>58.927641853201457</v>
      </c>
      <c r="Q970" s="69">
        <v>28.822252212389383</v>
      </c>
      <c r="R970" s="53">
        <f t="shared" si="154"/>
        <v>13.579503774076001</v>
      </c>
      <c r="S970" s="53">
        <f t="shared" si="155"/>
        <v>61.460884955724318</v>
      </c>
      <c r="T970" s="53">
        <f t="shared" si="156"/>
        <v>4.5260037464002503</v>
      </c>
      <c r="U970" s="53">
        <f t="shared" si="157"/>
        <v>58.927641853201457</v>
      </c>
      <c r="V970" s="69">
        <v>28.822252212389383</v>
      </c>
      <c r="W970" s="53">
        <f t="shared" si="158"/>
        <v>13.579503774076001</v>
      </c>
      <c r="X970" s="53">
        <f t="shared" si="159"/>
        <v>61.460884955724318</v>
      </c>
      <c r="Y970" s="12"/>
      <c r="Z970" s="21"/>
      <c r="AA970" s="48"/>
      <c r="AB970" s="21"/>
      <c r="AC970" s="12"/>
    </row>
    <row r="971" spans="1:29" x14ac:dyDescent="0.3">
      <c r="A971" s="1">
        <f t="shared" si="150"/>
        <v>45210.072916664321</v>
      </c>
      <c r="B971" s="6">
        <v>11</v>
      </c>
      <c r="C971" s="6" t="s">
        <v>43</v>
      </c>
      <c r="D971">
        <f>IF(HOUR(A971)+MINUTE(A971)/60&lt;=18,1,IF(HOUR(A971)+MINUTE(A971)/60&gt;=23.25,1,LOOKUP(DAY(A971),calendario!$A$12:$A$41,calendario!$C$12:$C$41)))</f>
        <v>1</v>
      </c>
      <c r="E971" s="89">
        <f t="shared" si="151"/>
        <v>0</v>
      </c>
      <c r="F971" s="88">
        <v>0</v>
      </c>
      <c r="G971" s="89">
        <f t="shared" si="151"/>
        <v>0</v>
      </c>
      <c r="H971" s="86">
        <v>0</v>
      </c>
      <c r="O971" s="53">
        <f t="shared" si="152"/>
        <v>4.5260037464002503</v>
      </c>
      <c r="P971" s="54">
        <f t="shared" si="153"/>
        <v>58.927641853201457</v>
      </c>
      <c r="Q971" s="69">
        <v>27.545876887038002</v>
      </c>
      <c r="R971" s="53">
        <f t="shared" si="154"/>
        <v>14.217691436751691</v>
      </c>
      <c r="S971" s="53">
        <f t="shared" si="155"/>
        <v>64.349324707900905</v>
      </c>
      <c r="T971" s="53">
        <f t="shared" si="156"/>
        <v>4.5260037464002503</v>
      </c>
      <c r="U971" s="53">
        <f t="shared" si="157"/>
        <v>58.927641853201457</v>
      </c>
      <c r="V971" s="69">
        <v>27.545876887038002</v>
      </c>
      <c r="W971" s="53">
        <f t="shared" si="158"/>
        <v>14.217691436751691</v>
      </c>
      <c r="X971" s="53">
        <f t="shared" si="159"/>
        <v>64.349324707900905</v>
      </c>
      <c r="Y971" s="12"/>
      <c r="Z971" s="21"/>
      <c r="AA971" s="48"/>
      <c r="AB971" s="21"/>
      <c r="AC971" s="12"/>
    </row>
    <row r="972" spans="1:29" x14ac:dyDescent="0.3">
      <c r="A972" s="1">
        <f t="shared" si="150"/>
        <v>45210.083333330986</v>
      </c>
      <c r="B972" s="6">
        <v>11</v>
      </c>
      <c r="C972" s="6" t="s">
        <v>45</v>
      </c>
      <c r="D972">
        <f>IF(HOUR(A972)+MINUTE(A972)/60&lt;=18,1,IF(HOUR(A972)+MINUTE(A972)/60&gt;=23.25,1,LOOKUP(DAY(A972),calendario!$A$12:$A$41,calendario!$C$12:$C$41)))</f>
        <v>1</v>
      </c>
      <c r="E972" s="89">
        <f t="shared" si="151"/>
        <v>0</v>
      </c>
      <c r="F972" s="88">
        <v>0</v>
      </c>
      <c r="G972" s="89">
        <f t="shared" si="151"/>
        <v>0</v>
      </c>
      <c r="H972" s="86">
        <v>0</v>
      </c>
      <c r="O972" s="53">
        <f t="shared" si="152"/>
        <v>4.5260037464002503</v>
      </c>
      <c r="P972" s="54">
        <f t="shared" si="153"/>
        <v>58.927641853201457</v>
      </c>
      <c r="Q972" s="69">
        <v>27.545876887038002</v>
      </c>
      <c r="R972" s="53">
        <f t="shared" si="154"/>
        <v>14.217691436751691</v>
      </c>
      <c r="S972" s="53">
        <f t="shared" si="155"/>
        <v>64.349324707900905</v>
      </c>
      <c r="T972" s="53">
        <f t="shared" si="156"/>
        <v>4.5260037464002503</v>
      </c>
      <c r="U972" s="53">
        <f t="shared" si="157"/>
        <v>58.927641853201457</v>
      </c>
      <c r="V972" s="69">
        <v>27.545876887038002</v>
      </c>
      <c r="W972" s="53">
        <f t="shared" si="158"/>
        <v>14.217691436751691</v>
      </c>
      <c r="X972" s="53">
        <f t="shared" si="159"/>
        <v>64.349324707900905</v>
      </c>
      <c r="Y972" s="12"/>
      <c r="Z972" s="21"/>
      <c r="AA972" s="48"/>
      <c r="AB972" s="21"/>
      <c r="AC972" s="12"/>
    </row>
    <row r="973" spans="1:29" x14ac:dyDescent="0.3">
      <c r="A973" s="1">
        <f t="shared" si="150"/>
        <v>45210.09374999765</v>
      </c>
      <c r="B973" s="6">
        <v>11</v>
      </c>
      <c r="C973" s="6" t="s">
        <v>46</v>
      </c>
      <c r="D973">
        <f>IF(HOUR(A973)+MINUTE(A973)/60&lt;=18,1,IF(HOUR(A973)+MINUTE(A973)/60&gt;=23.25,1,LOOKUP(DAY(A973),calendario!$A$12:$A$41,calendario!$C$12:$C$41)))</f>
        <v>1</v>
      </c>
      <c r="E973" s="89">
        <f t="shared" si="151"/>
        <v>0</v>
      </c>
      <c r="F973" s="88">
        <v>0</v>
      </c>
      <c r="G973" s="89">
        <f t="shared" si="151"/>
        <v>0</v>
      </c>
      <c r="H973" s="86">
        <v>0</v>
      </c>
      <c r="O973" s="53">
        <f t="shared" si="152"/>
        <v>4.5260037464002503</v>
      </c>
      <c r="P973" s="54">
        <f t="shared" si="153"/>
        <v>58.927641853201457</v>
      </c>
      <c r="Q973" s="69">
        <v>27.229257157730348</v>
      </c>
      <c r="R973" s="53">
        <f t="shared" si="154"/>
        <v>14.376001301405518</v>
      </c>
      <c r="S973" s="53">
        <f t="shared" si="155"/>
        <v>65.065835748416248</v>
      </c>
      <c r="T973" s="53">
        <f t="shared" si="156"/>
        <v>4.5260037464002503</v>
      </c>
      <c r="U973" s="53">
        <f t="shared" si="157"/>
        <v>58.927641853201457</v>
      </c>
      <c r="V973" s="69">
        <v>27.229257157730348</v>
      </c>
      <c r="W973" s="53">
        <f t="shared" si="158"/>
        <v>14.376001301405518</v>
      </c>
      <c r="X973" s="53">
        <f t="shared" si="159"/>
        <v>65.065835748416248</v>
      </c>
      <c r="Y973" s="12"/>
      <c r="Z973" s="21"/>
      <c r="AA973" s="48"/>
      <c r="AB973" s="21"/>
      <c r="AC973" s="12"/>
    </row>
    <row r="974" spans="1:29" x14ac:dyDescent="0.3">
      <c r="A974" s="1">
        <f t="shared" si="150"/>
        <v>45210.104166664314</v>
      </c>
      <c r="B974" s="6">
        <v>11</v>
      </c>
      <c r="C974" s="6" t="s">
        <v>49</v>
      </c>
      <c r="D974">
        <f>IF(HOUR(A974)+MINUTE(A974)/60&lt;=18,1,IF(HOUR(A974)+MINUTE(A974)/60&gt;=23.25,1,LOOKUP(DAY(A974),calendario!$A$12:$A$41,calendario!$C$12:$C$41)))</f>
        <v>1</v>
      </c>
      <c r="E974" s="89">
        <f t="shared" si="151"/>
        <v>0</v>
      </c>
      <c r="F974" s="88">
        <v>0</v>
      </c>
      <c r="G974" s="89">
        <f t="shared" si="151"/>
        <v>0</v>
      </c>
      <c r="H974" s="86">
        <v>0</v>
      </c>
      <c r="O974" s="53">
        <f t="shared" si="152"/>
        <v>4.5260037464002503</v>
      </c>
      <c r="P974" s="54">
        <f t="shared" si="153"/>
        <v>58.927641853201457</v>
      </c>
      <c r="Q974" s="69">
        <v>27.229257157730348</v>
      </c>
      <c r="R974" s="53">
        <f t="shared" si="154"/>
        <v>14.376001301405518</v>
      </c>
      <c r="S974" s="53">
        <f t="shared" si="155"/>
        <v>65.065835748416248</v>
      </c>
      <c r="T974" s="53">
        <f t="shared" si="156"/>
        <v>4.5260037464002503</v>
      </c>
      <c r="U974" s="53">
        <f t="shared" si="157"/>
        <v>58.927641853201457</v>
      </c>
      <c r="V974" s="69">
        <v>27.229257157730348</v>
      </c>
      <c r="W974" s="53">
        <f t="shared" si="158"/>
        <v>14.376001301405518</v>
      </c>
      <c r="X974" s="53">
        <f t="shared" si="159"/>
        <v>65.065835748416248</v>
      </c>
      <c r="Y974" s="12"/>
      <c r="Z974" s="21"/>
      <c r="AA974" s="48"/>
      <c r="AB974" s="21"/>
      <c r="AC974" s="12"/>
    </row>
    <row r="975" spans="1:29" x14ac:dyDescent="0.3">
      <c r="A975" s="1">
        <f t="shared" si="150"/>
        <v>45210.114583330978</v>
      </c>
      <c r="B975" s="6">
        <v>11</v>
      </c>
      <c r="C975" s="6" t="s">
        <v>52</v>
      </c>
      <c r="D975">
        <f>IF(HOUR(A975)+MINUTE(A975)/60&lt;=18,1,IF(HOUR(A975)+MINUTE(A975)/60&gt;=23.25,1,LOOKUP(DAY(A975),calendario!$A$12:$A$41,calendario!$C$12:$C$41)))</f>
        <v>1</v>
      </c>
      <c r="E975" s="89">
        <f t="shared" si="151"/>
        <v>0</v>
      </c>
      <c r="F975" s="88">
        <v>0</v>
      </c>
      <c r="G975" s="89">
        <f t="shared" si="151"/>
        <v>0</v>
      </c>
      <c r="H975" s="86">
        <v>0</v>
      </c>
      <c r="O975" s="53">
        <f t="shared" si="152"/>
        <v>4.5260037464002503</v>
      </c>
      <c r="P975" s="54">
        <f t="shared" si="153"/>
        <v>58.927641853201457</v>
      </c>
      <c r="Q975" s="69">
        <v>27.469209786569493</v>
      </c>
      <c r="R975" s="53">
        <f t="shared" si="154"/>
        <v>14.256024986985945</v>
      </c>
      <c r="S975" s="53">
        <f t="shared" si="155"/>
        <v>64.522822499873968</v>
      </c>
      <c r="T975" s="53">
        <f t="shared" si="156"/>
        <v>4.5260037464002503</v>
      </c>
      <c r="U975" s="53">
        <f t="shared" si="157"/>
        <v>58.927641853201457</v>
      </c>
      <c r="V975" s="69">
        <v>27.469209786569493</v>
      </c>
      <c r="W975" s="53">
        <f t="shared" si="158"/>
        <v>14.256024986985945</v>
      </c>
      <c r="X975" s="53">
        <f t="shared" si="159"/>
        <v>64.522822499873968</v>
      </c>
      <c r="Y975" s="12"/>
      <c r="Z975" s="21"/>
      <c r="AA975" s="48"/>
      <c r="AB975" s="21"/>
      <c r="AC975" s="12"/>
    </row>
    <row r="976" spans="1:29" x14ac:dyDescent="0.3">
      <c r="A976" s="1">
        <f t="shared" si="150"/>
        <v>45210.124999997643</v>
      </c>
      <c r="B976" s="6">
        <v>11</v>
      </c>
      <c r="C976" s="6" t="s">
        <v>54</v>
      </c>
      <c r="D976">
        <f>IF(HOUR(A976)+MINUTE(A976)/60&lt;=18,1,IF(HOUR(A976)+MINUTE(A976)/60&gt;=23.25,1,LOOKUP(DAY(A976),calendario!$A$12:$A$41,calendario!$C$12:$C$41)))</f>
        <v>1</v>
      </c>
      <c r="E976" s="89">
        <f t="shared" si="151"/>
        <v>0</v>
      </c>
      <c r="F976" s="88">
        <v>0</v>
      </c>
      <c r="G976" s="89">
        <f t="shared" si="151"/>
        <v>0</v>
      </c>
      <c r="H976" s="86">
        <v>0</v>
      </c>
      <c r="O976" s="53">
        <f t="shared" si="152"/>
        <v>4.5260037464002503</v>
      </c>
      <c r="P976" s="54">
        <f t="shared" si="153"/>
        <v>58.927641853201457</v>
      </c>
      <c r="Q976" s="69">
        <v>27.469209786569493</v>
      </c>
      <c r="R976" s="53">
        <f t="shared" si="154"/>
        <v>14.256024986985945</v>
      </c>
      <c r="S976" s="53">
        <f t="shared" si="155"/>
        <v>64.522822499873968</v>
      </c>
      <c r="T976" s="53">
        <f t="shared" si="156"/>
        <v>4.5260037464002503</v>
      </c>
      <c r="U976" s="53">
        <f t="shared" si="157"/>
        <v>58.927641853201457</v>
      </c>
      <c r="V976" s="69">
        <v>27.469209786569493</v>
      </c>
      <c r="W976" s="53">
        <f t="shared" si="158"/>
        <v>14.256024986985945</v>
      </c>
      <c r="X976" s="53">
        <f t="shared" si="159"/>
        <v>64.522822499873968</v>
      </c>
      <c r="Y976" s="12"/>
      <c r="Z976" s="21"/>
      <c r="AA976" s="48"/>
      <c r="AB976" s="21"/>
      <c r="AC976" s="12"/>
    </row>
    <row r="977" spans="1:29" x14ac:dyDescent="0.3">
      <c r="A977" s="1">
        <f t="shared" si="150"/>
        <v>45210.135416664307</v>
      </c>
      <c r="B977" s="6">
        <v>11</v>
      </c>
      <c r="C977" s="6" t="s">
        <v>55</v>
      </c>
      <c r="D977">
        <f>IF(HOUR(A977)+MINUTE(A977)/60&lt;=18,1,IF(HOUR(A977)+MINUTE(A977)/60&gt;=23.25,1,LOOKUP(DAY(A977),calendario!$A$12:$A$41,calendario!$C$12:$C$41)))</f>
        <v>1</v>
      </c>
      <c r="E977" s="89">
        <f t="shared" si="151"/>
        <v>0</v>
      </c>
      <c r="F977" s="88">
        <v>0</v>
      </c>
      <c r="G977" s="89">
        <f t="shared" si="151"/>
        <v>0</v>
      </c>
      <c r="H977" s="86">
        <v>0</v>
      </c>
      <c r="O977" s="53">
        <f t="shared" si="152"/>
        <v>4.5260037464002503</v>
      </c>
      <c r="P977" s="54">
        <f t="shared" si="153"/>
        <v>58.927641853201457</v>
      </c>
      <c r="Q977" s="69">
        <v>26.749211348256118</v>
      </c>
      <c r="R977" s="53">
        <f t="shared" si="154"/>
        <v>14.616024206142633</v>
      </c>
      <c r="S977" s="53">
        <f t="shared" si="155"/>
        <v>66.152180314478301</v>
      </c>
      <c r="T977" s="53">
        <f t="shared" si="156"/>
        <v>4.5260037464002503</v>
      </c>
      <c r="U977" s="53">
        <f t="shared" si="157"/>
        <v>58.927641853201457</v>
      </c>
      <c r="V977" s="69">
        <v>26.749211348256118</v>
      </c>
      <c r="W977" s="53">
        <f t="shared" si="158"/>
        <v>14.616024206142633</v>
      </c>
      <c r="X977" s="53">
        <f t="shared" si="159"/>
        <v>66.152180314478301</v>
      </c>
      <c r="Y977" s="12"/>
      <c r="Z977" s="21"/>
      <c r="AA977" s="48"/>
      <c r="AB977" s="21"/>
      <c r="AC977" s="12"/>
    </row>
    <row r="978" spans="1:29" x14ac:dyDescent="0.3">
      <c r="A978" s="1">
        <f t="shared" si="150"/>
        <v>45210.145833330971</v>
      </c>
      <c r="B978" s="6">
        <v>11</v>
      </c>
      <c r="C978" s="6" t="s">
        <v>56</v>
      </c>
      <c r="D978">
        <f>IF(HOUR(A978)+MINUTE(A978)/60&lt;=18,1,IF(HOUR(A978)+MINUTE(A978)/60&gt;=23.25,1,LOOKUP(DAY(A978),calendario!$A$12:$A$41,calendario!$C$12:$C$41)))</f>
        <v>1</v>
      </c>
      <c r="E978" s="89">
        <f t="shared" si="151"/>
        <v>0</v>
      </c>
      <c r="F978" s="88">
        <v>0</v>
      </c>
      <c r="G978" s="89">
        <f t="shared" si="151"/>
        <v>0</v>
      </c>
      <c r="H978" s="86">
        <v>0</v>
      </c>
      <c r="O978" s="53">
        <f t="shared" si="152"/>
        <v>4.5260037464002503</v>
      </c>
      <c r="P978" s="54">
        <f t="shared" si="153"/>
        <v>58.927641853201457</v>
      </c>
      <c r="Q978" s="69">
        <v>26.749211348256118</v>
      </c>
      <c r="R978" s="53">
        <f t="shared" si="154"/>
        <v>14.616024206142633</v>
      </c>
      <c r="S978" s="53">
        <f t="shared" si="155"/>
        <v>66.152180314478301</v>
      </c>
      <c r="T978" s="53">
        <f t="shared" si="156"/>
        <v>4.5260037464002503</v>
      </c>
      <c r="U978" s="53">
        <f t="shared" si="157"/>
        <v>58.927641853201457</v>
      </c>
      <c r="V978" s="69">
        <v>26.749211348256118</v>
      </c>
      <c r="W978" s="53">
        <f t="shared" si="158"/>
        <v>14.616024206142633</v>
      </c>
      <c r="X978" s="53">
        <f t="shared" si="159"/>
        <v>66.152180314478301</v>
      </c>
      <c r="Y978" s="12"/>
      <c r="Z978" s="21"/>
      <c r="AA978" s="48"/>
      <c r="AB978" s="21"/>
      <c r="AC978" s="12"/>
    </row>
    <row r="979" spans="1:29" x14ac:dyDescent="0.3">
      <c r="A979" s="1">
        <f t="shared" si="150"/>
        <v>45210.156249997635</v>
      </c>
      <c r="B979" s="6">
        <v>11</v>
      </c>
      <c r="C979" s="6" t="s">
        <v>57</v>
      </c>
      <c r="D979">
        <f>IF(HOUR(A979)+MINUTE(A979)/60&lt;=18,1,IF(HOUR(A979)+MINUTE(A979)/60&gt;=23.25,1,LOOKUP(DAY(A979),calendario!$A$12:$A$41,calendario!$C$12:$C$41)))</f>
        <v>1</v>
      </c>
      <c r="E979" s="89">
        <f t="shared" si="151"/>
        <v>0</v>
      </c>
      <c r="F979" s="88">
        <v>0</v>
      </c>
      <c r="G979" s="89">
        <f t="shared" si="151"/>
        <v>0</v>
      </c>
      <c r="H979" s="86">
        <v>0</v>
      </c>
      <c r="O979" s="53">
        <f t="shared" si="152"/>
        <v>4.5260037464002503</v>
      </c>
      <c r="P979" s="54">
        <f t="shared" si="153"/>
        <v>58.927641853201457</v>
      </c>
      <c r="Q979" s="69">
        <v>26.932466684018738</v>
      </c>
      <c r="R979" s="53">
        <f t="shared" si="154"/>
        <v>14.524396538261323</v>
      </c>
      <c r="S979" s="53">
        <f t="shared" si="155"/>
        <v>65.737473146373574</v>
      </c>
      <c r="T979" s="53">
        <f t="shared" si="156"/>
        <v>4.5260037464002503</v>
      </c>
      <c r="U979" s="53">
        <f t="shared" si="157"/>
        <v>58.927641853201457</v>
      </c>
      <c r="V979" s="69">
        <v>26.932466684018738</v>
      </c>
      <c r="W979" s="53">
        <f t="shared" si="158"/>
        <v>14.524396538261323</v>
      </c>
      <c r="X979" s="53">
        <f t="shared" si="159"/>
        <v>65.737473146373574</v>
      </c>
      <c r="Y979" s="12"/>
      <c r="Z979" s="21"/>
      <c r="AA979" s="48"/>
      <c r="AB979" s="21"/>
      <c r="AC979" s="12"/>
    </row>
    <row r="980" spans="1:29" x14ac:dyDescent="0.3">
      <c r="A980" s="1">
        <f t="shared" si="150"/>
        <v>45210.1666666643</v>
      </c>
      <c r="B980" s="6">
        <v>11</v>
      </c>
      <c r="C980" s="6" t="s">
        <v>58</v>
      </c>
      <c r="D980">
        <f>IF(HOUR(A980)+MINUTE(A980)/60&lt;=18,1,IF(HOUR(A980)+MINUTE(A980)/60&gt;=23.25,1,LOOKUP(DAY(A980),calendario!$A$12:$A$41,calendario!$C$12:$C$41)))</f>
        <v>1</v>
      </c>
      <c r="E980" s="89">
        <f t="shared" si="151"/>
        <v>0</v>
      </c>
      <c r="F980" s="88">
        <v>0</v>
      </c>
      <c r="G980" s="89">
        <f t="shared" si="151"/>
        <v>0</v>
      </c>
      <c r="H980" s="86">
        <v>0</v>
      </c>
      <c r="O980" s="53">
        <f t="shared" si="152"/>
        <v>4.5260037464002503</v>
      </c>
      <c r="P980" s="54">
        <f t="shared" si="153"/>
        <v>58.927641853201457</v>
      </c>
      <c r="Q980" s="69">
        <v>26.932466684018738</v>
      </c>
      <c r="R980" s="53">
        <f t="shared" si="154"/>
        <v>14.524396538261323</v>
      </c>
      <c r="S980" s="53">
        <f t="shared" si="155"/>
        <v>65.737473146373574</v>
      </c>
      <c r="T980" s="53">
        <f t="shared" si="156"/>
        <v>4.5260037464002503</v>
      </c>
      <c r="U980" s="53">
        <f t="shared" si="157"/>
        <v>58.927641853201457</v>
      </c>
      <c r="V980" s="69">
        <v>26.932466684018738</v>
      </c>
      <c r="W980" s="53">
        <f t="shared" si="158"/>
        <v>14.524396538261323</v>
      </c>
      <c r="X980" s="53">
        <f t="shared" si="159"/>
        <v>65.737473146373574</v>
      </c>
      <c r="Y980" s="12"/>
      <c r="Z980" s="21"/>
      <c r="AA980" s="48"/>
      <c r="AB980" s="21"/>
      <c r="AC980" s="12"/>
    </row>
    <row r="981" spans="1:29" x14ac:dyDescent="0.3">
      <c r="A981" s="1">
        <f t="shared" si="150"/>
        <v>45210.177083330964</v>
      </c>
      <c r="B981" s="6">
        <v>11</v>
      </c>
      <c r="C981" s="6" t="s">
        <v>60</v>
      </c>
      <c r="D981">
        <f>IF(HOUR(A981)+MINUTE(A981)/60&lt;=18,1,IF(HOUR(A981)+MINUTE(A981)/60&gt;=23.25,1,LOOKUP(DAY(A981),calendario!$A$12:$A$41,calendario!$C$12:$C$41)))</f>
        <v>1</v>
      </c>
      <c r="E981" s="89">
        <f t="shared" si="151"/>
        <v>0</v>
      </c>
      <c r="F981" s="88">
        <v>0</v>
      </c>
      <c r="G981" s="89">
        <f t="shared" si="151"/>
        <v>0</v>
      </c>
      <c r="H981" s="86">
        <v>0</v>
      </c>
      <c r="O981" s="53">
        <f t="shared" si="152"/>
        <v>4.5260037464002503</v>
      </c>
      <c r="P981" s="54">
        <f t="shared" si="153"/>
        <v>58.927641853201457</v>
      </c>
      <c r="Q981" s="69">
        <v>27.583938573659552</v>
      </c>
      <c r="R981" s="53">
        <f t="shared" si="154"/>
        <v>14.198660593440916</v>
      </c>
      <c r="S981" s="53">
        <f t="shared" si="155"/>
        <v>64.263191039779187</v>
      </c>
      <c r="T981" s="53">
        <f t="shared" si="156"/>
        <v>4.5260037464002503</v>
      </c>
      <c r="U981" s="53">
        <f t="shared" si="157"/>
        <v>58.927641853201457</v>
      </c>
      <c r="V981" s="69">
        <v>27.583938573659552</v>
      </c>
      <c r="W981" s="53">
        <f t="shared" si="158"/>
        <v>14.198660593440916</v>
      </c>
      <c r="X981" s="53">
        <f t="shared" si="159"/>
        <v>64.263191039779187</v>
      </c>
      <c r="Y981" s="12"/>
      <c r="Z981" s="21"/>
      <c r="AA981" s="48"/>
      <c r="AB981" s="21"/>
      <c r="AC981" s="12"/>
    </row>
    <row r="982" spans="1:29" x14ac:dyDescent="0.3">
      <c r="A982" s="1">
        <f t="shared" si="150"/>
        <v>45210.187499997628</v>
      </c>
      <c r="B982" s="6">
        <v>11</v>
      </c>
      <c r="C982" s="6" t="s">
        <v>61</v>
      </c>
      <c r="D982">
        <f>IF(HOUR(A982)+MINUTE(A982)/60&lt;=18,1,IF(HOUR(A982)+MINUTE(A982)/60&gt;=23.25,1,LOOKUP(DAY(A982),calendario!$A$12:$A$41,calendario!$C$12:$C$41)))</f>
        <v>1</v>
      </c>
      <c r="E982" s="89">
        <f t="shared" si="151"/>
        <v>0</v>
      </c>
      <c r="F982" s="88">
        <v>0</v>
      </c>
      <c r="G982" s="89">
        <f t="shared" si="151"/>
        <v>0</v>
      </c>
      <c r="H982" s="86">
        <v>0</v>
      </c>
      <c r="O982" s="53">
        <f t="shared" si="152"/>
        <v>4.5260037464002503</v>
      </c>
      <c r="P982" s="54">
        <f t="shared" si="153"/>
        <v>58.927641853201457</v>
      </c>
      <c r="Q982" s="69">
        <v>27.583938573659552</v>
      </c>
      <c r="R982" s="53">
        <f t="shared" si="154"/>
        <v>14.198660593440916</v>
      </c>
      <c r="S982" s="53">
        <f t="shared" si="155"/>
        <v>64.263191039779187</v>
      </c>
      <c r="T982" s="53">
        <f t="shared" si="156"/>
        <v>4.5260037464002503</v>
      </c>
      <c r="U982" s="53">
        <f t="shared" si="157"/>
        <v>58.927641853201457</v>
      </c>
      <c r="V982" s="69">
        <v>27.583938573659552</v>
      </c>
      <c r="W982" s="53">
        <f t="shared" si="158"/>
        <v>14.198660593440916</v>
      </c>
      <c r="X982" s="53">
        <f t="shared" si="159"/>
        <v>64.263191039779187</v>
      </c>
      <c r="Y982" s="12"/>
      <c r="Z982" s="21"/>
      <c r="AA982" s="48"/>
      <c r="AB982" s="21"/>
      <c r="AC982" s="12"/>
    </row>
    <row r="983" spans="1:29" x14ac:dyDescent="0.3">
      <c r="A983" s="1">
        <f t="shared" si="150"/>
        <v>45210.197916664292</v>
      </c>
      <c r="B983" s="6">
        <v>11</v>
      </c>
      <c r="C983" s="6" t="s">
        <v>62</v>
      </c>
      <c r="D983">
        <f>IF(HOUR(A983)+MINUTE(A983)/60&lt;=18,1,IF(HOUR(A983)+MINUTE(A983)/60&gt;=23.25,1,LOOKUP(DAY(A983),calendario!$A$12:$A$41,calendario!$C$12:$C$41)))</f>
        <v>1</v>
      </c>
      <c r="E983" s="89">
        <f t="shared" si="151"/>
        <v>0</v>
      </c>
      <c r="F983" s="88">
        <v>0</v>
      </c>
      <c r="G983" s="89">
        <f t="shared" si="151"/>
        <v>0</v>
      </c>
      <c r="H983" s="86">
        <v>0</v>
      </c>
      <c r="O983" s="53">
        <f t="shared" si="152"/>
        <v>4.5260037464002503</v>
      </c>
      <c r="P983" s="54">
        <f t="shared" si="153"/>
        <v>58.927641853201457</v>
      </c>
      <c r="Q983" s="69">
        <v>26.063595783446122</v>
      </c>
      <c r="R983" s="53">
        <f t="shared" si="154"/>
        <v>14.958831988547631</v>
      </c>
      <c r="S983" s="53">
        <f t="shared" si="155"/>
        <v>67.703729621938479</v>
      </c>
      <c r="T983" s="53">
        <f t="shared" si="156"/>
        <v>4.5260037464002503</v>
      </c>
      <c r="U983" s="53">
        <f t="shared" si="157"/>
        <v>58.927641853201457</v>
      </c>
      <c r="V983" s="69">
        <v>26.063595783446122</v>
      </c>
      <c r="W983" s="53">
        <f t="shared" si="158"/>
        <v>14.958831988547631</v>
      </c>
      <c r="X983" s="53">
        <f t="shared" si="159"/>
        <v>67.703729621938479</v>
      </c>
      <c r="Y983" s="12"/>
      <c r="Z983" s="21"/>
      <c r="AA983" s="48"/>
      <c r="AB983" s="21"/>
      <c r="AC983" s="12"/>
    </row>
    <row r="984" spans="1:29" x14ac:dyDescent="0.3">
      <c r="A984" s="1">
        <f t="shared" si="150"/>
        <v>45210.208333330957</v>
      </c>
      <c r="B984" s="6">
        <v>11</v>
      </c>
      <c r="C984" s="6" t="s">
        <v>63</v>
      </c>
      <c r="D984">
        <f>IF(HOUR(A984)+MINUTE(A984)/60&lt;=18,1,IF(HOUR(A984)+MINUTE(A984)/60&gt;=23.25,1,LOOKUP(DAY(A984),calendario!$A$12:$A$41,calendario!$C$12:$C$41)))</f>
        <v>1</v>
      </c>
      <c r="E984" s="89">
        <f t="shared" si="151"/>
        <v>0</v>
      </c>
      <c r="F984" s="88">
        <v>0</v>
      </c>
      <c r="G984" s="89">
        <f t="shared" si="151"/>
        <v>0</v>
      </c>
      <c r="H984" s="86">
        <v>0</v>
      </c>
      <c r="O984" s="53">
        <f t="shared" si="152"/>
        <v>4.5260037464002503</v>
      </c>
      <c r="P984" s="54">
        <f t="shared" si="153"/>
        <v>58.927641853201457</v>
      </c>
      <c r="Q984" s="69">
        <v>26.063595783446122</v>
      </c>
      <c r="R984" s="53">
        <f t="shared" si="154"/>
        <v>14.958831988547631</v>
      </c>
      <c r="S984" s="53">
        <f t="shared" si="155"/>
        <v>67.703729621938479</v>
      </c>
      <c r="T984" s="53">
        <f t="shared" si="156"/>
        <v>4.5260037464002503</v>
      </c>
      <c r="U984" s="53">
        <f t="shared" si="157"/>
        <v>58.927641853201457</v>
      </c>
      <c r="V984" s="69">
        <v>26.063595783446122</v>
      </c>
      <c r="W984" s="53">
        <f t="shared" si="158"/>
        <v>14.958831988547631</v>
      </c>
      <c r="X984" s="53">
        <f t="shared" si="159"/>
        <v>67.703729621938479</v>
      </c>
      <c r="Y984" s="12"/>
      <c r="Z984" s="21"/>
      <c r="AA984" s="48"/>
      <c r="AB984" s="21"/>
      <c r="AC984" s="12"/>
    </row>
    <row r="985" spans="1:29" x14ac:dyDescent="0.3">
      <c r="A985" s="1">
        <f t="shared" si="150"/>
        <v>45210.218749997621</v>
      </c>
      <c r="B985" s="6">
        <v>11</v>
      </c>
      <c r="C985" s="6" t="s">
        <v>64</v>
      </c>
      <c r="D985">
        <f>IF(HOUR(A985)+MINUTE(A985)/60&lt;=18,1,IF(HOUR(A985)+MINUTE(A985)/60&gt;=23.25,1,LOOKUP(DAY(A985),calendario!$A$12:$A$41,calendario!$C$12:$C$41)))</f>
        <v>1</v>
      </c>
      <c r="E985" s="89">
        <f t="shared" si="151"/>
        <v>0</v>
      </c>
      <c r="F985" s="88">
        <v>0</v>
      </c>
      <c r="G985" s="89">
        <f t="shared" si="151"/>
        <v>0</v>
      </c>
      <c r="H985" s="86">
        <v>0</v>
      </c>
      <c r="O985" s="53">
        <f t="shared" si="152"/>
        <v>4.5260037464002503</v>
      </c>
      <c r="P985" s="54">
        <f t="shared" si="153"/>
        <v>58.927641853201457</v>
      </c>
      <c r="Q985" s="69">
        <v>25.994226704841228</v>
      </c>
      <c r="R985" s="53">
        <f t="shared" si="154"/>
        <v>14.993516527850078</v>
      </c>
      <c r="S985" s="53">
        <f t="shared" si="155"/>
        <v>67.860711976763525</v>
      </c>
      <c r="T985" s="53">
        <f t="shared" si="156"/>
        <v>4.5260037464002503</v>
      </c>
      <c r="U985" s="53">
        <f t="shared" si="157"/>
        <v>58.927641853201457</v>
      </c>
      <c r="V985" s="69">
        <v>25.994226704841228</v>
      </c>
      <c r="W985" s="53">
        <f t="shared" si="158"/>
        <v>14.993516527850078</v>
      </c>
      <c r="X985" s="53">
        <f t="shared" si="159"/>
        <v>67.860711976763525</v>
      </c>
      <c r="Y985" s="12"/>
      <c r="Z985" s="21"/>
      <c r="AA985" s="48"/>
      <c r="AB985" s="21"/>
      <c r="AC985" s="12"/>
    </row>
    <row r="986" spans="1:29" x14ac:dyDescent="0.3">
      <c r="A986" s="1">
        <f t="shared" si="150"/>
        <v>45210.229166664285</v>
      </c>
      <c r="B986" s="6">
        <v>11</v>
      </c>
      <c r="C986" s="6" t="s">
        <v>65</v>
      </c>
      <c r="D986">
        <f>IF(HOUR(A986)+MINUTE(A986)/60&lt;=18,1,IF(HOUR(A986)+MINUTE(A986)/60&gt;=23.25,1,LOOKUP(DAY(A986),calendario!$A$12:$A$41,calendario!$C$12:$C$41)))</f>
        <v>1</v>
      </c>
      <c r="E986" s="89">
        <f t="shared" si="151"/>
        <v>0</v>
      </c>
      <c r="F986" s="88">
        <v>0</v>
      </c>
      <c r="G986" s="89">
        <f t="shared" si="151"/>
        <v>0</v>
      </c>
      <c r="H986" s="86">
        <v>0</v>
      </c>
      <c r="O986" s="53">
        <f t="shared" si="152"/>
        <v>4.5260037464002503</v>
      </c>
      <c r="P986" s="54">
        <f t="shared" si="153"/>
        <v>58.927641853201457</v>
      </c>
      <c r="Q986" s="69">
        <v>25.994226704841228</v>
      </c>
      <c r="R986" s="53">
        <f t="shared" si="154"/>
        <v>14.993516527850078</v>
      </c>
      <c r="S986" s="53">
        <f t="shared" si="155"/>
        <v>67.860711976763525</v>
      </c>
      <c r="T986" s="53">
        <f t="shared" si="156"/>
        <v>4.5260037464002503</v>
      </c>
      <c r="U986" s="53">
        <f t="shared" si="157"/>
        <v>58.927641853201457</v>
      </c>
      <c r="V986" s="69">
        <v>25.994226704841228</v>
      </c>
      <c r="W986" s="53">
        <f t="shared" si="158"/>
        <v>14.993516527850078</v>
      </c>
      <c r="X986" s="53">
        <f t="shared" si="159"/>
        <v>67.860711976763525</v>
      </c>
      <c r="Y986" s="12"/>
      <c r="Z986" s="21"/>
      <c r="AA986" s="48"/>
      <c r="AB986" s="21"/>
      <c r="AC986" s="12"/>
    </row>
    <row r="987" spans="1:29" x14ac:dyDescent="0.3">
      <c r="A987" s="1">
        <f t="shared" si="150"/>
        <v>45210.239583330949</v>
      </c>
      <c r="B987" s="6">
        <v>11</v>
      </c>
      <c r="C987" s="6" t="s">
        <v>66</v>
      </c>
      <c r="D987">
        <f>IF(HOUR(A987)+MINUTE(A987)/60&lt;=18,1,IF(HOUR(A987)+MINUTE(A987)/60&gt;=23.25,1,LOOKUP(DAY(A987),calendario!$A$12:$A$41,calendario!$C$12:$C$41)))</f>
        <v>1</v>
      </c>
      <c r="E987" s="89">
        <f t="shared" si="151"/>
        <v>0</v>
      </c>
      <c r="F987" s="88">
        <v>0</v>
      </c>
      <c r="G987" s="89">
        <f t="shared" si="151"/>
        <v>0</v>
      </c>
      <c r="H987" s="86">
        <v>0</v>
      </c>
      <c r="O987" s="53">
        <f t="shared" si="152"/>
        <v>4.5260037464002503</v>
      </c>
      <c r="P987" s="54">
        <f t="shared" si="153"/>
        <v>58.927641853201457</v>
      </c>
      <c r="Q987" s="69">
        <v>26.002222019781364</v>
      </c>
      <c r="R987" s="53">
        <f t="shared" si="154"/>
        <v>14.98951887038001</v>
      </c>
      <c r="S987" s="53">
        <f t="shared" si="155"/>
        <v>67.842618564077171</v>
      </c>
      <c r="T987" s="53">
        <f t="shared" si="156"/>
        <v>4.5260037464002503</v>
      </c>
      <c r="U987" s="53">
        <f t="shared" si="157"/>
        <v>58.927641853201457</v>
      </c>
      <c r="V987" s="69">
        <v>26.002222019781364</v>
      </c>
      <c r="W987" s="53">
        <f t="shared" si="158"/>
        <v>14.98951887038001</v>
      </c>
      <c r="X987" s="53">
        <f t="shared" si="159"/>
        <v>67.842618564077171</v>
      </c>
      <c r="Y987" s="12"/>
      <c r="Z987" s="21"/>
      <c r="AA987" s="48"/>
      <c r="AB987" s="21"/>
      <c r="AC987" s="12"/>
    </row>
    <row r="988" spans="1:29" x14ac:dyDescent="0.3">
      <c r="A988" s="1">
        <f t="shared" si="150"/>
        <v>45210.249999997613</v>
      </c>
      <c r="B988" s="6">
        <v>11</v>
      </c>
      <c r="C988" s="6" t="s">
        <v>67</v>
      </c>
      <c r="D988">
        <f>IF(HOUR(A988)+MINUTE(A988)/60&lt;=18,1,IF(HOUR(A988)+MINUTE(A988)/60&gt;=23.25,1,LOOKUP(DAY(A988),calendario!$A$12:$A$41,calendario!$C$12:$C$41)))</f>
        <v>1</v>
      </c>
      <c r="E988" s="89">
        <f t="shared" si="151"/>
        <v>0</v>
      </c>
      <c r="F988" s="88">
        <v>0</v>
      </c>
      <c r="G988" s="89">
        <f t="shared" si="151"/>
        <v>0</v>
      </c>
      <c r="H988" s="86">
        <v>0</v>
      </c>
      <c r="O988" s="53">
        <f t="shared" si="152"/>
        <v>4.5260037464002503</v>
      </c>
      <c r="P988" s="54">
        <f t="shared" si="153"/>
        <v>58.927641853201457</v>
      </c>
      <c r="Q988" s="69">
        <v>26.002222019781364</v>
      </c>
      <c r="R988" s="53">
        <f t="shared" si="154"/>
        <v>14.98951887038001</v>
      </c>
      <c r="S988" s="53">
        <f t="shared" si="155"/>
        <v>67.842618564077171</v>
      </c>
      <c r="T988" s="53">
        <f t="shared" si="156"/>
        <v>4.5260037464002503</v>
      </c>
      <c r="U988" s="53">
        <f t="shared" si="157"/>
        <v>58.927641853201457</v>
      </c>
      <c r="V988" s="69">
        <v>26.002222019781364</v>
      </c>
      <c r="W988" s="53">
        <f t="shared" si="158"/>
        <v>14.98951887038001</v>
      </c>
      <c r="X988" s="53">
        <f t="shared" si="159"/>
        <v>67.842618564077171</v>
      </c>
      <c r="Y988" s="12"/>
      <c r="Z988" s="21"/>
      <c r="AA988" s="48"/>
      <c r="AB988" s="21"/>
      <c r="AC988" s="12"/>
    </row>
    <row r="989" spans="1:29" x14ac:dyDescent="0.3">
      <c r="A989" s="1">
        <f t="shared" si="150"/>
        <v>45210.260416664278</v>
      </c>
      <c r="B989" s="6">
        <v>11</v>
      </c>
      <c r="C989" s="6" t="s">
        <v>68</v>
      </c>
      <c r="D989">
        <f>IF(HOUR(A989)+MINUTE(A989)/60&lt;=18,1,IF(HOUR(A989)+MINUTE(A989)/60&gt;=23.25,1,LOOKUP(DAY(A989),calendario!$A$12:$A$41,calendario!$C$12:$C$41)))</f>
        <v>1</v>
      </c>
      <c r="E989" s="89">
        <f t="shared" si="151"/>
        <v>0</v>
      </c>
      <c r="F989" s="88">
        <v>0</v>
      </c>
      <c r="G989" s="89">
        <f t="shared" si="151"/>
        <v>0</v>
      </c>
      <c r="H989" s="86">
        <v>0</v>
      </c>
      <c r="O989" s="53">
        <f t="shared" si="152"/>
        <v>4.5260037464002503</v>
      </c>
      <c r="P989" s="54">
        <f t="shared" si="153"/>
        <v>58.927641853201457</v>
      </c>
      <c r="Q989" s="69">
        <v>27.220184799583549</v>
      </c>
      <c r="R989" s="53">
        <f t="shared" si="154"/>
        <v>14.380537480478917</v>
      </c>
      <c r="S989" s="53">
        <f t="shared" si="155"/>
        <v>65.086366511896799</v>
      </c>
      <c r="T989" s="53">
        <f t="shared" si="156"/>
        <v>4.5260037464002503</v>
      </c>
      <c r="U989" s="53">
        <f t="shared" si="157"/>
        <v>58.927641853201457</v>
      </c>
      <c r="V989" s="69">
        <v>27.220184799583549</v>
      </c>
      <c r="W989" s="53">
        <f t="shared" si="158"/>
        <v>14.380537480478917</v>
      </c>
      <c r="X989" s="53">
        <f t="shared" si="159"/>
        <v>65.086366511896799</v>
      </c>
      <c r="Y989" s="12"/>
      <c r="Z989" s="21"/>
      <c r="AA989" s="48"/>
      <c r="AB989" s="21"/>
      <c r="AC989" s="12"/>
    </row>
    <row r="990" spans="1:29" x14ac:dyDescent="0.3">
      <c r="A990" s="1">
        <f t="shared" si="150"/>
        <v>45210.270833330942</v>
      </c>
      <c r="B990" s="6">
        <v>11</v>
      </c>
      <c r="C990" s="6" t="s">
        <v>69</v>
      </c>
      <c r="D990">
        <f>IF(HOUR(A990)+MINUTE(A990)/60&lt;=18,1,IF(HOUR(A990)+MINUTE(A990)/60&gt;=23.25,1,LOOKUP(DAY(A990),calendario!$A$12:$A$41,calendario!$C$12:$C$41)))</f>
        <v>1</v>
      </c>
      <c r="E990" s="89">
        <f t="shared" si="151"/>
        <v>0</v>
      </c>
      <c r="F990" s="88">
        <v>0</v>
      </c>
      <c r="G990" s="89">
        <f t="shared" si="151"/>
        <v>0</v>
      </c>
      <c r="H990" s="86">
        <v>0</v>
      </c>
      <c r="O990" s="53">
        <f t="shared" si="152"/>
        <v>4.5260037464002503</v>
      </c>
      <c r="P990" s="54">
        <f t="shared" si="153"/>
        <v>58.927641853201457</v>
      </c>
      <c r="Q990" s="69">
        <v>27.220184799583549</v>
      </c>
      <c r="R990" s="53">
        <f t="shared" si="154"/>
        <v>14.380537480478917</v>
      </c>
      <c r="S990" s="53">
        <f t="shared" si="155"/>
        <v>65.086366511896799</v>
      </c>
      <c r="T990" s="53">
        <f t="shared" si="156"/>
        <v>4.5260037464002503</v>
      </c>
      <c r="U990" s="53">
        <f t="shared" si="157"/>
        <v>58.927641853201457</v>
      </c>
      <c r="V990" s="69">
        <v>27.220184799583549</v>
      </c>
      <c r="W990" s="53">
        <f t="shared" si="158"/>
        <v>14.380537480478917</v>
      </c>
      <c r="X990" s="53">
        <f t="shared" si="159"/>
        <v>65.086366511896799</v>
      </c>
      <c r="Y990" s="12"/>
      <c r="Z990" s="21"/>
      <c r="AA990" s="48"/>
      <c r="AB990" s="21"/>
      <c r="AC990" s="12"/>
    </row>
    <row r="991" spans="1:29" x14ac:dyDescent="0.3">
      <c r="A991" s="1">
        <f t="shared" si="150"/>
        <v>45210.281249997606</v>
      </c>
      <c r="B991" s="6">
        <v>11</v>
      </c>
      <c r="C991" s="6" t="s">
        <v>70</v>
      </c>
      <c r="D991">
        <f>IF(HOUR(A991)+MINUTE(A991)/60&lt;=18,1,IF(HOUR(A991)+MINUTE(A991)/60&gt;=23.25,1,LOOKUP(DAY(A991),calendario!$A$12:$A$41,calendario!$C$12:$C$41)))</f>
        <v>1</v>
      </c>
      <c r="E991" s="89">
        <f t="shared" si="151"/>
        <v>0</v>
      </c>
      <c r="F991" s="88">
        <v>0</v>
      </c>
      <c r="G991" s="89">
        <f t="shared" si="151"/>
        <v>0</v>
      </c>
      <c r="H991" s="86">
        <v>0</v>
      </c>
      <c r="O991" s="53">
        <f t="shared" si="152"/>
        <v>4.5260037464002503</v>
      </c>
      <c r="P991" s="54">
        <f t="shared" si="153"/>
        <v>58.927641853201457</v>
      </c>
      <c r="Q991" s="69">
        <v>27.188357105674125</v>
      </c>
      <c r="R991" s="53">
        <f t="shared" si="154"/>
        <v>14.396451327433629</v>
      </c>
      <c r="S991" s="53">
        <f t="shared" si="155"/>
        <v>65.158392642833462</v>
      </c>
      <c r="T991" s="53">
        <f t="shared" si="156"/>
        <v>4.5260037464002503</v>
      </c>
      <c r="U991" s="53">
        <f t="shared" si="157"/>
        <v>58.927641853201457</v>
      </c>
      <c r="V991" s="69">
        <v>27.188357105674125</v>
      </c>
      <c r="W991" s="53">
        <f t="shared" si="158"/>
        <v>14.396451327433629</v>
      </c>
      <c r="X991" s="53">
        <f t="shared" si="159"/>
        <v>65.158392642833462</v>
      </c>
      <c r="Y991" s="12"/>
      <c r="Z991" s="21"/>
      <c r="AA991" s="48"/>
      <c r="AB991" s="21"/>
      <c r="AC991" s="12"/>
    </row>
    <row r="992" spans="1:29" x14ac:dyDescent="0.3">
      <c r="A992" s="1">
        <f t="shared" si="150"/>
        <v>45210.29166666427</v>
      </c>
      <c r="B992" s="6">
        <v>11</v>
      </c>
      <c r="C992" s="6" t="s">
        <v>71</v>
      </c>
      <c r="D992">
        <f>IF(HOUR(A992)+MINUTE(A992)/60&lt;=18,1,IF(HOUR(A992)+MINUTE(A992)/60&gt;=23.25,1,LOOKUP(DAY(A992),calendario!$A$12:$A$41,calendario!$C$12:$C$41)))</f>
        <v>1</v>
      </c>
      <c r="E992" s="89">
        <f t="shared" si="151"/>
        <v>0.51498278808593745</v>
      </c>
      <c r="F992" s="88">
        <v>2.0599311523437498</v>
      </c>
      <c r="G992" s="89">
        <f t="shared" si="151"/>
        <v>3.542480224609375</v>
      </c>
      <c r="H992" s="86">
        <v>14.1699208984375</v>
      </c>
      <c r="O992" s="53">
        <f t="shared" si="152"/>
        <v>4.0006877308246374</v>
      </c>
      <c r="P992" s="54">
        <f t="shared" si="153"/>
        <v>58.927641853201457</v>
      </c>
      <c r="Q992" s="69">
        <v>27.188357105674125</v>
      </c>
      <c r="R992" s="53">
        <f t="shared" si="154"/>
        <v>14.396451327433629</v>
      </c>
      <c r="S992" s="53">
        <f t="shared" si="155"/>
        <v>57.595706193077788</v>
      </c>
      <c r="T992" s="53">
        <f t="shared" si="156"/>
        <v>0.91244298301284477</v>
      </c>
      <c r="U992" s="53">
        <f t="shared" si="157"/>
        <v>58.927641853201457</v>
      </c>
      <c r="V992" s="69">
        <v>27.188357105674125</v>
      </c>
      <c r="W992" s="53">
        <f t="shared" si="158"/>
        <v>14.396451327433629</v>
      </c>
      <c r="X992" s="53">
        <f t="shared" si="159"/>
        <v>13.13594099400277</v>
      </c>
      <c r="Y992" s="12"/>
      <c r="Z992" s="21"/>
      <c r="AA992" s="48"/>
      <c r="AB992" s="21"/>
      <c r="AC992" s="12"/>
    </row>
    <row r="993" spans="1:29" x14ac:dyDescent="0.3">
      <c r="A993" s="1">
        <f t="shared" si="150"/>
        <v>45210.302083330935</v>
      </c>
      <c r="B993" s="6">
        <v>11</v>
      </c>
      <c r="C993" s="6" t="s">
        <v>72</v>
      </c>
      <c r="D993">
        <f>IF(HOUR(A993)+MINUTE(A993)/60&lt;=18,1,IF(HOUR(A993)+MINUTE(A993)/60&gt;=23.25,1,LOOKUP(DAY(A993),calendario!$A$12:$A$41,calendario!$C$12:$C$41)))</f>
        <v>1</v>
      </c>
      <c r="E993" s="89">
        <f t="shared" si="151"/>
        <v>4.1456752929687504</v>
      </c>
      <c r="F993" s="88">
        <v>16.582701171875001</v>
      </c>
      <c r="G993" s="89">
        <f t="shared" si="151"/>
        <v>4.4943046874999997</v>
      </c>
      <c r="H993" s="86">
        <v>17.977218749999999</v>
      </c>
      <c r="O993" s="53">
        <f t="shared" si="152"/>
        <v>0.29714469099977542</v>
      </c>
      <c r="P993" s="54">
        <f t="shared" si="153"/>
        <v>58.927641853201457</v>
      </c>
      <c r="Q993" s="69">
        <v>37.798166319625189</v>
      </c>
      <c r="R993" s="53">
        <f t="shared" si="154"/>
        <v>9.0915467204580978</v>
      </c>
      <c r="S993" s="53">
        <f t="shared" si="155"/>
        <v>2.7015048409605429</v>
      </c>
      <c r="T993" s="53">
        <f t="shared" si="156"/>
        <v>0</v>
      </c>
      <c r="U993" s="53">
        <f t="shared" si="157"/>
        <v>58.927641853201457</v>
      </c>
      <c r="V993" s="69">
        <v>37.798166319625189</v>
      </c>
      <c r="W993" s="53">
        <f t="shared" si="158"/>
        <v>9.0915467204580978</v>
      </c>
      <c r="X993" s="53">
        <f t="shared" si="159"/>
        <v>0</v>
      </c>
      <c r="Y993" s="12"/>
      <c r="Z993" s="21"/>
      <c r="AA993" s="48"/>
      <c r="AB993" s="21"/>
      <c r="AC993" s="12"/>
    </row>
    <row r="994" spans="1:29" x14ac:dyDescent="0.3">
      <c r="A994" s="1">
        <f t="shared" si="150"/>
        <v>45210.312499997599</v>
      </c>
      <c r="B994" s="6">
        <v>11</v>
      </c>
      <c r="C994" s="6" t="s">
        <v>73</v>
      </c>
      <c r="D994">
        <f>IF(HOUR(A994)+MINUTE(A994)/60&lt;=18,1,IF(HOUR(A994)+MINUTE(A994)/60&gt;=23.25,1,LOOKUP(DAY(A994),calendario!$A$12:$A$41,calendario!$C$12:$C$41)))</f>
        <v>1</v>
      </c>
      <c r="E994" s="89">
        <f t="shared" si="151"/>
        <v>4.5061264648437502</v>
      </c>
      <c r="F994" s="88">
        <v>18.024505859375001</v>
      </c>
      <c r="G994" s="89">
        <f t="shared" si="151"/>
        <v>4.49544873046875</v>
      </c>
      <c r="H994" s="86">
        <v>17.981794921875</v>
      </c>
      <c r="O994" s="53">
        <f t="shared" si="152"/>
        <v>0</v>
      </c>
      <c r="P994" s="54">
        <f t="shared" si="153"/>
        <v>58.927641853201457</v>
      </c>
      <c r="Q994" s="69">
        <v>37.798166319625189</v>
      </c>
      <c r="R994" s="53">
        <f t="shared" si="154"/>
        <v>9.0915467204580978</v>
      </c>
      <c r="S994" s="53">
        <f t="shared" si="155"/>
        <v>0</v>
      </c>
      <c r="T994" s="53">
        <f t="shared" si="156"/>
        <v>0</v>
      </c>
      <c r="U994" s="53">
        <f t="shared" si="157"/>
        <v>58.927641853201457</v>
      </c>
      <c r="V994" s="69">
        <v>37.798166319625189</v>
      </c>
      <c r="W994" s="53">
        <f t="shared" si="158"/>
        <v>9.0915467204580978</v>
      </c>
      <c r="X994" s="53">
        <f t="shared" si="159"/>
        <v>0</v>
      </c>
      <c r="Y994" s="12"/>
      <c r="Z994" s="21"/>
      <c r="AA994" s="48"/>
      <c r="AB994" s="21"/>
      <c r="AC994" s="12"/>
    </row>
    <row r="995" spans="1:29" x14ac:dyDescent="0.3">
      <c r="A995" s="1">
        <f t="shared" si="150"/>
        <v>45210.322916664263</v>
      </c>
      <c r="B995" s="6">
        <v>11</v>
      </c>
      <c r="C995" s="6" t="s">
        <v>74</v>
      </c>
      <c r="D995">
        <f>IF(HOUR(A995)+MINUTE(A995)/60&lt;=18,1,IF(HOUR(A995)+MINUTE(A995)/60&gt;=23.25,1,LOOKUP(DAY(A995),calendario!$A$12:$A$41,calendario!$C$12:$C$41)))</f>
        <v>1</v>
      </c>
      <c r="E995" s="89">
        <f t="shared" si="151"/>
        <v>4.5067978515625002</v>
      </c>
      <c r="F995" s="88">
        <v>18.027191406250001</v>
      </c>
      <c r="G995" s="89">
        <f t="shared" si="151"/>
        <v>4.49543115234375</v>
      </c>
      <c r="H995" s="86">
        <v>17.981724609375</v>
      </c>
      <c r="O995" s="53">
        <f t="shared" si="152"/>
        <v>0</v>
      </c>
      <c r="P995" s="54">
        <f t="shared" si="153"/>
        <v>58.927641853201457</v>
      </c>
      <c r="Q995" s="69">
        <v>37.461854502863098</v>
      </c>
      <c r="R995" s="53">
        <f t="shared" si="154"/>
        <v>9.2597026288391433</v>
      </c>
      <c r="S995" s="53">
        <f t="shared" si="155"/>
        <v>0</v>
      </c>
      <c r="T995" s="53">
        <f t="shared" si="156"/>
        <v>0</v>
      </c>
      <c r="U995" s="53">
        <f t="shared" si="157"/>
        <v>58.927641853201457</v>
      </c>
      <c r="V995" s="69">
        <v>37.461854502863098</v>
      </c>
      <c r="W995" s="53">
        <f t="shared" si="158"/>
        <v>9.2597026288391433</v>
      </c>
      <c r="X995" s="53">
        <f t="shared" si="159"/>
        <v>0</v>
      </c>
      <c r="Y995" s="12"/>
      <c r="Z995" s="21"/>
      <c r="AA995" s="48"/>
      <c r="AB995" s="21"/>
      <c r="AC995" s="12"/>
    </row>
    <row r="996" spans="1:29" x14ac:dyDescent="0.3">
      <c r="A996" s="1">
        <f t="shared" si="150"/>
        <v>45210.333333330927</v>
      </c>
      <c r="B996" s="6">
        <v>11</v>
      </c>
      <c r="C996" s="6" t="s">
        <v>75</v>
      </c>
      <c r="D996">
        <f>IF(HOUR(A996)+MINUTE(A996)/60&lt;=18,1,IF(HOUR(A996)+MINUTE(A996)/60&gt;=23.25,1,LOOKUP(DAY(A996),calendario!$A$12:$A$41,calendario!$C$12:$C$41)))</f>
        <v>1</v>
      </c>
      <c r="E996" s="89">
        <f t="shared" si="151"/>
        <v>4.5061855468749998</v>
      </c>
      <c r="F996" s="88">
        <v>18.024742187499999</v>
      </c>
      <c r="G996" s="89">
        <f t="shared" si="151"/>
        <v>4.4960034179687502</v>
      </c>
      <c r="H996" s="86">
        <v>17.984013671875001</v>
      </c>
      <c r="O996" s="53">
        <f t="shared" si="152"/>
        <v>0</v>
      </c>
      <c r="P996" s="54">
        <f t="shared" si="153"/>
        <v>58.927641853201457</v>
      </c>
      <c r="Q996" s="69">
        <v>37.461854502863098</v>
      </c>
      <c r="R996" s="53">
        <f t="shared" si="154"/>
        <v>9.2597026288391433</v>
      </c>
      <c r="S996" s="53">
        <f t="shared" si="155"/>
        <v>0</v>
      </c>
      <c r="T996" s="53">
        <f t="shared" si="156"/>
        <v>0</v>
      </c>
      <c r="U996" s="53">
        <f t="shared" si="157"/>
        <v>58.927641853201457</v>
      </c>
      <c r="V996" s="69">
        <v>37.461854502863098</v>
      </c>
      <c r="W996" s="53">
        <f t="shared" si="158"/>
        <v>9.2597026288391433</v>
      </c>
      <c r="X996" s="53">
        <f t="shared" si="159"/>
        <v>0</v>
      </c>
      <c r="Y996" s="12"/>
      <c r="Z996" s="21"/>
      <c r="AA996" s="48"/>
      <c r="AB996" s="21"/>
      <c r="AC996" s="12"/>
    </row>
    <row r="997" spans="1:29" x14ac:dyDescent="0.3">
      <c r="A997" s="1">
        <f t="shared" si="150"/>
        <v>45210.343749997592</v>
      </c>
      <c r="B997" s="6">
        <v>11</v>
      </c>
      <c r="C997" s="6" t="s">
        <v>76</v>
      </c>
      <c r="D997">
        <f>IF(HOUR(A997)+MINUTE(A997)/60&lt;=18,1,IF(HOUR(A997)+MINUTE(A997)/60&gt;=23.25,1,LOOKUP(DAY(A997),calendario!$A$12:$A$41,calendario!$C$12:$C$41)))</f>
        <v>1</v>
      </c>
      <c r="E997" s="89">
        <f t="shared" si="151"/>
        <v>4.5060410156249997</v>
      </c>
      <c r="F997" s="88">
        <v>18.024164062499999</v>
      </c>
      <c r="G997" s="89">
        <f t="shared" si="151"/>
        <v>4.4963076171875</v>
      </c>
      <c r="H997" s="86">
        <v>17.98523046875</v>
      </c>
      <c r="O997" s="53">
        <f t="shared" si="152"/>
        <v>0</v>
      </c>
      <c r="P997" s="54">
        <f t="shared" si="153"/>
        <v>58.927641853201457</v>
      </c>
      <c r="Q997" s="69">
        <v>38.094534617386778</v>
      </c>
      <c r="R997" s="53">
        <f t="shared" si="154"/>
        <v>8.9433625715773033</v>
      </c>
      <c r="S997" s="53">
        <f t="shared" si="155"/>
        <v>0</v>
      </c>
      <c r="T997" s="53">
        <f t="shared" si="156"/>
        <v>0</v>
      </c>
      <c r="U997" s="53">
        <f t="shared" si="157"/>
        <v>58.927641853201457</v>
      </c>
      <c r="V997" s="69">
        <v>38.094534617386778</v>
      </c>
      <c r="W997" s="53">
        <f t="shared" si="158"/>
        <v>8.9433625715773033</v>
      </c>
      <c r="X997" s="53">
        <f t="shared" si="159"/>
        <v>0</v>
      </c>
      <c r="Y997" s="12"/>
      <c r="Z997" s="21"/>
      <c r="AA997" s="48"/>
      <c r="AB997" s="21"/>
      <c r="AC997" s="12"/>
    </row>
    <row r="998" spans="1:29" x14ac:dyDescent="0.3">
      <c r="A998" s="1">
        <f t="shared" si="150"/>
        <v>45210.354166664256</v>
      </c>
      <c r="B998" s="6">
        <v>11</v>
      </c>
      <c r="C998" s="6" t="s">
        <v>77</v>
      </c>
      <c r="D998">
        <f>IF(HOUR(A998)+MINUTE(A998)/60&lt;=18,1,IF(HOUR(A998)+MINUTE(A998)/60&gt;=23.25,1,LOOKUP(DAY(A998),calendario!$A$12:$A$41,calendario!$C$12:$C$41)))</f>
        <v>1</v>
      </c>
      <c r="E998" s="89">
        <f t="shared" si="151"/>
        <v>4.5054965820312498</v>
      </c>
      <c r="F998" s="88">
        <v>18.021986328124999</v>
      </c>
      <c r="G998" s="89">
        <f t="shared" si="151"/>
        <v>4.4967099609375003</v>
      </c>
      <c r="H998" s="86">
        <v>17.986839843750001</v>
      </c>
      <c r="O998" s="53">
        <f t="shared" si="152"/>
        <v>0</v>
      </c>
      <c r="P998" s="54">
        <f t="shared" si="153"/>
        <v>58.927641853201457</v>
      </c>
      <c r="Q998" s="69">
        <v>38.094534617386778</v>
      </c>
      <c r="R998" s="53">
        <f t="shared" si="154"/>
        <v>8.9433625715773033</v>
      </c>
      <c r="S998" s="53">
        <f t="shared" si="155"/>
        <v>0</v>
      </c>
      <c r="T998" s="53">
        <f t="shared" si="156"/>
        <v>0</v>
      </c>
      <c r="U998" s="53">
        <f t="shared" si="157"/>
        <v>58.927641853201457</v>
      </c>
      <c r="V998" s="69">
        <v>38.094534617386778</v>
      </c>
      <c r="W998" s="53">
        <f t="shared" si="158"/>
        <v>8.9433625715773033</v>
      </c>
      <c r="X998" s="53">
        <f t="shared" si="159"/>
        <v>0</v>
      </c>
      <c r="Y998" s="12"/>
      <c r="Z998" s="21"/>
      <c r="AA998" s="48"/>
      <c r="AB998" s="21"/>
      <c r="AC998" s="12"/>
    </row>
    <row r="999" spans="1:29" x14ac:dyDescent="0.3">
      <c r="A999" s="1">
        <f t="shared" si="150"/>
        <v>45210.36458333092</v>
      </c>
      <c r="B999" s="6">
        <v>11</v>
      </c>
      <c r="C999" s="6" t="s">
        <v>78</v>
      </c>
      <c r="D999">
        <f>IF(HOUR(A999)+MINUTE(A999)/60&lt;=18,1,IF(HOUR(A999)+MINUTE(A999)/60&gt;=23.25,1,LOOKUP(DAY(A999),calendario!$A$12:$A$41,calendario!$C$12:$C$41)))</f>
        <v>1</v>
      </c>
      <c r="E999" s="89">
        <f t="shared" si="151"/>
        <v>4.5047924804687502</v>
      </c>
      <c r="F999" s="88">
        <v>18.019169921875001</v>
      </c>
      <c r="G999" s="89">
        <f t="shared" si="151"/>
        <v>4.4967231445312503</v>
      </c>
      <c r="H999" s="86">
        <v>17.986892578125001</v>
      </c>
      <c r="O999" s="53">
        <f t="shared" si="152"/>
        <v>0</v>
      </c>
      <c r="P999" s="54">
        <f t="shared" si="153"/>
        <v>58.927641853201457</v>
      </c>
      <c r="Q999" s="69">
        <v>38.200793857365952</v>
      </c>
      <c r="R999" s="53">
        <f t="shared" si="154"/>
        <v>8.8902329515877163</v>
      </c>
      <c r="S999" s="53">
        <f t="shared" si="155"/>
        <v>0</v>
      </c>
      <c r="T999" s="53">
        <f t="shared" si="156"/>
        <v>0</v>
      </c>
      <c r="U999" s="53">
        <f t="shared" si="157"/>
        <v>58.927641853201457</v>
      </c>
      <c r="V999" s="69">
        <v>38.200793857365952</v>
      </c>
      <c r="W999" s="53">
        <f t="shared" si="158"/>
        <v>8.8902329515877163</v>
      </c>
      <c r="X999" s="53">
        <f t="shared" si="159"/>
        <v>0</v>
      </c>
      <c r="Y999" s="12"/>
      <c r="Z999" s="21"/>
      <c r="AA999" s="48"/>
      <c r="AB999" s="21"/>
      <c r="AC999" s="12"/>
    </row>
    <row r="1000" spans="1:29" x14ac:dyDescent="0.3">
      <c r="A1000" s="1">
        <f t="shared" si="150"/>
        <v>45210.374999997584</v>
      </c>
      <c r="B1000" s="6">
        <v>11</v>
      </c>
      <c r="C1000" s="6" t="s">
        <v>79</v>
      </c>
      <c r="D1000">
        <f>IF(HOUR(A1000)+MINUTE(A1000)/60&lt;=18,1,IF(HOUR(A1000)+MINUTE(A1000)/60&gt;=23.25,1,LOOKUP(DAY(A1000),calendario!$A$12:$A$41,calendario!$C$12:$C$41)))</f>
        <v>1</v>
      </c>
      <c r="E1000" s="89">
        <f t="shared" si="151"/>
        <v>4.5034697265624999</v>
      </c>
      <c r="F1000" s="88">
        <v>18.01387890625</v>
      </c>
      <c r="G1000" s="89">
        <f t="shared" si="151"/>
        <v>4.4971083984374998</v>
      </c>
      <c r="H1000" s="86">
        <v>17.988433593749999</v>
      </c>
      <c r="O1000" s="53">
        <f t="shared" si="152"/>
        <v>0</v>
      </c>
      <c r="P1000" s="54">
        <f t="shared" si="153"/>
        <v>58.927641853201457</v>
      </c>
      <c r="Q1000" s="69">
        <v>38.200793857365952</v>
      </c>
      <c r="R1000" s="53">
        <f t="shared" si="154"/>
        <v>8.8902329515877163</v>
      </c>
      <c r="S1000" s="53">
        <f t="shared" si="155"/>
        <v>0</v>
      </c>
      <c r="T1000" s="53">
        <f t="shared" si="156"/>
        <v>0</v>
      </c>
      <c r="U1000" s="53">
        <f t="shared" si="157"/>
        <v>58.927641853201457</v>
      </c>
      <c r="V1000" s="69">
        <v>38.200793857365952</v>
      </c>
      <c r="W1000" s="53">
        <f t="shared" si="158"/>
        <v>8.8902329515877163</v>
      </c>
      <c r="X1000" s="53">
        <f t="shared" si="159"/>
        <v>0</v>
      </c>
      <c r="Y1000" s="12"/>
      <c r="Z1000" s="21"/>
      <c r="AA1000" s="48"/>
      <c r="AB1000" s="21"/>
      <c r="AC1000" s="12"/>
    </row>
    <row r="1001" spans="1:29" x14ac:dyDescent="0.3">
      <c r="A1001" s="1">
        <f t="shared" si="150"/>
        <v>45210.385416664249</v>
      </c>
      <c r="B1001" s="6">
        <v>11</v>
      </c>
      <c r="C1001" s="6" t="s">
        <v>80</v>
      </c>
      <c r="D1001">
        <f>IF(HOUR(A1001)+MINUTE(A1001)/60&lt;=18,1,IF(HOUR(A1001)+MINUTE(A1001)/60&gt;=23.25,1,LOOKUP(DAY(A1001),calendario!$A$12:$A$41,calendario!$C$12:$C$41)))</f>
        <v>1</v>
      </c>
      <c r="E1001" s="89">
        <f t="shared" si="151"/>
        <v>4.5021787109374998</v>
      </c>
      <c r="F1001" s="88">
        <v>18.008714843749999</v>
      </c>
      <c r="G1001" s="89">
        <f t="shared" si="151"/>
        <v>4.4974414062500001</v>
      </c>
      <c r="H1001" s="86">
        <v>17.989765625</v>
      </c>
      <c r="O1001" s="53">
        <f t="shared" si="152"/>
        <v>0</v>
      </c>
      <c r="P1001" s="54">
        <f t="shared" si="153"/>
        <v>58.927641853201457</v>
      </c>
      <c r="Q1001" s="69">
        <v>37.686521603331599</v>
      </c>
      <c r="R1001" s="53">
        <f t="shared" si="154"/>
        <v>9.1473690786048927</v>
      </c>
      <c r="S1001" s="53">
        <f t="shared" si="155"/>
        <v>0</v>
      </c>
      <c r="T1001" s="53">
        <f t="shared" si="156"/>
        <v>0</v>
      </c>
      <c r="U1001" s="53">
        <f t="shared" si="157"/>
        <v>58.927641853201457</v>
      </c>
      <c r="V1001" s="69">
        <v>37.686521603331599</v>
      </c>
      <c r="W1001" s="53">
        <f t="shared" si="158"/>
        <v>9.1473690786048927</v>
      </c>
      <c r="X1001" s="53">
        <f t="shared" si="159"/>
        <v>0</v>
      </c>
      <c r="Y1001" s="12"/>
      <c r="Z1001" s="21"/>
      <c r="AA1001" s="48"/>
      <c r="AB1001" s="21"/>
      <c r="AC1001" s="12"/>
    </row>
    <row r="1002" spans="1:29" x14ac:dyDescent="0.3">
      <c r="A1002" s="1">
        <f t="shared" si="150"/>
        <v>45210.395833330913</v>
      </c>
      <c r="B1002" s="6">
        <v>11</v>
      </c>
      <c r="C1002" s="6" t="s">
        <v>81</v>
      </c>
      <c r="D1002">
        <f>IF(HOUR(A1002)+MINUTE(A1002)/60&lt;=18,1,IF(HOUR(A1002)+MINUTE(A1002)/60&gt;=23.25,1,LOOKUP(DAY(A1002),calendario!$A$12:$A$41,calendario!$C$12:$C$41)))</f>
        <v>1</v>
      </c>
      <c r="E1002" s="89">
        <f t="shared" si="151"/>
        <v>4.5014746093750002</v>
      </c>
      <c r="F1002" s="88">
        <v>18.005898437500001</v>
      </c>
      <c r="G1002" s="89">
        <f t="shared" si="151"/>
        <v>4.4971562499999997</v>
      </c>
      <c r="H1002" s="86">
        <v>17.988624999999999</v>
      </c>
      <c r="O1002" s="53">
        <f t="shared" si="152"/>
        <v>0</v>
      </c>
      <c r="P1002" s="54">
        <f t="shared" si="153"/>
        <v>58.927641853201457</v>
      </c>
      <c r="Q1002" s="69">
        <v>37.686521603331599</v>
      </c>
      <c r="R1002" s="53">
        <f t="shared" si="154"/>
        <v>9.1473690786048927</v>
      </c>
      <c r="S1002" s="53">
        <f t="shared" si="155"/>
        <v>0</v>
      </c>
      <c r="T1002" s="53">
        <f t="shared" si="156"/>
        <v>0</v>
      </c>
      <c r="U1002" s="53">
        <f t="shared" si="157"/>
        <v>58.927641853201457</v>
      </c>
      <c r="V1002" s="69">
        <v>37.686521603331599</v>
      </c>
      <c r="W1002" s="53">
        <f t="shared" si="158"/>
        <v>9.1473690786048927</v>
      </c>
      <c r="X1002" s="53">
        <f t="shared" si="159"/>
        <v>0</v>
      </c>
      <c r="Y1002" s="12"/>
      <c r="Z1002" s="21"/>
      <c r="AA1002" s="48"/>
      <c r="AB1002" s="21"/>
      <c r="AC1002" s="12"/>
    </row>
    <row r="1003" spans="1:29" x14ac:dyDescent="0.3">
      <c r="A1003" s="1">
        <f t="shared" si="150"/>
        <v>45210.406249997577</v>
      </c>
      <c r="B1003" s="6">
        <v>11</v>
      </c>
      <c r="C1003" s="6" t="s">
        <v>82</v>
      </c>
      <c r="D1003">
        <f>IF(HOUR(A1003)+MINUTE(A1003)/60&lt;=18,1,IF(HOUR(A1003)+MINUTE(A1003)/60&gt;=23.25,1,LOOKUP(DAY(A1003),calendario!$A$12:$A$41,calendario!$C$12:$C$41)))</f>
        <v>1</v>
      </c>
      <c r="E1003" s="89">
        <f t="shared" si="151"/>
        <v>4.5000615234375001</v>
      </c>
      <c r="F1003" s="88">
        <v>18.00024609375</v>
      </c>
      <c r="G1003" s="89">
        <f t="shared" si="151"/>
        <v>4.4976806640625</v>
      </c>
      <c r="H1003" s="86">
        <v>17.99072265625</v>
      </c>
      <c r="O1003" s="53">
        <f t="shared" si="152"/>
        <v>0</v>
      </c>
      <c r="P1003" s="54">
        <f t="shared" si="153"/>
        <v>58.927641853201457</v>
      </c>
      <c r="Q1003" s="69">
        <v>37.3227103071317</v>
      </c>
      <c r="R1003" s="53">
        <f t="shared" si="154"/>
        <v>9.3292747267048419</v>
      </c>
      <c r="S1003" s="53">
        <f t="shared" si="155"/>
        <v>0</v>
      </c>
      <c r="T1003" s="53">
        <f t="shared" si="156"/>
        <v>0</v>
      </c>
      <c r="U1003" s="53">
        <f t="shared" si="157"/>
        <v>58.927641853201457</v>
      </c>
      <c r="V1003" s="69">
        <v>37.3227103071317</v>
      </c>
      <c r="W1003" s="53">
        <f t="shared" si="158"/>
        <v>9.3292747267048419</v>
      </c>
      <c r="X1003" s="53">
        <f t="shared" si="159"/>
        <v>0</v>
      </c>
      <c r="Y1003" s="12"/>
      <c r="Z1003" s="21"/>
      <c r="AA1003" s="48"/>
      <c r="AB1003" s="21"/>
      <c r="AC1003" s="12"/>
    </row>
    <row r="1004" spans="1:29" x14ac:dyDescent="0.3">
      <c r="A1004" s="1">
        <f t="shared" si="150"/>
        <v>45210.416666664241</v>
      </c>
      <c r="B1004" s="6">
        <v>11</v>
      </c>
      <c r="C1004" s="6" t="s">
        <v>83</v>
      </c>
      <c r="D1004">
        <f>IF(HOUR(A1004)+MINUTE(A1004)/60&lt;=18,1,IF(HOUR(A1004)+MINUTE(A1004)/60&gt;=23.25,1,LOOKUP(DAY(A1004),calendario!$A$12:$A$41,calendario!$C$12:$C$41)))</f>
        <v>1</v>
      </c>
      <c r="E1004" s="89">
        <f t="shared" si="151"/>
        <v>4.4986977539062503</v>
      </c>
      <c r="F1004" s="88">
        <v>17.994791015625001</v>
      </c>
      <c r="G1004" s="89">
        <f t="shared" si="151"/>
        <v>4.4976303710937504</v>
      </c>
      <c r="H1004" s="86">
        <v>17.990521484375002</v>
      </c>
      <c r="O1004" s="53">
        <f t="shared" si="152"/>
        <v>0</v>
      </c>
      <c r="P1004" s="54">
        <f t="shared" si="153"/>
        <v>58.927641853201457</v>
      </c>
      <c r="Q1004" s="69">
        <v>37.3227103071317</v>
      </c>
      <c r="R1004" s="53">
        <f t="shared" si="154"/>
        <v>9.3292747267048419</v>
      </c>
      <c r="S1004" s="53">
        <f t="shared" si="155"/>
        <v>0</v>
      </c>
      <c r="T1004" s="53">
        <f t="shared" si="156"/>
        <v>0</v>
      </c>
      <c r="U1004" s="53">
        <f t="shared" si="157"/>
        <v>58.927641853201457</v>
      </c>
      <c r="V1004" s="69">
        <v>37.3227103071317</v>
      </c>
      <c r="W1004" s="53">
        <f t="shared" si="158"/>
        <v>9.3292747267048419</v>
      </c>
      <c r="X1004" s="53">
        <f t="shared" si="159"/>
        <v>0</v>
      </c>
      <c r="Y1004" s="12"/>
      <c r="Z1004" s="21"/>
      <c r="AA1004" s="48"/>
      <c r="AB1004" s="21"/>
      <c r="AC1004" s="12"/>
    </row>
    <row r="1005" spans="1:29" x14ac:dyDescent="0.3">
      <c r="A1005" s="1">
        <f t="shared" si="150"/>
        <v>45210.427083330906</v>
      </c>
      <c r="B1005" s="6">
        <v>11</v>
      </c>
      <c r="C1005" s="6" t="s">
        <v>84</v>
      </c>
      <c r="D1005">
        <f>IF(HOUR(A1005)+MINUTE(A1005)/60&lt;=18,1,IF(HOUR(A1005)+MINUTE(A1005)/60&gt;=23.25,1,LOOKUP(DAY(A1005),calendario!$A$12:$A$41,calendario!$C$12:$C$41)))</f>
        <v>1</v>
      </c>
      <c r="E1005" s="89">
        <f t="shared" si="151"/>
        <v>4.4966020507812496</v>
      </c>
      <c r="F1005" s="88">
        <v>17.986408203124999</v>
      </c>
      <c r="G1005" s="89">
        <f t="shared" si="151"/>
        <v>4.4977949218750002</v>
      </c>
      <c r="H1005" s="86">
        <v>17.991179687500001</v>
      </c>
      <c r="O1005" s="53">
        <f t="shared" si="152"/>
        <v>0</v>
      </c>
      <c r="P1005" s="54">
        <f t="shared" si="153"/>
        <v>58.927641853201457</v>
      </c>
      <c r="Q1005" s="69">
        <v>37.300300624674641</v>
      </c>
      <c r="R1005" s="53">
        <f t="shared" si="154"/>
        <v>9.3404795679333716</v>
      </c>
      <c r="S1005" s="53">
        <f t="shared" si="155"/>
        <v>0</v>
      </c>
      <c r="T1005" s="53">
        <f t="shared" si="156"/>
        <v>0</v>
      </c>
      <c r="U1005" s="53">
        <f t="shared" si="157"/>
        <v>58.927641853201457</v>
      </c>
      <c r="V1005" s="69">
        <v>37.300300624674641</v>
      </c>
      <c r="W1005" s="53">
        <f t="shared" si="158"/>
        <v>9.3404795679333716</v>
      </c>
      <c r="X1005" s="53">
        <f t="shared" si="159"/>
        <v>0</v>
      </c>
      <c r="Y1005" s="12"/>
      <c r="Z1005" s="21"/>
      <c r="AA1005" s="48"/>
      <c r="AB1005" s="21"/>
      <c r="AC1005" s="12"/>
    </row>
    <row r="1006" spans="1:29" x14ac:dyDescent="0.3">
      <c r="A1006" s="1">
        <f t="shared" si="150"/>
        <v>45210.43749999757</v>
      </c>
      <c r="B1006" s="6">
        <v>11</v>
      </c>
      <c r="C1006" s="6" t="s">
        <v>85</v>
      </c>
      <c r="D1006">
        <f>IF(HOUR(A1006)+MINUTE(A1006)/60&lt;=18,1,IF(HOUR(A1006)+MINUTE(A1006)/60&gt;=23.25,1,LOOKUP(DAY(A1006),calendario!$A$12:$A$41,calendario!$C$12:$C$41)))</f>
        <v>1</v>
      </c>
      <c r="E1006" s="89">
        <f t="shared" si="151"/>
        <v>4.4957026367187503</v>
      </c>
      <c r="F1006" s="88">
        <v>17.982810546875001</v>
      </c>
      <c r="G1006" s="89">
        <f t="shared" si="151"/>
        <v>4.4978466796875001</v>
      </c>
      <c r="H1006" s="86">
        <v>17.99138671875</v>
      </c>
      <c r="O1006" s="53">
        <f t="shared" si="152"/>
        <v>0</v>
      </c>
      <c r="P1006" s="54">
        <f t="shared" si="153"/>
        <v>58.927641853201457</v>
      </c>
      <c r="Q1006" s="69">
        <v>37.300300624674641</v>
      </c>
      <c r="R1006" s="53">
        <f t="shared" si="154"/>
        <v>9.3404795679333716</v>
      </c>
      <c r="S1006" s="53">
        <f t="shared" si="155"/>
        <v>0</v>
      </c>
      <c r="T1006" s="53">
        <f t="shared" si="156"/>
        <v>0</v>
      </c>
      <c r="U1006" s="53">
        <f t="shared" si="157"/>
        <v>58.927641853201457</v>
      </c>
      <c r="V1006" s="69">
        <v>37.300300624674641</v>
      </c>
      <c r="W1006" s="53">
        <f t="shared" si="158"/>
        <v>9.3404795679333716</v>
      </c>
      <c r="X1006" s="53">
        <f t="shared" si="159"/>
        <v>0</v>
      </c>
      <c r="Y1006" s="12"/>
      <c r="Z1006" s="21"/>
      <c r="AA1006" s="48"/>
      <c r="AB1006" s="21"/>
      <c r="AC1006" s="12"/>
    </row>
    <row r="1007" spans="1:29" x14ac:dyDescent="0.3">
      <c r="A1007" s="1">
        <f t="shared" si="150"/>
        <v>45210.447916664234</v>
      </c>
      <c r="B1007" s="6">
        <v>11</v>
      </c>
      <c r="C1007" s="6" t="s">
        <v>86</v>
      </c>
      <c r="D1007">
        <f>IF(HOUR(A1007)+MINUTE(A1007)/60&lt;=18,1,IF(HOUR(A1007)+MINUTE(A1007)/60&gt;=23.25,1,LOOKUP(DAY(A1007),calendario!$A$12:$A$41,calendario!$C$12:$C$41)))</f>
        <v>1</v>
      </c>
      <c r="E1007" s="89">
        <f t="shared" si="151"/>
        <v>4.4952148437500004</v>
      </c>
      <c r="F1007" s="88">
        <v>17.980859375000001</v>
      </c>
      <c r="G1007" s="89">
        <f t="shared" si="151"/>
        <v>4.4981455078124997</v>
      </c>
      <c r="H1007" s="86">
        <v>17.992582031249999</v>
      </c>
      <c r="O1007" s="53">
        <f t="shared" si="152"/>
        <v>0</v>
      </c>
      <c r="P1007" s="54">
        <f t="shared" si="153"/>
        <v>58.927641853201457</v>
      </c>
      <c r="Q1007" s="69">
        <v>37.15865694950547</v>
      </c>
      <c r="R1007" s="53">
        <f t="shared" si="154"/>
        <v>9.4113014055179569</v>
      </c>
      <c r="S1007" s="53">
        <f t="shared" si="155"/>
        <v>0</v>
      </c>
      <c r="T1007" s="53">
        <f t="shared" si="156"/>
        <v>0</v>
      </c>
      <c r="U1007" s="53">
        <f t="shared" si="157"/>
        <v>58.927641853201457</v>
      </c>
      <c r="V1007" s="69">
        <v>37.15865694950547</v>
      </c>
      <c r="W1007" s="53">
        <f t="shared" si="158"/>
        <v>9.4113014055179569</v>
      </c>
      <c r="X1007" s="53">
        <f t="shared" si="159"/>
        <v>0</v>
      </c>
      <c r="Y1007" s="12"/>
      <c r="Z1007" s="21"/>
      <c r="AA1007" s="48"/>
      <c r="AB1007" s="21"/>
      <c r="AC1007" s="12"/>
    </row>
    <row r="1008" spans="1:29" x14ac:dyDescent="0.3">
      <c r="A1008" s="1">
        <f t="shared" si="150"/>
        <v>45210.458333330898</v>
      </c>
      <c r="B1008" s="6">
        <v>11</v>
      </c>
      <c r="C1008" s="6" t="s">
        <v>87</v>
      </c>
      <c r="D1008">
        <f>IF(HOUR(A1008)+MINUTE(A1008)/60&lt;=18,1,IF(HOUR(A1008)+MINUTE(A1008)/60&gt;=23.25,1,LOOKUP(DAY(A1008),calendario!$A$12:$A$41,calendario!$C$12:$C$41)))</f>
        <v>1</v>
      </c>
      <c r="E1008" s="89">
        <f t="shared" si="151"/>
        <v>4.49479443359375</v>
      </c>
      <c r="F1008" s="88">
        <v>17.979177734375</v>
      </c>
      <c r="G1008" s="89">
        <f t="shared" si="151"/>
        <v>4.4979252929687501</v>
      </c>
      <c r="H1008" s="86">
        <v>17.991701171875</v>
      </c>
      <c r="O1008" s="53">
        <f t="shared" si="152"/>
        <v>0</v>
      </c>
      <c r="P1008" s="54">
        <f t="shared" si="153"/>
        <v>58.927641853201457</v>
      </c>
      <c r="Q1008" s="69">
        <v>37.15865694950547</v>
      </c>
      <c r="R1008" s="53">
        <f t="shared" si="154"/>
        <v>9.4113014055179569</v>
      </c>
      <c r="S1008" s="53">
        <f t="shared" si="155"/>
        <v>0</v>
      </c>
      <c r="T1008" s="53">
        <f t="shared" si="156"/>
        <v>0</v>
      </c>
      <c r="U1008" s="53">
        <f t="shared" si="157"/>
        <v>58.927641853201457</v>
      </c>
      <c r="V1008" s="69">
        <v>37.15865694950547</v>
      </c>
      <c r="W1008" s="53">
        <f t="shared" si="158"/>
        <v>9.4113014055179569</v>
      </c>
      <c r="X1008" s="53">
        <f t="shared" si="159"/>
        <v>0</v>
      </c>
      <c r="Y1008" s="12"/>
      <c r="Z1008" s="21"/>
      <c r="AA1008" s="48"/>
      <c r="AB1008" s="21"/>
      <c r="AC1008" s="12"/>
    </row>
    <row r="1009" spans="1:29" x14ac:dyDescent="0.3">
      <c r="A1009" s="1">
        <f t="shared" si="150"/>
        <v>45210.468749997563</v>
      </c>
      <c r="B1009" s="6">
        <v>11</v>
      </c>
      <c r="C1009" s="6" t="s">
        <v>88</v>
      </c>
      <c r="D1009">
        <f>IF(HOUR(A1009)+MINUTE(A1009)/60&lt;=18,1,IF(HOUR(A1009)+MINUTE(A1009)/60&gt;=23.25,1,LOOKUP(DAY(A1009),calendario!$A$12:$A$41,calendario!$C$12:$C$41)))</f>
        <v>1</v>
      </c>
      <c r="E1009" s="89">
        <f t="shared" si="151"/>
        <v>4.4948325195312497</v>
      </c>
      <c r="F1009" s="88">
        <v>17.979330078124999</v>
      </c>
      <c r="G1009" s="89">
        <f t="shared" si="151"/>
        <v>4.4980498046874997</v>
      </c>
      <c r="H1009" s="86">
        <v>17.992199218749999</v>
      </c>
      <c r="O1009" s="53">
        <f t="shared" si="152"/>
        <v>0</v>
      </c>
      <c r="P1009" s="54">
        <f t="shared" si="153"/>
        <v>58.927641853201457</v>
      </c>
      <c r="Q1009" s="69">
        <v>37.431005205622071</v>
      </c>
      <c r="R1009" s="53">
        <f t="shared" si="154"/>
        <v>9.2751272774596565</v>
      </c>
      <c r="S1009" s="53">
        <f t="shared" si="155"/>
        <v>0</v>
      </c>
      <c r="T1009" s="53">
        <f t="shared" si="156"/>
        <v>0</v>
      </c>
      <c r="U1009" s="53">
        <f t="shared" si="157"/>
        <v>58.927641853201457</v>
      </c>
      <c r="V1009" s="69">
        <v>37.431005205622071</v>
      </c>
      <c r="W1009" s="53">
        <f t="shared" si="158"/>
        <v>9.2751272774596565</v>
      </c>
      <c r="X1009" s="53">
        <f t="shared" si="159"/>
        <v>0</v>
      </c>
      <c r="Y1009" s="12"/>
      <c r="Z1009" s="21"/>
      <c r="AA1009" s="48"/>
      <c r="AB1009" s="21"/>
      <c r="AC1009" s="12"/>
    </row>
    <row r="1010" spans="1:29" x14ac:dyDescent="0.3">
      <c r="A1010" s="1">
        <f t="shared" si="150"/>
        <v>45210.479166664227</v>
      </c>
      <c r="B1010" s="6">
        <v>11</v>
      </c>
      <c r="C1010" s="6" t="s">
        <v>89</v>
      </c>
      <c r="D1010">
        <f>IF(HOUR(A1010)+MINUTE(A1010)/60&lt;=18,1,IF(HOUR(A1010)+MINUTE(A1010)/60&gt;=23.25,1,LOOKUP(DAY(A1010),calendario!$A$12:$A$41,calendario!$C$12:$C$41)))</f>
        <v>1</v>
      </c>
      <c r="E1010" s="89">
        <f t="shared" si="151"/>
        <v>4.4938945312499996</v>
      </c>
      <c r="F1010" s="88">
        <v>17.975578124999998</v>
      </c>
      <c r="G1010" s="89">
        <f t="shared" si="151"/>
        <v>4.4980805664062498</v>
      </c>
      <c r="H1010" s="86">
        <v>17.992322265624999</v>
      </c>
      <c r="O1010" s="53">
        <f t="shared" si="152"/>
        <v>0</v>
      </c>
      <c r="P1010" s="54">
        <f t="shared" si="153"/>
        <v>58.927641853201457</v>
      </c>
      <c r="Q1010" s="69">
        <v>37.431005205622071</v>
      </c>
      <c r="R1010" s="53">
        <f t="shared" si="154"/>
        <v>9.2751272774596565</v>
      </c>
      <c r="S1010" s="53">
        <f t="shared" si="155"/>
        <v>0</v>
      </c>
      <c r="T1010" s="53">
        <f t="shared" si="156"/>
        <v>0</v>
      </c>
      <c r="U1010" s="53">
        <f t="shared" si="157"/>
        <v>58.927641853201457</v>
      </c>
      <c r="V1010" s="69">
        <v>37.431005205622071</v>
      </c>
      <c r="W1010" s="53">
        <f t="shared" si="158"/>
        <v>9.2751272774596565</v>
      </c>
      <c r="X1010" s="53">
        <f t="shared" si="159"/>
        <v>0</v>
      </c>
      <c r="Y1010" s="12"/>
      <c r="Z1010" s="21"/>
      <c r="AA1010" s="48"/>
      <c r="AB1010" s="21"/>
      <c r="AC1010" s="12"/>
    </row>
    <row r="1011" spans="1:29" x14ac:dyDescent="0.3">
      <c r="A1011" s="1">
        <f t="shared" si="150"/>
        <v>45210.489583330891</v>
      </c>
      <c r="B1011" s="6">
        <v>11</v>
      </c>
      <c r="C1011" s="6" t="s">
        <v>90</v>
      </c>
      <c r="D1011">
        <f>IF(HOUR(A1011)+MINUTE(A1011)/60&lt;=18,1,IF(HOUR(A1011)+MINUTE(A1011)/60&gt;=23.25,1,LOOKUP(DAY(A1011),calendario!$A$12:$A$41,calendario!$C$12:$C$41)))</f>
        <v>1</v>
      </c>
      <c r="E1011" s="89">
        <f t="shared" si="151"/>
        <v>4.4949404296875004</v>
      </c>
      <c r="F1011" s="88">
        <v>17.979761718750002</v>
      </c>
      <c r="G1011" s="89">
        <f t="shared" si="151"/>
        <v>4.4983349609375001</v>
      </c>
      <c r="H1011" s="86">
        <v>17.99333984375</v>
      </c>
      <c r="O1011" s="53">
        <f t="shared" si="152"/>
        <v>0</v>
      </c>
      <c r="P1011" s="54">
        <f t="shared" si="153"/>
        <v>58.927641853201457</v>
      </c>
      <c r="Q1011" s="69">
        <v>37.369325871941697</v>
      </c>
      <c r="R1011" s="53">
        <f t="shared" si="154"/>
        <v>9.3059669442998434</v>
      </c>
      <c r="S1011" s="53">
        <f t="shared" si="155"/>
        <v>0</v>
      </c>
      <c r="T1011" s="53">
        <f t="shared" si="156"/>
        <v>0</v>
      </c>
      <c r="U1011" s="53">
        <f t="shared" si="157"/>
        <v>58.927641853201457</v>
      </c>
      <c r="V1011" s="69">
        <v>37.369325871941697</v>
      </c>
      <c r="W1011" s="53">
        <f t="shared" si="158"/>
        <v>9.3059669442998434</v>
      </c>
      <c r="X1011" s="53">
        <f t="shared" si="159"/>
        <v>0</v>
      </c>
      <c r="Y1011" s="12"/>
      <c r="Z1011" s="21"/>
      <c r="AA1011" s="48"/>
      <c r="AB1011" s="21"/>
      <c r="AC1011" s="12"/>
    </row>
    <row r="1012" spans="1:29" x14ac:dyDescent="0.3">
      <c r="A1012" s="1">
        <f t="shared" si="150"/>
        <v>45210.499999997555</v>
      </c>
      <c r="B1012" s="6">
        <v>11</v>
      </c>
      <c r="C1012" s="6" t="s">
        <v>91</v>
      </c>
      <c r="D1012">
        <f>IF(HOUR(A1012)+MINUTE(A1012)/60&lt;=18,1,IF(HOUR(A1012)+MINUTE(A1012)/60&gt;=23.25,1,LOOKUP(DAY(A1012),calendario!$A$12:$A$41,calendario!$C$12:$C$41)))</f>
        <v>1</v>
      </c>
      <c r="E1012" s="89">
        <f t="shared" si="151"/>
        <v>4.4952597656249997</v>
      </c>
      <c r="F1012" s="88">
        <v>17.981039062499999</v>
      </c>
      <c r="G1012" s="89">
        <f t="shared" si="151"/>
        <v>4.4982836914062503</v>
      </c>
      <c r="H1012" s="86">
        <v>17.993134765625001</v>
      </c>
      <c r="O1012" s="53">
        <f t="shared" si="152"/>
        <v>0</v>
      </c>
      <c r="P1012" s="54">
        <f t="shared" si="153"/>
        <v>58.927641853201457</v>
      </c>
      <c r="Q1012" s="69">
        <v>37.369325871941697</v>
      </c>
      <c r="R1012" s="53">
        <f t="shared" si="154"/>
        <v>9.3059669442998434</v>
      </c>
      <c r="S1012" s="53">
        <f t="shared" si="155"/>
        <v>0</v>
      </c>
      <c r="T1012" s="53">
        <f t="shared" si="156"/>
        <v>0</v>
      </c>
      <c r="U1012" s="53">
        <f t="shared" si="157"/>
        <v>58.927641853201457</v>
      </c>
      <c r="V1012" s="69">
        <v>37.369325871941697</v>
      </c>
      <c r="W1012" s="53">
        <f t="shared" si="158"/>
        <v>9.3059669442998434</v>
      </c>
      <c r="X1012" s="53">
        <f t="shared" si="159"/>
        <v>0</v>
      </c>
      <c r="Y1012" s="12"/>
      <c r="Z1012" s="21"/>
      <c r="AA1012" s="48"/>
      <c r="AB1012" s="21"/>
      <c r="AC1012" s="12"/>
    </row>
    <row r="1013" spans="1:29" x14ac:dyDescent="0.3">
      <c r="A1013" s="1">
        <f t="shared" si="150"/>
        <v>45210.51041666422</v>
      </c>
      <c r="B1013" s="6">
        <v>11</v>
      </c>
      <c r="C1013" s="6" t="s">
        <v>93</v>
      </c>
      <c r="D1013">
        <f>IF(HOUR(A1013)+MINUTE(A1013)/60&lt;=18,1,IF(HOUR(A1013)+MINUTE(A1013)/60&gt;=23.25,1,LOOKUP(DAY(A1013),calendario!$A$12:$A$41,calendario!$C$12:$C$41)))</f>
        <v>1</v>
      </c>
      <c r="E1013" s="89">
        <f t="shared" si="151"/>
        <v>4.4949536132812504</v>
      </c>
      <c r="F1013" s="88">
        <v>17.979814453125002</v>
      </c>
      <c r="G1013" s="89">
        <f t="shared" si="151"/>
        <v>4.4985214843749999</v>
      </c>
      <c r="H1013" s="86">
        <v>17.9940859375</v>
      </c>
      <c r="O1013" s="53">
        <f t="shared" si="152"/>
        <v>0</v>
      </c>
      <c r="P1013" s="54">
        <f t="shared" si="153"/>
        <v>58.927641853201457</v>
      </c>
      <c r="Q1013" s="69">
        <v>37.971771212909943</v>
      </c>
      <c r="R1013" s="53">
        <f t="shared" si="154"/>
        <v>9.0047442738157208</v>
      </c>
      <c r="S1013" s="53">
        <f t="shared" si="155"/>
        <v>0</v>
      </c>
      <c r="T1013" s="53">
        <f t="shared" si="156"/>
        <v>0</v>
      </c>
      <c r="U1013" s="53">
        <f t="shared" si="157"/>
        <v>58.927641853201457</v>
      </c>
      <c r="V1013" s="69">
        <v>37.971771212909943</v>
      </c>
      <c r="W1013" s="53">
        <f t="shared" si="158"/>
        <v>9.0047442738157208</v>
      </c>
      <c r="X1013" s="53">
        <f t="shared" si="159"/>
        <v>0</v>
      </c>
      <c r="Y1013" s="12"/>
      <c r="Z1013" s="21"/>
      <c r="AA1013" s="48"/>
      <c r="AB1013" s="21"/>
      <c r="AC1013" s="12"/>
    </row>
    <row r="1014" spans="1:29" x14ac:dyDescent="0.3">
      <c r="A1014" s="1">
        <f t="shared" si="150"/>
        <v>45210.520833330884</v>
      </c>
      <c r="B1014" s="6">
        <v>11</v>
      </c>
      <c r="C1014" s="6" t="s">
        <v>94</v>
      </c>
      <c r="D1014">
        <f>IF(HOUR(A1014)+MINUTE(A1014)/60&lt;=18,1,IF(HOUR(A1014)+MINUTE(A1014)/60&gt;=23.25,1,LOOKUP(DAY(A1014),calendario!$A$12:$A$41,calendario!$C$12:$C$41)))</f>
        <v>1</v>
      </c>
      <c r="E1014" s="89">
        <f t="shared" si="151"/>
        <v>4.4953769531249996</v>
      </c>
      <c r="F1014" s="88">
        <v>17.981507812499999</v>
      </c>
      <c r="G1014" s="89">
        <f t="shared" si="151"/>
        <v>4.4979360351562496</v>
      </c>
      <c r="H1014" s="86">
        <v>17.991744140624998</v>
      </c>
      <c r="O1014" s="53">
        <f t="shared" si="152"/>
        <v>0</v>
      </c>
      <c r="P1014" s="54">
        <f t="shared" si="153"/>
        <v>58.927641853201457</v>
      </c>
      <c r="Q1014" s="69">
        <v>37.971771212909943</v>
      </c>
      <c r="R1014" s="53">
        <f t="shared" si="154"/>
        <v>9.0047442738157208</v>
      </c>
      <c r="S1014" s="53">
        <f t="shared" si="155"/>
        <v>0</v>
      </c>
      <c r="T1014" s="53">
        <f t="shared" si="156"/>
        <v>0</v>
      </c>
      <c r="U1014" s="53">
        <f t="shared" si="157"/>
        <v>58.927641853201457</v>
      </c>
      <c r="V1014" s="69">
        <v>37.971771212909943</v>
      </c>
      <c r="W1014" s="53">
        <f t="shared" si="158"/>
        <v>9.0047442738157208</v>
      </c>
      <c r="X1014" s="53">
        <f t="shared" si="159"/>
        <v>0</v>
      </c>
      <c r="Y1014" s="12"/>
      <c r="Z1014" s="21"/>
      <c r="AA1014" s="48"/>
      <c r="AB1014" s="21"/>
      <c r="AC1014" s="12"/>
    </row>
    <row r="1015" spans="1:29" x14ac:dyDescent="0.3">
      <c r="A1015" s="1">
        <f t="shared" si="150"/>
        <v>45210.531249997548</v>
      </c>
      <c r="B1015" s="6">
        <v>11</v>
      </c>
      <c r="C1015" s="6" t="s">
        <v>96</v>
      </c>
      <c r="D1015">
        <f>IF(HOUR(A1015)+MINUTE(A1015)/60&lt;=18,1,IF(HOUR(A1015)+MINUTE(A1015)/60&gt;=23.25,1,LOOKUP(DAY(A1015),calendario!$A$12:$A$41,calendario!$C$12:$C$41)))</f>
        <v>1</v>
      </c>
      <c r="E1015" s="89">
        <f t="shared" si="151"/>
        <v>4.4952192382812504</v>
      </c>
      <c r="F1015" s="88">
        <v>17.980876953125001</v>
      </c>
      <c r="G1015" s="89">
        <f t="shared" si="151"/>
        <v>4.4976552734375002</v>
      </c>
      <c r="H1015" s="86">
        <v>17.990621093750001</v>
      </c>
      <c r="O1015" s="53">
        <f t="shared" si="152"/>
        <v>0</v>
      </c>
      <c r="P1015" s="54">
        <f t="shared" si="153"/>
        <v>58.927641853201457</v>
      </c>
      <c r="Q1015" s="69">
        <v>35.568722019781369</v>
      </c>
      <c r="R1015" s="53">
        <f t="shared" si="154"/>
        <v>10.206268870380008</v>
      </c>
      <c r="S1015" s="53">
        <f t="shared" si="155"/>
        <v>0</v>
      </c>
      <c r="T1015" s="53">
        <f t="shared" si="156"/>
        <v>0</v>
      </c>
      <c r="U1015" s="53">
        <f t="shared" si="157"/>
        <v>58.927641853201457</v>
      </c>
      <c r="V1015" s="69">
        <v>35.568722019781369</v>
      </c>
      <c r="W1015" s="53">
        <f t="shared" si="158"/>
        <v>10.206268870380008</v>
      </c>
      <c r="X1015" s="53">
        <f t="shared" si="159"/>
        <v>0</v>
      </c>
      <c r="Y1015" s="12"/>
      <c r="Z1015" s="21"/>
      <c r="AA1015" s="48"/>
      <c r="AB1015" s="21"/>
      <c r="AC1015" s="12"/>
    </row>
    <row r="1016" spans="1:29" x14ac:dyDescent="0.3">
      <c r="A1016" s="1">
        <f t="shared" si="150"/>
        <v>45210.541666664212</v>
      </c>
      <c r="B1016" s="6">
        <v>11</v>
      </c>
      <c r="C1016" s="6" t="s">
        <v>97</v>
      </c>
      <c r="D1016">
        <f>IF(HOUR(A1016)+MINUTE(A1016)/60&lt;=18,1,IF(HOUR(A1016)+MINUTE(A1016)/60&gt;=23.25,1,LOOKUP(DAY(A1016),calendario!$A$12:$A$41,calendario!$C$12:$C$41)))</f>
        <v>1</v>
      </c>
      <c r="E1016" s="89">
        <f t="shared" si="151"/>
        <v>4.4953974609375003</v>
      </c>
      <c r="F1016" s="88">
        <v>17.981589843750001</v>
      </c>
      <c r="G1016" s="89">
        <f t="shared" si="151"/>
        <v>4.4973715820312501</v>
      </c>
      <c r="H1016" s="86">
        <v>17.989486328125</v>
      </c>
      <c r="O1016" s="53">
        <f t="shared" si="152"/>
        <v>0</v>
      </c>
      <c r="P1016" s="54">
        <f t="shared" si="153"/>
        <v>58.927641853201457</v>
      </c>
      <c r="Q1016" s="69">
        <v>35.568722019781369</v>
      </c>
      <c r="R1016" s="53">
        <f t="shared" si="154"/>
        <v>10.206268870380008</v>
      </c>
      <c r="S1016" s="53">
        <f t="shared" si="155"/>
        <v>0</v>
      </c>
      <c r="T1016" s="53">
        <f t="shared" si="156"/>
        <v>0</v>
      </c>
      <c r="U1016" s="53">
        <f t="shared" si="157"/>
        <v>58.927641853201457</v>
      </c>
      <c r="V1016" s="69">
        <v>35.568722019781369</v>
      </c>
      <c r="W1016" s="53">
        <f t="shared" si="158"/>
        <v>10.206268870380008</v>
      </c>
      <c r="X1016" s="53">
        <f t="shared" si="159"/>
        <v>0</v>
      </c>
      <c r="Y1016" s="12"/>
      <c r="Z1016" s="21"/>
      <c r="AA1016" s="48"/>
      <c r="AB1016" s="21"/>
      <c r="AC1016" s="12"/>
    </row>
    <row r="1017" spans="1:29" x14ac:dyDescent="0.3">
      <c r="A1017" s="1">
        <f t="shared" si="150"/>
        <v>45210.552083330876</v>
      </c>
      <c r="B1017" s="6">
        <v>11</v>
      </c>
      <c r="C1017" s="6" t="s">
        <v>98</v>
      </c>
      <c r="D1017">
        <f>IF(HOUR(A1017)+MINUTE(A1017)/60&lt;=18,1,IF(HOUR(A1017)+MINUTE(A1017)/60&gt;=23.25,1,LOOKUP(DAY(A1017),calendario!$A$12:$A$41,calendario!$C$12:$C$41)))</f>
        <v>1</v>
      </c>
      <c r="E1017" s="89">
        <f t="shared" si="151"/>
        <v>4.4959375000000001</v>
      </c>
      <c r="F1017" s="88">
        <v>17.983750000000001</v>
      </c>
      <c r="G1017" s="89">
        <f t="shared" si="151"/>
        <v>4.4972792968749999</v>
      </c>
      <c r="H1017" s="86">
        <v>17.9891171875</v>
      </c>
      <c r="O1017" s="53">
        <f t="shared" si="152"/>
        <v>0</v>
      </c>
      <c r="P1017" s="54">
        <f t="shared" si="153"/>
        <v>58.927641853201457</v>
      </c>
      <c r="Q1017" s="69">
        <v>35.575054398750652</v>
      </c>
      <c r="R1017" s="53">
        <f t="shared" si="154"/>
        <v>10.203102680895366</v>
      </c>
      <c r="S1017" s="53">
        <f t="shared" si="155"/>
        <v>0</v>
      </c>
      <c r="T1017" s="53">
        <f t="shared" si="156"/>
        <v>0</v>
      </c>
      <c r="U1017" s="53">
        <f t="shared" si="157"/>
        <v>58.927641853201457</v>
      </c>
      <c r="V1017" s="69">
        <v>35.575054398750652</v>
      </c>
      <c r="W1017" s="53">
        <f t="shared" si="158"/>
        <v>10.203102680895366</v>
      </c>
      <c r="X1017" s="53">
        <f t="shared" si="159"/>
        <v>0</v>
      </c>
      <c r="Y1017" s="12"/>
      <c r="Z1017" s="21"/>
      <c r="AA1017" s="48"/>
      <c r="AB1017" s="21"/>
      <c r="AC1017" s="12"/>
    </row>
    <row r="1018" spans="1:29" x14ac:dyDescent="0.3">
      <c r="A1018" s="1">
        <f t="shared" si="150"/>
        <v>45210.562499997541</v>
      </c>
      <c r="B1018" s="6">
        <v>11</v>
      </c>
      <c r="C1018" s="6" t="s">
        <v>99</v>
      </c>
      <c r="D1018">
        <f>IF(HOUR(A1018)+MINUTE(A1018)/60&lt;=18,1,IF(HOUR(A1018)+MINUTE(A1018)/60&gt;=23.25,1,LOOKUP(DAY(A1018),calendario!$A$12:$A$41,calendario!$C$12:$C$41)))</f>
        <v>1</v>
      </c>
      <c r="E1018" s="89">
        <f t="shared" si="151"/>
        <v>4.4959458007812501</v>
      </c>
      <c r="F1018" s="88">
        <v>17.983783203125</v>
      </c>
      <c r="G1018" s="89">
        <f t="shared" si="151"/>
        <v>4.4975478515624996</v>
      </c>
      <c r="H1018" s="86">
        <v>17.990191406249998</v>
      </c>
      <c r="O1018" s="53">
        <f t="shared" si="152"/>
        <v>0</v>
      </c>
      <c r="P1018" s="54">
        <f t="shared" si="153"/>
        <v>58.927641853201457</v>
      </c>
      <c r="Q1018" s="69">
        <v>35.575054398750652</v>
      </c>
      <c r="R1018" s="53">
        <f t="shared" si="154"/>
        <v>10.203102680895366</v>
      </c>
      <c r="S1018" s="53">
        <f t="shared" si="155"/>
        <v>0</v>
      </c>
      <c r="T1018" s="53">
        <f t="shared" si="156"/>
        <v>0</v>
      </c>
      <c r="U1018" s="53">
        <f t="shared" si="157"/>
        <v>58.927641853201457</v>
      </c>
      <c r="V1018" s="69">
        <v>35.575054398750652</v>
      </c>
      <c r="W1018" s="53">
        <f t="shared" si="158"/>
        <v>10.203102680895366</v>
      </c>
      <c r="X1018" s="53">
        <f t="shared" si="159"/>
        <v>0</v>
      </c>
      <c r="Y1018" s="12"/>
      <c r="Z1018" s="21"/>
      <c r="AA1018" s="48"/>
      <c r="AB1018" s="21"/>
      <c r="AC1018" s="12"/>
    </row>
    <row r="1019" spans="1:29" x14ac:dyDescent="0.3">
      <c r="A1019" s="1">
        <f t="shared" si="150"/>
        <v>45210.572916664205</v>
      </c>
      <c r="B1019" s="6">
        <v>11</v>
      </c>
      <c r="C1019" s="6" t="s">
        <v>100</v>
      </c>
      <c r="D1019">
        <f>IF(HOUR(A1019)+MINUTE(A1019)/60&lt;=18,1,IF(HOUR(A1019)+MINUTE(A1019)/60&gt;=23.25,1,LOOKUP(DAY(A1019),calendario!$A$12:$A$41,calendario!$C$12:$C$41)))</f>
        <v>1</v>
      </c>
      <c r="E1019" s="89">
        <f t="shared" si="151"/>
        <v>4.4960034179687502</v>
      </c>
      <c r="F1019" s="88">
        <v>17.984013671875001</v>
      </c>
      <c r="G1019" s="89">
        <f t="shared" si="151"/>
        <v>4.4977666015624997</v>
      </c>
      <c r="H1019" s="86">
        <v>17.991066406249999</v>
      </c>
      <c r="O1019" s="53">
        <f t="shared" si="152"/>
        <v>0</v>
      </c>
      <c r="P1019" s="54">
        <f t="shared" si="153"/>
        <v>58.927641853201457</v>
      </c>
      <c r="Q1019" s="69">
        <v>35.100397969807389</v>
      </c>
      <c r="R1019" s="53">
        <f t="shared" si="154"/>
        <v>10.440430895366998</v>
      </c>
      <c r="S1019" s="53">
        <f t="shared" si="155"/>
        <v>0</v>
      </c>
      <c r="T1019" s="53">
        <f t="shared" si="156"/>
        <v>0</v>
      </c>
      <c r="U1019" s="53">
        <f t="shared" si="157"/>
        <v>58.927641853201457</v>
      </c>
      <c r="V1019" s="69">
        <v>35.100397969807389</v>
      </c>
      <c r="W1019" s="53">
        <f t="shared" si="158"/>
        <v>10.440430895366998</v>
      </c>
      <c r="X1019" s="53">
        <f t="shared" si="159"/>
        <v>0</v>
      </c>
      <c r="Y1019" s="12"/>
      <c r="Z1019" s="21"/>
      <c r="AA1019" s="48"/>
      <c r="AB1019" s="21"/>
      <c r="AC1019" s="12"/>
    </row>
    <row r="1020" spans="1:29" x14ac:dyDescent="0.3">
      <c r="A1020" s="1">
        <f t="shared" si="150"/>
        <v>45210.583333330869</v>
      </c>
      <c r="B1020" s="6">
        <v>11</v>
      </c>
      <c r="C1020" s="6" t="s">
        <v>101</v>
      </c>
      <c r="D1020">
        <f>IF(HOUR(A1020)+MINUTE(A1020)/60&lt;=18,1,IF(HOUR(A1020)+MINUTE(A1020)/60&gt;=23.25,1,LOOKUP(DAY(A1020),calendario!$A$12:$A$41,calendario!$C$12:$C$41)))</f>
        <v>1</v>
      </c>
      <c r="E1020" s="89">
        <f t="shared" si="151"/>
        <v>4.4960712890624999</v>
      </c>
      <c r="F1020" s="88">
        <v>17.984285156249999</v>
      </c>
      <c r="G1020" s="89">
        <f t="shared" si="151"/>
        <v>4.49741015625</v>
      </c>
      <c r="H1020" s="86">
        <v>17.989640625</v>
      </c>
      <c r="O1020" s="53">
        <f t="shared" si="152"/>
        <v>0</v>
      </c>
      <c r="P1020" s="54">
        <f t="shared" si="153"/>
        <v>58.927641853201457</v>
      </c>
      <c r="Q1020" s="69">
        <v>35.100397969807389</v>
      </c>
      <c r="R1020" s="53">
        <f t="shared" si="154"/>
        <v>10.440430895366998</v>
      </c>
      <c r="S1020" s="53">
        <f t="shared" si="155"/>
        <v>0</v>
      </c>
      <c r="T1020" s="53">
        <f t="shared" si="156"/>
        <v>0</v>
      </c>
      <c r="U1020" s="53">
        <f t="shared" si="157"/>
        <v>58.927641853201457</v>
      </c>
      <c r="V1020" s="69">
        <v>35.100397969807389</v>
      </c>
      <c r="W1020" s="53">
        <f t="shared" si="158"/>
        <v>10.440430895366998</v>
      </c>
      <c r="X1020" s="53">
        <f t="shared" si="159"/>
        <v>0</v>
      </c>
      <c r="Y1020" s="12"/>
      <c r="Z1020" s="21"/>
      <c r="AA1020" s="48"/>
      <c r="AB1020" s="21"/>
      <c r="AC1020" s="12"/>
    </row>
    <row r="1021" spans="1:29" x14ac:dyDescent="0.3">
      <c r="A1021" s="1">
        <f t="shared" si="150"/>
        <v>45210.593749997533</v>
      </c>
      <c r="B1021" s="6">
        <v>11</v>
      </c>
      <c r="C1021" s="6" t="s">
        <v>102</v>
      </c>
      <c r="D1021">
        <f>IF(HOUR(A1021)+MINUTE(A1021)/60&lt;=18,1,IF(HOUR(A1021)+MINUTE(A1021)/60&gt;=23.25,1,LOOKUP(DAY(A1021),calendario!$A$12:$A$41,calendario!$C$12:$C$41)))</f>
        <v>1</v>
      </c>
      <c r="E1021" s="89">
        <f t="shared" si="151"/>
        <v>4.4962084960937503</v>
      </c>
      <c r="F1021" s="88">
        <v>17.984833984375001</v>
      </c>
      <c r="G1021" s="89">
        <f t="shared" si="151"/>
        <v>4.497671875</v>
      </c>
      <c r="H1021" s="86">
        <v>17.9906875</v>
      </c>
      <c r="O1021" s="53">
        <f t="shared" si="152"/>
        <v>0</v>
      </c>
      <c r="P1021" s="54">
        <f t="shared" si="153"/>
        <v>58.927641853201457</v>
      </c>
      <c r="Q1021" s="69">
        <v>35.09636387298282</v>
      </c>
      <c r="R1021" s="53">
        <f t="shared" si="154"/>
        <v>10.442447943779282</v>
      </c>
      <c r="S1021" s="53">
        <f t="shared" si="155"/>
        <v>0</v>
      </c>
      <c r="T1021" s="53">
        <f t="shared" si="156"/>
        <v>0</v>
      </c>
      <c r="U1021" s="53">
        <f t="shared" si="157"/>
        <v>58.927641853201457</v>
      </c>
      <c r="V1021" s="69">
        <v>35.09636387298282</v>
      </c>
      <c r="W1021" s="53">
        <f t="shared" si="158"/>
        <v>10.442447943779282</v>
      </c>
      <c r="X1021" s="53">
        <f t="shared" si="159"/>
        <v>0</v>
      </c>
      <c r="Y1021" s="12"/>
      <c r="Z1021" s="21"/>
      <c r="AA1021" s="48"/>
      <c r="AB1021" s="21"/>
      <c r="AC1021" s="12"/>
    </row>
    <row r="1022" spans="1:29" x14ac:dyDescent="0.3">
      <c r="A1022" s="1">
        <f t="shared" si="150"/>
        <v>45210.604166664198</v>
      </c>
      <c r="B1022" s="6">
        <v>11</v>
      </c>
      <c r="C1022" s="6" t="s">
        <v>103</v>
      </c>
      <c r="D1022">
        <f>IF(HOUR(A1022)+MINUTE(A1022)/60&lt;=18,1,IF(HOUR(A1022)+MINUTE(A1022)/60&gt;=23.25,1,LOOKUP(DAY(A1022),calendario!$A$12:$A$41,calendario!$C$12:$C$41)))</f>
        <v>1</v>
      </c>
      <c r="E1022" s="89">
        <f t="shared" si="151"/>
        <v>4.4964204101562499</v>
      </c>
      <c r="F1022" s="88">
        <v>17.985681640625</v>
      </c>
      <c r="G1022" s="89">
        <f t="shared" si="151"/>
        <v>4.4973593750000003</v>
      </c>
      <c r="H1022" s="86">
        <v>17.989437500000001</v>
      </c>
      <c r="O1022" s="53">
        <f t="shared" si="152"/>
        <v>0</v>
      </c>
      <c r="P1022" s="54">
        <f t="shared" si="153"/>
        <v>58.927641853201457</v>
      </c>
      <c r="Q1022" s="69">
        <v>35.09636387298282</v>
      </c>
      <c r="R1022" s="53">
        <f t="shared" si="154"/>
        <v>10.442447943779282</v>
      </c>
      <c r="S1022" s="53">
        <f t="shared" si="155"/>
        <v>0</v>
      </c>
      <c r="T1022" s="53">
        <f t="shared" si="156"/>
        <v>0</v>
      </c>
      <c r="U1022" s="53">
        <f t="shared" si="157"/>
        <v>58.927641853201457</v>
      </c>
      <c r="V1022" s="69">
        <v>35.09636387298282</v>
      </c>
      <c r="W1022" s="53">
        <f t="shared" si="158"/>
        <v>10.442447943779282</v>
      </c>
      <c r="X1022" s="53">
        <f t="shared" si="159"/>
        <v>0</v>
      </c>
      <c r="Y1022" s="12"/>
      <c r="Z1022" s="21"/>
      <c r="AA1022" s="48"/>
      <c r="AB1022" s="21"/>
      <c r="AC1022" s="12"/>
    </row>
    <row r="1023" spans="1:29" x14ac:dyDescent="0.3">
      <c r="A1023" s="1">
        <f t="shared" si="150"/>
        <v>45210.614583330862</v>
      </c>
      <c r="B1023" s="6">
        <v>11</v>
      </c>
      <c r="C1023" s="6" t="s">
        <v>104</v>
      </c>
      <c r="D1023">
        <f>IF(HOUR(A1023)+MINUTE(A1023)/60&lt;=18,1,IF(HOUR(A1023)+MINUTE(A1023)/60&gt;=23.25,1,LOOKUP(DAY(A1023),calendario!$A$12:$A$41,calendario!$C$12:$C$41)))</f>
        <v>1</v>
      </c>
      <c r="E1023" s="89">
        <f t="shared" si="151"/>
        <v>4.4966933593749996</v>
      </c>
      <c r="F1023" s="88">
        <v>17.986773437499998</v>
      </c>
      <c r="G1023" s="89">
        <f t="shared" si="151"/>
        <v>4.4974741210937497</v>
      </c>
      <c r="H1023" s="86">
        <v>17.989896484374999</v>
      </c>
      <c r="O1023" s="53">
        <f t="shared" si="152"/>
        <v>0</v>
      </c>
      <c r="P1023" s="54">
        <f t="shared" si="153"/>
        <v>58.927641853201457</v>
      </c>
      <c r="Q1023" s="69">
        <v>35.671729828214467</v>
      </c>
      <c r="R1023" s="53">
        <f t="shared" si="154"/>
        <v>10.154764966163459</v>
      </c>
      <c r="S1023" s="53">
        <f t="shared" si="155"/>
        <v>0</v>
      </c>
      <c r="T1023" s="53">
        <f t="shared" si="156"/>
        <v>0</v>
      </c>
      <c r="U1023" s="53">
        <f t="shared" si="157"/>
        <v>58.927641853201457</v>
      </c>
      <c r="V1023" s="69">
        <v>35.671729828214467</v>
      </c>
      <c r="W1023" s="53">
        <f t="shared" si="158"/>
        <v>10.154764966163459</v>
      </c>
      <c r="X1023" s="53">
        <f t="shared" si="159"/>
        <v>0</v>
      </c>
      <c r="Y1023" s="12"/>
      <c r="Z1023" s="21"/>
      <c r="AA1023" s="48"/>
      <c r="AB1023" s="21"/>
      <c r="AC1023" s="12"/>
    </row>
    <row r="1024" spans="1:29" x14ac:dyDescent="0.3">
      <c r="A1024" s="1">
        <f t="shared" si="150"/>
        <v>45210.624999997526</v>
      </c>
      <c r="B1024" s="6">
        <v>11</v>
      </c>
      <c r="C1024" s="6" t="s">
        <v>105</v>
      </c>
      <c r="D1024">
        <f>IF(HOUR(A1024)+MINUTE(A1024)/60&lt;=18,1,IF(HOUR(A1024)+MINUTE(A1024)/60&gt;=23.25,1,LOOKUP(DAY(A1024),calendario!$A$12:$A$41,calendario!$C$12:$C$41)))</f>
        <v>1</v>
      </c>
      <c r="E1024" s="89">
        <f t="shared" si="151"/>
        <v>4.4967495117187504</v>
      </c>
      <c r="F1024" s="88">
        <v>17.986998046875001</v>
      </c>
      <c r="G1024" s="89">
        <f t="shared" si="151"/>
        <v>4.4973090820312498</v>
      </c>
      <c r="H1024" s="86">
        <v>17.989236328124999</v>
      </c>
      <c r="O1024" s="53">
        <f t="shared" si="152"/>
        <v>0</v>
      </c>
      <c r="P1024" s="54">
        <f t="shared" si="153"/>
        <v>58.927641853201457</v>
      </c>
      <c r="Q1024" s="69">
        <v>35.671729828214467</v>
      </c>
      <c r="R1024" s="53">
        <f t="shared" si="154"/>
        <v>10.154764966163459</v>
      </c>
      <c r="S1024" s="53">
        <f t="shared" si="155"/>
        <v>0</v>
      </c>
      <c r="T1024" s="53">
        <f t="shared" si="156"/>
        <v>0</v>
      </c>
      <c r="U1024" s="53">
        <f t="shared" si="157"/>
        <v>58.927641853201457</v>
      </c>
      <c r="V1024" s="69">
        <v>35.671729828214467</v>
      </c>
      <c r="W1024" s="53">
        <f t="shared" si="158"/>
        <v>10.154764966163459</v>
      </c>
      <c r="X1024" s="53">
        <f t="shared" si="159"/>
        <v>0</v>
      </c>
      <c r="Y1024" s="12"/>
      <c r="Z1024" s="21"/>
      <c r="AA1024" s="48"/>
      <c r="AB1024" s="21"/>
      <c r="AC1024" s="12"/>
    </row>
    <row r="1025" spans="1:29" x14ac:dyDescent="0.3">
      <c r="A1025" s="1">
        <f t="shared" si="150"/>
        <v>45210.63541666419</v>
      </c>
      <c r="B1025" s="6">
        <v>11</v>
      </c>
      <c r="C1025" s="6" t="s">
        <v>106</v>
      </c>
      <c r="D1025">
        <f>IF(HOUR(A1025)+MINUTE(A1025)/60&lt;=18,1,IF(HOUR(A1025)+MINUTE(A1025)/60&gt;=23.25,1,LOOKUP(DAY(A1025),calendario!$A$12:$A$41,calendario!$C$12:$C$41)))</f>
        <v>1</v>
      </c>
      <c r="E1025" s="89">
        <f t="shared" si="151"/>
        <v>4.4961762695312499</v>
      </c>
      <c r="F1025" s="88">
        <v>17.984705078125</v>
      </c>
      <c r="G1025" s="89">
        <f t="shared" si="151"/>
        <v>4.4971503906250003</v>
      </c>
      <c r="H1025" s="86">
        <v>17.988601562500001</v>
      </c>
      <c r="O1025" s="53">
        <f t="shared" si="152"/>
        <v>0</v>
      </c>
      <c r="P1025" s="54">
        <f t="shared" si="153"/>
        <v>58.927641853201457</v>
      </c>
      <c r="Q1025" s="69">
        <v>37.778252212389383</v>
      </c>
      <c r="R1025" s="53">
        <f t="shared" si="154"/>
        <v>9.1015037740760008</v>
      </c>
      <c r="S1025" s="53">
        <f t="shared" si="155"/>
        <v>0</v>
      </c>
      <c r="T1025" s="53">
        <f t="shared" si="156"/>
        <v>0</v>
      </c>
      <c r="U1025" s="53">
        <f t="shared" si="157"/>
        <v>58.927641853201457</v>
      </c>
      <c r="V1025" s="69">
        <v>37.778252212389383</v>
      </c>
      <c r="W1025" s="53">
        <f t="shared" si="158"/>
        <v>9.1015037740760008</v>
      </c>
      <c r="X1025" s="53">
        <f t="shared" si="159"/>
        <v>0</v>
      </c>
      <c r="Y1025" s="12"/>
      <c r="Z1025" s="21"/>
      <c r="AA1025" s="48"/>
      <c r="AB1025" s="21"/>
      <c r="AC1025" s="12"/>
    </row>
    <row r="1026" spans="1:29" x14ac:dyDescent="0.3">
      <c r="A1026" s="1">
        <f t="shared" si="150"/>
        <v>45210.645833330855</v>
      </c>
      <c r="B1026" s="6">
        <v>11</v>
      </c>
      <c r="C1026" s="6" t="s">
        <v>107</v>
      </c>
      <c r="D1026">
        <f>IF(HOUR(A1026)+MINUTE(A1026)/60&lt;=18,1,IF(HOUR(A1026)+MINUTE(A1026)/60&gt;=23.25,1,LOOKUP(DAY(A1026),calendario!$A$12:$A$41,calendario!$C$12:$C$41)))</f>
        <v>1</v>
      </c>
      <c r="E1026" s="89">
        <f t="shared" si="151"/>
        <v>4.4965624999999996</v>
      </c>
      <c r="F1026" s="88">
        <v>17.986249999999998</v>
      </c>
      <c r="G1026" s="89">
        <f t="shared" si="151"/>
        <v>4.4971904296874996</v>
      </c>
      <c r="H1026" s="86">
        <v>17.988761718749998</v>
      </c>
      <c r="O1026" s="53">
        <f t="shared" si="152"/>
        <v>0</v>
      </c>
      <c r="P1026" s="54">
        <f t="shared" si="153"/>
        <v>58.927641853201457</v>
      </c>
      <c r="Q1026" s="69">
        <v>37.778252212389383</v>
      </c>
      <c r="R1026" s="53">
        <f t="shared" si="154"/>
        <v>9.1015037740760008</v>
      </c>
      <c r="S1026" s="53">
        <f t="shared" si="155"/>
        <v>0</v>
      </c>
      <c r="T1026" s="53">
        <f t="shared" si="156"/>
        <v>0</v>
      </c>
      <c r="U1026" s="53">
        <f t="shared" si="157"/>
        <v>58.927641853201457</v>
      </c>
      <c r="V1026" s="69">
        <v>37.778252212389383</v>
      </c>
      <c r="W1026" s="53">
        <f t="shared" si="158"/>
        <v>9.1015037740760008</v>
      </c>
      <c r="X1026" s="53">
        <f t="shared" si="159"/>
        <v>0</v>
      </c>
      <c r="Y1026" s="12"/>
      <c r="Z1026" s="21"/>
      <c r="AA1026" s="48"/>
      <c r="AB1026" s="21"/>
      <c r="AC1026" s="12"/>
    </row>
    <row r="1027" spans="1:29" x14ac:dyDescent="0.3">
      <c r="A1027" s="1">
        <f t="shared" si="150"/>
        <v>45210.656249997519</v>
      </c>
      <c r="B1027" s="6">
        <v>11</v>
      </c>
      <c r="C1027" s="6" t="s">
        <v>108</v>
      </c>
      <c r="D1027">
        <f>IF(HOUR(A1027)+MINUTE(A1027)/60&lt;=18,1,IF(HOUR(A1027)+MINUTE(A1027)/60&gt;=23.25,1,LOOKUP(DAY(A1027),calendario!$A$12:$A$41,calendario!$C$12:$C$41)))</f>
        <v>1</v>
      </c>
      <c r="E1027" s="89">
        <f t="shared" si="151"/>
        <v>4.4923325195312502</v>
      </c>
      <c r="F1027" s="88">
        <v>17.969330078125001</v>
      </c>
      <c r="G1027" s="89">
        <f t="shared" si="151"/>
        <v>4.4974013671874999</v>
      </c>
      <c r="H1027" s="86">
        <v>17.98960546875</v>
      </c>
      <c r="O1027" s="53">
        <f t="shared" si="152"/>
        <v>0</v>
      </c>
      <c r="P1027" s="54">
        <f t="shared" si="153"/>
        <v>58.927641853201457</v>
      </c>
      <c r="Q1027" s="69">
        <v>36.960049973971884</v>
      </c>
      <c r="R1027" s="53">
        <f t="shared" si="154"/>
        <v>9.51060489328475</v>
      </c>
      <c r="S1027" s="53">
        <f t="shared" si="155"/>
        <v>0</v>
      </c>
      <c r="T1027" s="53">
        <f t="shared" si="156"/>
        <v>0</v>
      </c>
      <c r="U1027" s="53">
        <f t="shared" si="157"/>
        <v>58.927641853201457</v>
      </c>
      <c r="V1027" s="69">
        <v>36.960049973971884</v>
      </c>
      <c r="W1027" s="53">
        <f t="shared" si="158"/>
        <v>9.51060489328475</v>
      </c>
      <c r="X1027" s="53">
        <f t="shared" si="159"/>
        <v>0</v>
      </c>
      <c r="Y1027" s="12"/>
      <c r="Z1027" s="21"/>
      <c r="AA1027" s="48"/>
      <c r="AB1027" s="21"/>
      <c r="AC1027" s="12"/>
    </row>
    <row r="1028" spans="1:29" x14ac:dyDescent="0.3">
      <c r="A1028" s="1">
        <f t="shared" si="150"/>
        <v>45210.666666664183</v>
      </c>
      <c r="B1028" s="6">
        <v>11</v>
      </c>
      <c r="C1028" s="6" t="s">
        <v>109</v>
      </c>
      <c r="D1028">
        <f>IF(HOUR(A1028)+MINUTE(A1028)/60&lt;=18,1,IF(HOUR(A1028)+MINUTE(A1028)/60&gt;=23.25,1,LOOKUP(DAY(A1028),calendario!$A$12:$A$41,calendario!$C$12:$C$41)))</f>
        <v>1</v>
      </c>
      <c r="E1028" s="89">
        <f t="shared" si="151"/>
        <v>4.4967509765624998</v>
      </c>
      <c r="F1028" s="88">
        <v>17.987003906249999</v>
      </c>
      <c r="G1028" s="89">
        <f t="shared" si="151"/>
        <v>4.49742333984375</v>
      </c>
      <c r="H1028" s="86">
        <v>17.989693359375</v>
      </c>
      <c r="O1028" s="53">
        <f t="shared" si="152"/>
        <v>0</v>
      </c>
      <c r="P1028" s="54">
        <f t="shared" si="153"/>
        <v>58.927641853201457</v>
      </c>
      <c r="Q1028" s="69">
        <v>36.960049973971884</v>
      </c>
      <c r="R1028" s="53">
        <f t="shared" si="154"/>
        <v>9.51060489328475</v>
      </c>
      <c r="S1028" s="53">
        <f t="shared" si="155"/>
        <v>0</v>
      </c>
      <c r="T1028" s="53">
        <f t="shared" si="156"/>
        <v>0</v>
      </c>
      <c r="U1028" s="53">
        <f t="shared" si="157"/>
        <v>58.927641853201457</v>
      </c>
      <c r="V1028" s="69">
        <v>36.960049973971884</v>
      </c>
      <c r="W1028" s="53">
        <f t="shared" si="158"/>
        <v>9.51060489328475</v>
      </c>
      <c r="X1028" s="53">
        <f t="shared" si="159"/>
        <v>0</v>
      </c>
      <c r="Y1028" s="12"/>
      <c r="Z1028" s="21"/>
      <c r="AA1028" s="48"/>
      <c r="AB1028" s="21"/>
      <c r="AC1028" s="12"/>
    </row>
    <row r="1029" spans="1:29" x14ac:dyDescent="0.3">
      <c r="A1029" s="1">
        <f t="shared" si="150"/>
        <v>45210.677083330847</v>
      </c>
      <c r="B1029" s="6">
        <v>11</v>
      </c>
      <c r="C1029" s="6" t="s">
        <v>110</v>
      </c>
      <c r="D1029">
        <f>IF(HOUR(A1029)+MINUTE(A1029)/60&lt;=18,1,IF(HOUR(A1029)+MINUTE(A1029)/60&gt;=23.25,1,LOOKUP(DAY(A1029),calendario!$A$12:$A$41,calendario!$C$12:$C$41)))</f>
        <v>1</v>
      </c>
      <c r="E1029" s="89">
        <f t="shared" si="151"/>
        <v>4.4938452148437502</v>
      </c>
      <c r="F1029" s="88">
        <v>17.975380859375001</v>
      </c>
      <c r="G1029" s="89">
        <f t="shared" si="151"/>
        <v>4.4976416015625</v>
      </c>
      <c r="H1029" s="86">
        <v>17.99056640625</v>
      </c>
      <c r="O1029" s="53">
        <f t="shared" si="152"/>
        <v>0</v>
      </c>
      <c r="P1029" s="54">
        <f t="shared" si="153"/>
        <v>58.927641853201457</v>
      </c>
      <c r="Q1029" s="69">
        <v>36.897098386257163</v>
      </c>
      <c r="R1029" s="53">
        <f t="shared" si="154"/>
        <v>9.5420806871421107</v>
      </c>
      <c r="S1029" s="53">
        <f t="shared" si="155"/>
        <v>0</v>
      </c>
      <c r="T1029" s="53">
        <f t="shared" si="156"/>
        <v>0</v>
      </c>
      <c r="U1029" s="53">
        <f t="shared" si="157"/>
        <v>58.927641853201457</v>
      </c>
      <c r="V1029" s="69">
        <v>36.897098386257163</v>
      </c>
      <c r="W1029" s="53">
        <f t="shared" si="158"/>
        <v>9.5420806871421107</v>
      </c>
      <c r="X1029" s="53">
        <f t="shared" si="159"/>
        <v>0</v>
      </c>
      <c r="Y1029" s="12"/>
      <c r="Z1029" s="21"/>
      <c r="AA1029" s="48"/>
      <c r="AB1029" s="21"/>
      <c r="AC1029" s="12"/>
    </row>
    <row r="1030" spans="1:29" x14ac:dyDescent="0.3">
      <c r="A1030" s="1">
        <f t="shared" ref="A1030:A1093" si="160">A1029+0.0104166666666667</f>
        <v>45210.687499997512</v>
      </c>
      <c r="B1030" s="6">
        <v>11</v>
      </c>
      <c r="C1030" s="6" t="s">
        <v>111</v>
      </c>
      <c r="D1030">
        <f>IF(HOUR(A1030)+MINUTE(A1030)/60&lt;=18,1,IF(HOUR(A1030)+MINUTE(A1030)/60&gt;=23.25,1,LOOKUP(DAY(A1030),calendario!$A$12:$A$41,calendario!$C$12:$C$41)))</f>
        <v>1</v>
      </c>
      <c r="E1030" s="89">
        <f t="shared" ref="E1030:G1093" si="161">F1030/4</f>
        <v>4.4961870117187503</v>
      </c>
      <c r="F1030" s="88">
        <v>17.984748046875001</v>
      </c>
      <c r="G1030" s="89">
        <f t="shared" si="161"/>
        <v>4.4980546874999998</v>
      </c>
      <c r="H1030" s="86">
        <v>17.992218749999999</v>
      </c>
      <c r="O1030" s="53">
        <f t="shared" ref="O1030:O1093" si="162">IF(($K$2*95%/4-E1030)*$M$8*$M$9&lt;0,0,($K$2*95%/4-E1030)*$M$8*$M$9)</f>
        <v>0</v>
      </c>
      <c r="P1030" s="54">
        <f t="shared" ref="P1030:P1093" si="163">IF(B1030&lt;=3,IF(D1030=1,$L$14*10/$K$11,$K$14*10/$K$11),IF(D1030=1,$L$15*10/$K$11,$K$15*10/$K$11))</f>
        <v>58.927641853201457</v>
      </c>
      <c r="Q1030" s="69">
        <v>36.897098386257163</v>
      </c>
      <c r="R1030" s="53">
        <f t="shared" ref="R1030:R1093" si="164">IF((P1030*95%-Q1030)/2&lt;0,0,(P1030*95%-Q1030)/2)</f>
        <v>9.5420806871421107</v>
      </c>
      <c r="S1030" s="53">
        <f t="shared" ref="S1030:S1093" si="165">R1030*O1030</f>
        <v>0</v>
      </c>
      <c r="T1030" s="53">
        <f t="shared" ref="T1030:T1093" si="166">IF(($K$3*95%/4-G1030)*$M$8*$M$9&lt;0,0,($K$3*95%/4-G1030)*$M$8*$M$9)</f>
        <v>0</v>
      </c>
      <c r="U1030" s="53">
        <f t="shared" ref="U1030:U1093" si="167">IF(B1030&lt;=3,IF(D1030=1,$L$14*10/$K$11,$K$14*10/$K$11),IF(D1030=1,$L$15*10/$K$11,$K$15*10/$K$11))</f>
        <v>58.927641853201457</v>
      </c>
      <c r="V1030" s="69">
        <v>36.897098386257163</v>
      </c>
      <c r="W1030" s="53">
        <f t="shared" ref="W1030:W1093" si="168">IF((U1030*95%-V1030)/2&lt;0,0,(U1030*95%-V1030)/2)</f>
        <v>9.5420806871421107</v>
      </c>
      <c r="X1030" s="53">
        <f t="shared" ref="X1030:X1093" si="169">W1030*T1030</f>
        <v>0</v>
      </c>
      <c r="Y1030" s="12"/>
      <c r="Z1030" s="21"/>
      <c r="AA1030" s="48"/>
      <c r="AB1030" s="21"/>
      <c r="AC1030" s="12"/>
    </row>
    <row r="1031" spans="1:29" x14ac:dyDescent="0.3">
      <c r="A1031" s="1">
        <f t="shared" si="160"/>
        <v>45210.697916664176</v>
      </c>
      <c r="B1031" s="6">
        <v>11</v>
      </c>
      <c r="C1031" s="6" t="s">
        <v>112</v>
      </c>
      <c r="D1031">
        <f>IF(HOUR(A1031)+MINUTE(A1031)/60&lt;=18,1,IF(HOUR(A1031)+MINUTE(A1031)/60&gt;=23.25,1,LOOKUP(DAY(A1031),calendario!$A$12:$A$41,calendario!$C$12:$C$41)))</f>
        <v>1</v>
      </c>
      <c r="E1031" s="89">
        <f t="shared" si="161"/>
        <v>4.4961518554687503</v>
      </c>
      <c r="F1031" s="88">
        <v>17.984607421875001</v>
      </c>
      <c r="G1031" s="89">
        <f t="shared" si="161"/>
        <v>4.4981669921874996</v>
      </c>
      <c r="H1031" s="86">
        <v>17.992667968749998</v>
      </c>
      <c r="O1031" s="53">
        <f t="shared" si="162"/>
        <v>0</v>
      </c>
      <c r="P1031" s="54">
        <f t="shared" si="163"/>
        <v>58.927641853201457</v>
      </c>
      <c r="Q1031" s="69">
        <v>36.834122332118682</v>
      </c>
      <c r="R1031" s="53">
        <f t="shared" si="164"/>
        <v>9.5735687142113512</v>
      </c>
      <c r="S1031" s="53">
        <f t="shared" si="165"/>
        <v>0</v>
      </c>
      <c r="T1031" s="53">
        <f t="shared" si="166"/>
        <v>0</v>
      </c>
      <c r="U1031" s="53">
        <f t="shared" si="167"/>
        <v>58.927641853201457</v>
      </c>
      <c r="V1031" s="69">
        <v>36.834122332118682</v>
      </c>
      <c r="W1031" s="53">
        <f t="shared" si="168"/>
        <v>9.5735687142113512</v>
      </c>
      <c r="X1031" s="53">
        <f t="shared" si="169"/>
        <v>0</v>
      </c>
      <c r="Y1031" s="12"/>
      <c r="Z1031" s="21"/>
      <c r="AA1031" s="48"/>
      <c r="AB1031" s="21"/>
      <c r="AC1031" s="12"/>
    </row>
    <row r="1032" spans="1:29" x14ac:dyDescent="0.3">
      <c r="A1032" s="1">
        <f t="shared" si="160"/>
        <v>45210.70833333084</v>
      </c>
      <c r="B1032" s="6">
        <v>11</v>
      </c>
      <c r="C1032" s="6" t="s">
        <v>113</v>
      </c>
      <c r="D1032">
        <f>IF(HOUR(A1032)+MINUTE(A1032)/60&lt;=18,1,IF(HOUR(A1032)+MINUTE(A1032)/60&gt;=23.25,1,LOOKUP(DAY(A1032),calendario!$A$12:$A$41,calendario!$C$12:$C$41)))</f>
        <v>1</v>
      </c>
      <c r="E1032" s="89">
        <f t="shared" si="161"/>
        <v>4.4963403320312496</v>
      </c>
      <c r="F1032" s="88">
        <v>17.985361328124998</v>
      </c>
      <c r="G1032" s="89">
        <f t="shared" si="161"/>
        <v>4.4986889648437502</v>
      </c>
      <c r="H1032" s="86">
        <v>17.994755859375001</v>
      </c>
      <c r="O1032" s="53">
        <f t="shared" si="162"/>
        <v>0</v>
      </c>
      <c r="P1032" s="54">
        <f t="shared" si="163"/>
        <v>58.927641853201457</v>
      </c>
      <c r="Q1032" s="69">
        <v>36.834122332118682</v>
      </c>
      <c r="R1032" s="53">
        <f t="shared" si="164"/>
        <v>9.5735687142113512</v>
      </c>
      <c r="S1032" s="53">
        <f t="shared" si="165"/>
        <v>0</v>
      </c>
      <c r="T1032" s="53">
        <f t="shared" si="166"/>
        <v>0</v>
      </c>
      <c r="U1032" s="53">
        <f t="shared" si="167"/>
        <v>58.927641853201457</v>
      </c>
      <c r="V1032" s="69">
        <v>36.834122332118682</v>
      </c>
      <c r="W1032" s="53">
        <f t="shared" si="168"/>
        <v>9.5735687142113512</v>
      </c>
      <c r="X1032" s="53">
        <f t="shared" si="169"/>
        <v>0</v>
      </c>
      <c r="Y1032" s="12"/>
      <c r="Z1032" s="21"/>
      <c r="AA1032" s="48"/>
      <c r="AB1032" s="21"/>
      <c r="AC1032" s="12"/>
    </row>
    <row r="1033" spans="1:29" x14ac:dyDescent="0.3">
      <c r="A1033" s="1">
        <f t="shared" si="160"/>
        <v>45210.718749997504</v>
      </c>
      <c r="B1033" s="6">
        <v>11</v>
      </c>
      <c r="C1033" s="6" t="s">
        <v>114</v>
      </c>
      <c r="D1033">
        <f>IF(HOUR(A1033)+MINUTE(A1033)/60&lt;=18,1,IF(HOUR(A1033)+MINUTE(A1033)/60&gt;=23.25,1,LOOKUP(DAY(A1033),calendario!$A$12:$A$41,calendario!$C$12:$C$41)))</f>
        <v>1</v>
      </c>
      <c r="E1033" s="89">
        <f t="shared" si="161"/>
        <v>4.6110849609375002</v>
      </c>
      <c r="F1033" s="88">
        <v>18.444339843750001</v>
      </c>
      <c r="G1033" s="89">
        <f t="shared" si="161"/>
        <v>4.6516347656250003</v>
      </c>
      <c r="H1033" s="86">
        <v>18.606539062500001</v>
      </c>
      <c r="O1033" s="53">
        <f t="shared" si="162"/>
        <v>0</v>
      </c>
      <c r="P1033" s="54">
        <f t="shared" si="163"/>
        <v>58.927641853201457</v>
      </c>
      <c r="Q1033" s="69">
        <v>36.622877667881312</v>
      </c>
      <c r="R1033" s="53">
        <f t="shared" si="164"/>
        <v>9.6791910463300361</v>
      </c>
      <c r="S1033" s="53">
        <f t="shared" si="165"/>
        <v>0</v>
      </c>
      <c r="T1033" s="53">
        <f t="shared" si="166"/>
        <v>0</v>
      </c>
      <c r="U1033" s="53">
        <f t="shared" si="167"/>
        <v>58.927641853201457</v>
      </c>
      <c r="V1033" s="69">
        <v>36.622877667881312</v>
      </c>
      <c r="W1033" s="53">
        <f t="shared" si="168"/>
        <v>9.6791910463300361</v>
      </c>
      <c r="X1033" s="53">
        <f t="shared" si="169"/>
        <v>0</v>
      </c>
      <c r="Y1033" s="12"/>
      <c r="Z1033" s="21"/>
      <c r="AA1033" s="48"/>
      <c r="AB1033" s="21"/>
      <c r="AC1033" s="12"/>
    </row>
    <row r="1034" spans="1:29" x14ac:dyDescent="0.3">
      <c r="A1034" s="1">
        <f t="shared" si="160"/>
        <v>45210.729166664169</v>
      </c>
      <c r="B1034" s="6">
        <v>11</v>
      </c>
      <c r="C1034" s="6" t="s">
        <v>115</v>
      </c>
      <c r="D1034">
        <f>IF(HOUR(A1034)+MINUTE(A1034)/60&lt;=18,1,IF(HOUR(A1034)+MINUTE(A1034)/60&gt;=23.25,1,LOOKUP(DAY(A1034),calendario!$A$12:$A$41,calendario!$C$12:$C$41)))</f>
        <v>1</v>
      </c>
      <c r="E1034" s="89">
        <f t="shared" si="161"/>
        <v>4.6410449218750003</v>
      </c>
      <c r="F1034" s="88">
        <v>18.564179687500001</v>
      </c>
      <c r="G1034" s="89">
        <f t="shared" si="161"/>
        <v>4.6527675781250002</v>
      </c>
      <c r="H1034" s="86">
        <v>18.611070312500001</v>
      </c>
      <c r="O1034" s="53">
        <f t="shared" si="162"/>
        <v>0</v>
      </c>
      <c r="P1034" s="54">
        <f t="shared" si="163"/>
        <v>58.927641853201457</v>
      </c>
      <c r="Q1034" s="69">
        <v>36.622877667881312</v>
      </c>
      <c r="R1034" s="53">
        <f t="shared" si="164"/>
        <v>9.6791910463300361</v>
      </c>
      <c r="S1034" s="53">
        <f t="shared" si="165"/>
        <v>0</v>
      </c>
      <c r="T1034" s="53">
        <f t="shared" si="166"/>
        <v>0</v>
      </c>
      <c r="U1034" s="53">
        <f t="shared" si="167"/>
        <v>58.927641853201457</v>
      </c>
      <c r="V1034" s="69">
        <v>36.622877667881312</v>
      </c>
      <c r="W1034" s="53">
        <f t="shared" si="168"/>
        <v>9.6791910463300361</v>
      </c>
      <c r="X1034" s="53">
        <f t="shared" si="169"/>
        <v>0</v>
      </c>
      <c r="Y1034" s="12"/>
      <c r="Z1034" s="21"/>
      <c r="AA1034" s="48"/>
      <c r="AB1034" s="21"/>
      <c r="AC1034" s="12"/>
    </row>
    <row r="1035" spans="1:29" x14ac:dyDescent="0.3">
      <c r="A1035" s="1">
        <f t="shared" si="160"/>
        <v>45210.739583330833</v>
      </c>
      <c r="B1035" s="6">
        <v>11</v>
      </c>
      <c r="C1035" s="6" t="s">
        <v>116</v>
      </c>
      <c r="D1035">
        <f>IF(HOUR(A1035)+MINUTE(A1035)/60&lt;=18,1,IF(HOUR(A1035)+MINUTE(A1035)/60&gt;=23.25,1,LOOKUP(DAY(A1035),calendario!$A$12:$A$41,calendario!$C$12:$C$41)))</f>
        <v>1</v>
      </c>
      <c r="E1035" s="89">
        <f t="shared" si="161"/>
        <v>4.2118735351562497</v>
      </c>
      <c r="F1035" s="88">
        <v>16.847494140624999</v>
      </c>
      <c r="G1035" s="89">
        <f t="shared" si="161"/>
        <v>4.6526132812499998</v>
      </c>
      <c r="H1035" s="86">
        <v>18.610453124999999</v>
      </c>
      <c r="O1035" s="53">
        <f t="shared" si="162"/>
        <v>0.22961816850511788</v>
      </c>
      <c r="P1035" s="54">
        <f t="shared" si="163"/>
        <v>58.927641853201457</v>
      </c>
      <c r="Q1035" s="69">
        <v>36.327278500780842</v>
      </c>
      <c r="R1035" s="53">
        <f t="shared" si="164"/>
        <v>9.8269906298802709</v>
      </c>
      <c r="S1035" s="53">
        <f t="shared" si="165"/>
        <v>2.2564555903500625</v>
      </c>
      <c r="T1035" s="53">
        <f t="shared" si="166"/>
        <v>0</v>
      </c>
      <c r="U1035" s="53">
        <f t="shared" si="167"/>
        <v>58.927641853201457</v>
      </c>
      <c r="V1035" s="69">
        <v>36.327278500780842</v>
      </c>
      <c r="W1035" s="53">
        <f t="shared" si="168"/>
        <v>9.8269906298802709</v>
      </c>
      <c r="X1035" s="53">
        <f t="shared" si="169"/>
        <v>0</v>
      </c>
      <c r="Y1035" s="12"/>
      <c r="Z1035" s="21"/>
      <c r="AA1035" s="48"/>
      <c r="AB1035" s="21"/>
      <c r="AC1035" s="12"/>
    </row>
    <row r="1036" spans="1:29" x14ac:dyDescent="0.3">
      <c r="A1036" s="1">
        <f t="shared" si="160"/>
        <v>45210.749999997497</v>
      </c>
      <c r="B1036" s="6">
        <v>11</v>
      </c>
      <c r="C1036" s="6" t="s">
        <v>117</v>
      </c>
      <c r="D1036">
        <f>IF(HOUR(A1036)+MINUTE(A1036)/60&lt;=18,1,IF(HOUR(A1036)+MINUTE(A1036)/60&gt;=23.25,1,LOOKUP(DAY(A1036),calendario!$A$12:$A$41,calendario!$C$12:$C$41)))</f>
        <v>1</v>
      </c>
      <c r="E1036" s="89">
        <f t="shared" si="161"/>
        <v>4.6243569335937504</v>
      </c>
      <c r="F1036" s="88">
        <v>18.497427734375002</v>
      </c>
      <c r="G1036" s="89">
        <f t="shared" si="161"/>
        <v>4.6525063476562503</v>
      </c>
      <c r="H1036" s="86">
        <v>18.610025390625001</v>
      </c>
      <c r="O1036" s="53">
        <f t="shared" si="162"/>
        <v>0</v>
      </c>
      <c r="P1036" s="54">
        <f t="shared" si="163"/>
        <v>58.927641853201457</v>
      </c>
      <c r="Q1036" s="69">
        <v>36.327278500780842</v>
      </c>
      <c r="R1036" s="53">
        <f t="shared" si="164"/>
        <v>9.8269906298802709</v>
      </c>
      <c r="S1036" s="53">
        <f t="shared" si="165"/>
        <v>0</v>
      </c>
      <c r="T1036" s="53">
        <f t="shared" si="166"/>
        <v>0</v>
      </c>
      <c r="U1036" s="53">
        <f t="shared" si="167"/>
        <v>58.927641853201457</v>
      </c>
      <c r="V1036" s="69">
        <v>36.327278500780842</v>
      </c>
      <c r="W1036" s="53">
        <f t="shared" si="168"/>
        <v>9.8269906298802709</v>
      </c>
      <c r="X1036" s="53">
        <f t="shared" si="169"/>
        <v>0</v>
      </c>
      <c r="Y1036" s="12"/>
      <c r="Z1036" s="21"/>
      <c r="AA1036" s="48"/>
      <c r="AB1036" s="21"/>
      <c r="AC1036" s="12"/>
    </row>
    <row r="1037" spans="1:29" x14ac:dyDescent="0.3">
      <c r="A1037" s="1">
        <f t="shared" si="160"/>
        <v>45210.760416664161</v>
      </c>
      <c r="B1037" s="6">
        <v>11</v>
      </c>
      <c r="C1037" s="6" t="s">
        <v>118</v>
      </c>
      <c r="D1037">
        <f>IF(HOUR(A1037)+MINUTE(A1037)/60&lt;=18,1,IF(HOUR(A1037)+MINUTE(A1037)/60&gt;=23.25,1,LOOKUP(DAY(A1037),calendario!$A$12:$A$41,calendario!$C$12:$C$41)))</f>
        <v>0</v>
      </c>
      <c r="E1037" s="89">
        <f t="shared" si="161"/>
        <v>4.6421259765625003</v>
      </c>
      <c r="F1037" s="88">
        <v>18.568503906250001</v>
      </c>
      <c r="G1037" s="89">
        <f t="shared" si="161"/>
        <v>4.6521894531249997</v>
      </c>
      <c r="H1037" s="86">
        <v>18.608757812499999</v>
      </c>
      <c r="O1037" s="53">
        <f t="shared" si="162"/>
        <v>0</v>
      </c>
      <c r="P1037" s="54">
        <f t="shared" si="163"/>
        <v>60.072878709005721</v>
      </c>
      <c r="Q1037" s="69">
        <v>36.602722540343571</v>
      </c>
      <c r="R1037" s="53">
        <f t="shared" si="164"/>
        <v>10.233256116605929</v>
      </c>
      <c r="S1037" s="53">
        <f t="shared" si="165"/>
        <v>0</v>
      </c>
      <c r="T1037" s="53">
        <f t="shared" si="166"/>
        <v>0</v>
      </c>
      <c r="U1037" s="53">
        <f t="shared" si="167"/>
        <v>60.072878709005721</v>
      </c>
      <c r="V1037" s="69">
        <v>36.602722540343571</v>
      </c>
      <c r="W1037" s="53">
        <f t="shared" si="168"/>
        <v>10.233256116605929</v>
      </c>
      <c r="X1037" s="53">
        <f t="shared" si="169"/>
        <v>0</v>
      </c>
      <c r="Y1037" s="12"/>
      <c r="Z1037" s="21"/>
      <c r="AA1037" s="48"/>
      <c r="AB1037" s="21"/>
      <c r="AC1037" s="12"/>
    </row>
    <row r="1038" spans="1:29" x14ac:dyDescent="0.3">
      <c r="A1038" s="1">
        <f t="shared" si="160"/>
        <v>45210.770833330826</v>
      </c>
      <c r="B1038" s="6">
        <v>11</v>
      </c>
      <c r="C1038" s="6" t="s">
        <v>119</v>
      </c>
      <c r="D1038">
        <f>IF(HOUR(A1038)+MINUTE(A1038)/60&lt;=18,1,IF(HOUR(A1038)+MINUTE(A1038)/60&gt;=23.25,1,LOOKUP(DAY(A1038),calendario!$A$12:$A$41,calendario!$C$12:$C$41)))</f>
        <v>0</v>
      </c>
      <c r="E1038" s="89">
        <f t="shared" si="161"/>
        <v>4.642974609375</v>
      </c>
      <c r="F1038" s="88">
        <v>18.5718984375</v>
      </c>
      <c r="G1038" s="89">
        <f t="shared" si="161"/>
        <v>4.6519101562499996</v>
      </c>
      <c r="H1038" s="86">
        <v>18.607640624999998</v>
      </c>
      <c r="O1038" s="53">
        <f t="shared" si="162"/>
        <v>0</v>
      </c>
      <c r="P1038" s="54">
        <f t="shared" si="163"/>
        <v>60.072878709005721</v>
      </c>
      <c r="Q1038" s="69">
        <v>36.602722540343571</v>
      </c>
      <c r="R1038" s="53">
        <f t="shared" si="164"/>
        <v>10.233256116605929</v>
      </c>
      <c r="S1038" s="53">
        <f t="shared" si="165"/>
        <v>0</v>
      </c>
      <c r="T1038" s="53">
        <f t="shared" si="166"/>
        <v>0</v>
      </c>
      <c r="U1038" s="53">
        <f t="shared" si="167"/>
        <v>60.072878709005721</v>
      </c>
      <c r="V1038" s="69">
        <v>36.602722540343571</v>
      </c>
      <c r="W1038" s="53">
        <f t="shared" si="168"/>
        <v>10.233256116605929</v>
      </c>
      <c r="X1038" s="53">
        <f t="shared" si="169"/>
        <v>0</v>
      </c>
      <c r="Y1038" s="12"/>
      <c r="Z1038" s="21"/>
      <c r="AA1038" s="48"/>
      <c r="AB1038" s="21"/>
      <c r="AC1038" s="12"/>
    </row>
    <row r="1039" spans="1:29" x14ac:dyDescent="0.3">
      <c r="A1039" s="1">
        <f t="shared" si="160"/>
        <v>45210.78124999749</v>
      </c>
      <c r="B1039" s="6">
        <v>11</v>
      </c>
      <c r="C1039" s="6" t="s">
        <v>120</v>
      </c>
      <c r="D1039">
        <f>IF(HOUR(A1039)+MINUTE(A1039)/60&lt;=18,1,IF(HOUR(A1039)+MINUTE(A1039)/60&gt;=23.25,1,LOOKUP(DAY(A1039),calendario!$A$12:$A$41,calendario!$C$12:$C$41)))</f>
        <v>0</v>
      </c>
      <c r="E1039" s="89">
        <f t="shared" si="161"/>
        <v>4.6436748046874996</v>
      </c>
      <c r="F1039" s="88">
        <v>18.574699218749998</v>
      </c>
      <c r="G1039" s="89">
        <f t="shared" si="161"/>
        <v>4.6522377929687497</v>
      </c>
      <c r="H1039" s="86">
        <v>18.608951171874999</v>
      </c>
      <c r="O1039" s="53">
        <f t="shared" si="162"/>
        <v>0</v>
      </c>
      <c r="P1039" s="54">
        <f t="shared" si="163"/>
        <v>60.072878709005721</v>
      </c>
      <c r="Q1039" s="69">
        <v>36.544858667360749</v>
      </c>
      <c r="R1039" s="53">
        <f t="shared" si="164"/>
        <v>10.26218805309734</v>
      </c>
      <c r="S1039" s="53">
        <f t="shared" si="165"/>
        <v>0</v>
      </c>
      <c r="T1039" s="53">
        <f t="shared" si="166"/>
        <v>0</v>
      </c>
      <c r="U1039" s="53">
        <f t="shared" si="167"/>
        <v>60.072878709005721</v>
      </c>
      <c r="V1039" s="69">
        <v>36.544858667360749</v>
      </c>
      <c r="W1039" s="53">
        <f t="shared" si="168"/>
        <v>10.26218805309734</v>
      </c>
      <c r="X1039" s="53">
        <f t="shared" si="169"/>
        <v>0</v>
      </c>
      <c r="Y1039" s="12"/>
      <c r="Z1039" s="21"/>
      <c r="AA1039" s="48"/>
      <c r="AB1039" s="21"/>
      <c r="AC1039" s="12"/>
    </row>
    <row r="1040" spans="1:29" x14ac:dyDescent="0.3">
      <c r="A1040" s="1">
        <f t="shared" si="160"/>
        <v>45210.791666664154</v>
      </c>
      <c r="B1040" s="6">
        <v>11</v>
      </c>
      <c r="C1040" s="6" t="s">
        <v>121</v>
      </c>
      <c r="D1040">
        <f>IF(HOUR(A1040)+MINUTE(A1040)/60&lt;=18,1,IF(HOUR(A1040)+MINUTE(A1040)/60&gt;=23.25,1,LOOKUP(DAY(A1040),calendario!$A$12:$A$41,calendario!$C$12:$C$41)))</f>
        <v>0</v>
      </c>
      <c r="E1040" s="89">
        <f t="shared" si="161"/>
        <v>4.6454506835937499</v>
      </c>
      <c r="F1040" s="88">
        <v>18.581802734375</v>
      </c>
      <c r="G1040" s="89">
        <f t="shared" si="161"/>
        <v>4.65216064453125</v>
      </c>
      <c r="H1040" s="86">
        <v>18.608642578125</v>
      </c>
      <c r="O1040" s="53">
        <f t="shared" si="162"/>
        <v>0</v>
      </c>
      <c r="P1040" s="54">
        <f t="shared" si="163"/>
        <v>60.072878709005721</v>
      </c>
      <c r="Q1040" s="69">
        <v>36.544858667360749</v>
      </c>
      <c r="R1040" s="53">
        <f t="shared" si="164"/>
        <v>10.26218805309734</v>
      </c>
      <c r="S1040" s="53">
        <f t="shared" si="165"/>
        <v>0</v>
      </c>
      <c r="T1040" s="53">
        <f t="shared" si="166"/>
        <v>0</v>
      </c>
      <c r="U1040" s="53">
        <f t="shared" si="167"/>
        <v>60.072878709005721</v>
      </c>
      <c r="V1040" s="69">
        <v>36.544858667360749</v>
      </c>
      <c r="W1040" s="53">
        <f t="shared" si="168"/>
        <v>10.26218805309734</v>
      </c>
      <c r="X1040" s="53">
        <f t="shared" si="169"/>
        <v>0</v>
      </c>
      <c r="Y1040" s="12"/>
      <c r="Z1040" s="21"/>
      <c r="AA1040" s="48"/>
      <c r="AB1040" s="21"/>
      <c r="AC1040" s="12"/>
    </row>
    <row r="1041" spans="1:29" x14ac:dyDescent="0.3">
      <c r="A1041" s="1">
        <f t="shared" si="160"/>
        <v>45210.802083330818</v>
      </c>
      <c r="B1041" s="6">
        <v>11</v>
      </c>
      <c r="C1041" s="6" t="s">
        <v>122</v>
      </c>
      <c r="D1041">
        <f>IF(HOUR(A1041)+MINUTE(A1041)/60&lt;=18,1,IF(HOUR(A1041)+MINUTE(A1041)/60&gt;=23.25,1,LOOKUP(DAY(A1041),calendario!$A$12:$A$41,calendario!$C$12:$C$41)))</f>
        <v>0</v>
      </c>
      <c r="E1041" s="89">
        <f t="shared" si="161"/>
        <v>4.6464516601562504</v>
      </c>
      <c r="F1041" s="88">
        <v>18.585806640625002</v>
      </c>
      <c r="G1041" s="89">
        <f t="shared" si="161"/>
        <v>4.6522255859374999</v>
      </c>
      <c r="H1041" s="86">
        <v>18.60890234375</v>
      </c>
      <c r="O1041" s="53">
        <f t="shared" si="162"/>
        <v>0</v>
      </c>
      <c r="P1041" s="54">
        <f t="shared" si="163"/>
        <v>60.072878709005721</v>
      </c>
      <c r="Q1041" s="69">
        <v>36.626065330556997</v>
      </c>
      <c r="R1041" s="53">
        <f t="shared" si="164"/>
        <v>10.221584721499216</v>
      </c>
      <c r="S1041" s="53">
        <f t="shared" si="165"/>
        <v>0</v>
      </c>
      <c r="T1041" s="53">
        <f t="shared" si="166"/>
        <v>0</v>
      </c>
      <c r="U1041" s="53">
        <f t="shared" si="167"/>
        <v>60.072878709005721</v>
      </c>
      <c r="V1041" s="69">
        <v>36.626065330556997</v>
      </c>
      <c r="W1041" s="53">
        <f t="shared" si="168"/>
        <v>10.221584721499216</v>
      </c>
      <c r="X1041" s="53">
        <f t="shared" si="169"/>
        <v>0</v>
      </c>
      <c r="Y1041" s="12"/>
      <c r="Z1041" s="21"/>
      <c r="AA1041" s="48"/>
      <c r="AB1041" s="21"/>
      <c r="AC1041" s="12"/>
    </row>
    <row r="1042" spans="1:29" x14ac:dyDescent="0.3">
      <c r="A1042" s="1">
        <f t="shared" si="160"/>
        <v>45210.812499997483</v>
      </c>
      <c r="B1042" s="6">
        <v>11</v>
      </c>
      <c r="C1042" s="6" t="s">
        <v>123</v>
      </c>
      <c r="D1042">
        <f>IF(HOUR(A1042)+MINUTE(A1042)/60&lt;=18,1,IF(HOUR(A1042)+MINUTE(A1042)/60&gt;=23.25,1,LOOKUP(DAY(A1042),calendario!$A$12:$A$41,calendario!$C$12:$C$41)))</f>
        <v>0</v>
      </c>
      <c r="E1042" s="89">
        <f t="shared" si="161"/>
        <v>4.6478413085937502</v>
      </c>
      <c r="F1042" s="88">
        <v>18.591365234375001</v>
      </c>
      <c r="G1042" s="89">
        <f t="shared" si="161"/>
        <v>4.6522041015625</v>
      </c>
      <c r="H1042" s="86">
        <v>18.60881640625</v>
      </c>
      <c r="O1042" s="53">
        <f t="shared" si="162"/>
        <v>0</v>
      </c>
      <c r="P1042" s="54">
        <f t="shared" si="163"/>
        <v>60.072878709005721</v>
      </c>
      <c r="Q1042" s="69">
        <v>36.626065330556997</v>
      </c>
      <c r="R1042" s="53">
        <f t="shared" si="164"/>
        <v>10.221584721499216</v>
      </c>
      <c r="S1042" s="53">
        <f t="shared" si="165"/>
        <v>0</v>
      </c>
      <c r="T1042" s="53">
        <f t="shared" si="166"/>
        <v>0</v>
      </c>
      <c r="U1042" s="53">
        <f t="shared" si="167"/>
        <v>60.072878709005721</v>
      </c>
      <c r="V1042" s="69">
        <v>36.626065330556997</v>
      </c>
      <c r="W1042" s="53">
        <f t="shared" si="168"/>
        <v>10.221584721499216</v>
      </c>
      <c r="X1042" s="53">
        <f t="shared" si="169"/>
        <v>0</v>
      </c>
      <c r="Y1042" s="12"/>
      <c r="Z1042" s="21"/>
      <c r="AA1042" s="48"/>
      <c r="AB1042" s="21"/>
      <c r="AC1042" s="12"/>
    </row>
    <row r="1043" spans="1:29" x14ac:dyDescent="0.3">
      <c r="A1043" s="1">
        <f t="shared" si="160"/>
        <v>45210.822916664147</v>
      </c>
      <c r="B1043" s="6">
        <v>11</v>
      </c>
      <c r="C1043" s="6" t="s">
        <v>124</v>
      </c>
      <c r="D1043">
        <f>IF(HOUR(A1043)+MINUTE(A1043)/60&lt;=18,1,IF(HOUR(A1043)+MINUTE(A1043)/60&gt;=23.25,1,LOOKUP(DAY(A1043),calendario!$A$12:$A$41,calendario!$C$12:$C$41)))</f>
        <v>0</v>
      </c>
      <c r="E1043" s="89">
        <f t="shared" si="161"/>
        <v>4.6498959960937496</v>
      </c>
      <c r="F1043" s="88">
        <v>18.599583984374998</v>
      </c>
      <c r="G1043" s="89">
        <f t="shared" si="161"/>
        <v>4.65197314453125</v>
      </c>
      <c r="H1043" s="86">
        <v>18.607892578125</v>
      </c>
      <c r="O1043" s="53">
        <f t="shared" si="162"/>
        <v>0</v>
      </c>
      <c r="P1043" s="54">
        <f t="shared" si="163"/>
        <v>60.072878709005721</v>
      </c>
      <c r="Q1043" s="69">
        <v>36.64476548672566</v>
      </c>
      <c r="R1043" s="53">
        <f t="shared" si="164"/>
        <v>10.212234643414885</v>
      </c>
      <c r="S1043" s="53">
        <f t="shared" si="165"/>
        <v>0</v>
      </c>
      <c r="T1043" s="53">
        <f t="shared" si="166"/>
        <v>0</v>
      </c>
      <c r="U1043" s="53">
        <f t="shared" si="167"/>
        <v>60.072878709005721</v>
      </c>
      <c r="V1043" s="69">
        <v>36.64476548672566</v>
      </c>
      <c r="W1043" s="53">
        <f t="shared" si="168"/>
        <v>10.212234643414885</v>
      </c>
      <c r="X1043" s="53">
        <f t="shared" si="169"/>
        <v>0</v>
      </c>
      <c r="Y1043" s="12"/>
      <c r="Z1043" s="21"/>
      <c r="AA1043" s="48"/>
      <c r="AB1043" s="21"/>
      <c r="AC1043" s="12"/>
    </row>
    <row r="1044" spans="1:29" x14ac:dyDescent="0.3">
      <c r="A1044" s="1">
        <f t="shared" si="160"/>
        <v>45210.833333330811</v>
      </c>
      <c r="B1044" s="6">
        <v>11</v>
      </c>
      <c r="C1044" s="6" t="s">
        <v>125</v>
      </c>
      <c r="D1044">
        <f>IF(HOUR(A1044)+MINUTE(A1044)/60&lt;=18,1,IF(HOUR(A1044)+MINUTE(A1044)/60&gt;=23.25,1,LOOKUP(DAY(A1044),calendario!$A$12:$A$41,calendario!$C$12:$C$41)))</f>
        <v>0</v>
      </c>
      <c r="E1044" s="89">
        <f t="shared" si="161"/>
        <v>4.6508168945312498</v>
      </c>
      <c r="F1044" s="88">
        <v>18.603267578124999</v>
      </c>
      <c r="G1044" s="89">
        <f t="shared" si="161"/>
        <v>4.6520078125</v>
      </c>
      <c r="H1044" s="86">
        <v>18.60803125</v>
      </c>
      <c r="O1044" s="53">
        <f t="shared" si="162"/>
        <v>0</v>
      </c>
      <c r="P1044" s="54">
        <f t="shared" si="163"/>
        <v>60.072878709005721</v>
      </c>
      <c r="Q1044" s="69">
        <v>36.64476548672566</v>
      </c>
      <c r="R1044" s="53">
        <f t="shared" si="164"/>
        <v>10.212234643414885</v>
      </c>
      <c r="S1044" s="53">
        <f t="shared" si="165"/>
        <v>0</v>
      </c>
      <c r="T1044" s="53">
        <f t="shared" si="166"/>
        <v>0</v>
      </c>
      <c r="U1044" s="53">
        <f t="shared" si="167"/>
        <v>60.072878709005721</v>
      </c>
      <c r="V1044" s="69">
        <v>36.64476548672566</v>
      </c>
      <c r="W1044" s="53">
        <f t="shared" si="168"/>
        <v>10.212234643414885</v>
      </c>
      <c r="X1044" s="53">
        <f t="shared" si="169"/>
        <v>0</v>
      </c>
      <c r="Y1044" s="12"/>
      <c r="Z1044" s="21"/>
      <c r="AA1044" s="48"/>
      <c r="AB1044" s="21"/>
      <c r="AC1044" s="12"/>
    </row>
    <row r="1045" spans="1:29" x14ac:dyDescent="0.3">
      <c r="A1045" s="1">
        <f t="shared" si="160"/>
        <v>45210.843749997475</v>
      </c>
      <c r="B1045" s="6">
        <v>11</v>
      </c>
      <c r="C1045" s="6" t="s">
        <v>126</v>
      </c>
      <c r="D1045">
        <f>IF(HOUR(A1045)+MINUTE(A1045)/60&lt;=18,1,IF(HOUR(A1045)+MINUTE(A1045)/60&gt;=23.25,1,LOOKUP(DAY(A1045),calendario!$A$12:$A$41,calendario!$C$12:$C$41)))</f>
        <v>0</v>
      </c>
      <c r="E1045" s="89">
        <f t="shared" si="161"/>
        <v>4.6510136718749999</v>
      </c>
      <c r="F1045" s="88">
        <v>18.6040546875</v>
      </c>
      <c r="G1045" s="89">
        <f t="shared" si="161"/>
        <v>4.6518701171875003</v>
      </c>
      <c r="H1045" s="86">
        <v>18.607480468750001</v>
      </c>
      <c r="O1045" s="53">
        <f t="shared" si="162"/>
        <v>0</v>
      </c>
      <c r="P1045" s="54">
        <f t="shared" si="163"/>
        <v>60.072878709005721</v>
      </c>
      <c r="Q1045" s="69">
        <v>36.565697553357623</v>
      </c>
      <c r="R1045" s="53">
        <f t="shared" si="164"/>
        <v>10.251768610098903</v>
      </c>
      <c r="S1045" s="53">
        <f t="shared" si="165"/>
        <v>0</v>
      </c>
      <c r="T1045" s="53">
        <f t="shared" si="166"/>
        <v>0</v>
      </c>
      <c r="U1045" s="53">
        <f t="shared" si="167"/>
        <v>60.072878709005721</v>
      </c>
      <c r="V1045" s="69">
        <v>36.565697553357623</v>
      </c>
      <c r="W1045" s="53">
        <f t="shared" si="168"/>
        <v>10.251768610098903</v>
      </c>
      <c r="X1045" s="53">
        <f t="shared" si="169"/>
        <v>0</v>
      </c>
      <c r="Y1045" s="12"/>
      <c r="Z1045" s="21"/>
      <c r="AA1045" s="48"/>
      <c r="AB1045" s="21"/>
      <c r="AC1045" s="12"/>
    </row>
    <row r="1046" spans="1:29" x14ac:dyDescent="0.3">
      <c r="A1046" s="1">
        <f t="shared" si="160"/>
        <v>45210.854166664139</v>
      </c>
      <c r="B1046" s="6">
        <v>11</v>
      </c>
      <c r="C1046" s="6" t="s">
        <v>127</v>
      </c>
      <c r="D1046">
        <f>IF(HOUR(A1046)+MINUTE(A1046)/60&lt;=18,1,IF(HOUR(A1046)+MINUTE(A1046)/60&gt;=23.25,1,LOOKUP(DAY(A1046),calendario!$A$12:$A$41,calendario!$C$12:$C$41)))</f>
        <v>0</v>
      </c>
      <c r="E1046" s="89">
        <f t="shared" si="161"/>
        <v>4.6518627929687497</v>
      </c>
      <c r="F1046" s="88">
        <v>18.607451171874999</v>
      </c>
      <c r="G1046" s="89">
        <f t="shared" si="161"/>
        <v>4.6518046875000003</v>
      </c>
      <c r="H1046" s="86">
        <v>18.607218750000001</v>
      </c>
      <c r="O1046" s="53">
        <f t="shared" si="162"/>
        <v>0</v>
      </c>
      <c r="P1046" s="54">
        <f t="shared" si="163"/>
        <v>60.072878709005721</v>
      </c>
      <c r="Q1046" s="69">
        <v>36.565697553357623</v>
      </c>
      <c r="R1046" s="53">
        <f t="shared" si="164"/>
        <v>10.251768610098903</v>
      </c>
      <c r="S1046" s="53">
        <f t="shared" si="165"/>
        <v>0</v>
      </c>
      <c r="T1046" s="53">
        <f t="shared" si="166"/>
        <v>0</v>
      </c>
      <c r="U1046" s="53">
        <f t="shared" si="167"/>
        <v>60.072878709005721</v>
      </c>
      <c r="V1046" s="69">
        <v>36.565697553357623</v>
      </c>
      <c r="W1046" s="53">
        <f t="shared" si="168"/>
        <v>10.251768610098903</v>
      </c>
      <c r="X1046" s="53">
        <f t="shared" si="169"/>
        <v>0</v>
      </c>
      <c r="Y1046" s="12"/>
      <c r="Z1046" s="21"/>
      <c r="AA1046" s="48"/>
      <c r="AB1046" s="21"/>
      <c r="AC1046" s="12"/>
    </row>
    <row r="1047" spans="1:29" x14ac:dyDescent="0.3">
      <c r="A1047" s="1">
        <f t="shared" si="160"/>
        <v>45210.864583330804</v>
      </c>
      <c r="B1047" s="6">
        <v>11</v>
      </c>
      <c r="C1047" s="6" t="s">
        <v>128</v>
      </c>
      <c r="D1047">
        <f>IF(HOUR(A1047)+MINUTE(A1047)/60&lt;=18,1,IF(HOUR(A1047)+MINUTE(A1047)/60&gt;=23.25,1,LOOKUP(DAY(A1047),calendario!$A$12:$A$41,calendario!$C$12:$C$41)))</f>
        <v>0</v>
      </c>
      <c r="E1047" s="89">
        <f t="shared" si="161"/>
        <v>4.6523583984375003</v>
      </c>
      <c r="F1047" s="88">
        <v>18.609433593750001</v>
      </c>
      <c r="G1047" s="89">
        <f t="shared" si="161"/>
        <v>4.6518642578125</v>
      </c>
      <c r="H1047" s="86">
        <v>18.60745703125</v>
      </c>
      <c r="O1047" s="53">
        <f t="shared" si="162"/>
        <v>0</v>
      </c>
      <c r="P1047" s="54">
        <f t="shared" si="163"/>
        <v>60.072878709005721</v>
      </c>
      <c r="Q1047" s="69">
        <v>36.458491150442477</v>
      </c>
      <c r="R1047" s="53">
        <f t="shared" si="164"/>
        <v>10.305371811556476</v>
      </c>
      <c r="S1047" s="53">
        <f t="shared" si="165"/>
        <v>0</v>
      </c>
      <c r="T1047" s="53">
        <f t="shared" si="166"/>
        <v>0</v>
      </c>
      <c r="U1047" s="53">
        <f t="shared" si="167"/>
        <v>60.072878709005721</v>
      </c>
      <c r="V1047" s="69">
        <v>36.458491150442477</v>
      </c>
      <c r="W1047" s="53">
        <f t="shared" si="168"/>
        <v>10.305371811556476</v>
      </c>
      <c r="X1047" s="53">
        <f t="shared" si="169"/>
        <v>0</v>
      </c>
      <c r="Y1047" s="12"/>
      <c r="Z1047" s="21"/>
      <c r="AA1047" s="48"/>
      <c r="AB1047" s="21"/>
      <c r="AC1047" s="12"/>
    </row>
    <row r="1048" spans="1:29" x14ac:dyDescent="0.3">
      <c r="A1048" s="1">
        <f t="shared" si="160"/>
        <v>45210.874999997468</v>
      </c>
      <c r="B1048" s="6">
        <v>11</v>
      </c>
      <c r="C1048" s="6" t="s">
        <v>129</v>
      </c>
      <c r="D1048">
        <f>IF(HOUR(A1048)+MINUTE(A1048)/60&lt;=18,1,IF(HOUR(A1048)+MINUTE(A1048)/60&gt;=23.25,1,LOOKUP(DAY(A1048),calendario!$A$12:$A$41,calendario!$C$12:$C$41)))</f>
        <v>0</v>
      </c>
      <c r="E1048" s="89">
        <f t="shared" si="161"/>
        <v>4.6520712890624996</v>
      </c>
      <c r="F1048" s="88">
        <v>18.608285156249998</v>
      </c>
      <c r="G1048" s="89">
        <f t="shared" si="161"/>
        <v>4.6516669921874998</v>
      </c>
      <c r="H1048" s="86">
        <v>18.606667968749999</v>
      </c>
      <c r="O1048" s="53">
        <f t="shared" si="162"/>
        <v>0</v>
      </c>
      <c r="P1048" s="54">
        <f t="shared" si="163"/>
        <v>60.072878709005721</v>
      </c>
      <c r="Q1048" s="69">
        <v>36.458491150442477</v>
      </c>
      <c r="R1048" s="53">
        <f t="shared" si="164"/>
        <v>10.305371811556476</v>
      </c>
      <c r="S1048" s="53">
        <f t="shared" si="165"/>
        <v>0</v>
      </c>
      <c r="T1048" s="53">
        <f t="shared" si="166"/>
        <v>0</v>
      </c>
      <c r="U1048" s="53">
        <f t="shared" si="167"/>
        <v>60.072878709005721</v>
      </c>
      <c r="V1048" s="69">
        <v>36.458491150442477</v>
      </c>
      <c r="W1048" s="53">
        <f t="shared" si="168"/>
        <v>10.305371811556476</v>
      </c>
      <c r="X1048" s="53">
        <f t="shared" si="169"/>
        <v>0</v>
      </c>
      <c r="Y1048" s="12"/>
      <c r="Z1048" s="21"/>
      <c r="AA1048" s="48"/>
      <c r="AB1048" s="21"/>
      <c r="AC1048" s="12"/>
    </row>
    <row r="1049" spans="1:29" x14ac:dyDescent="0.3">
      <c r="A1049" s="1">
        <f t="shared" si="160"/>
        <v>45210.885416664132</v>
      </c>
      <c r="B1049" s="6">
        <v>11</v>
      </c>
      <c r="C1049" s="6" t="s">
        <v>130</v>
      </c>
      <c r="D1049">
        <f>IF(HOUR(A1049)+MINUTE(A1049)/60&lt;=18,1,IF(HOUR(A1049)+MINUTE(A1049)/60&gt;=23.25,1,LOOKUP(DAY(A1049),calendario!$A$12:$A$41,calendario!$C$12:$C$41)))</f>
        <v>0</v>
      </c>
      <c r="E1049" s="89">
        <f t="shared" si="161"/>
        <v>4.6521191406250004</v>
      </c>
      <c r="F1049" s="88">
        <v>18.608476562500002</v>
      </c>
      <c r="G1049" s="89">
        <f t="shared" si="161"/>
        <v>4.6518974609374997</v>
      </c>
      <c r="H1049" s="86">
        <v>18.607589843749999</v>
      </c>
      <c r="O1049" s="53">
        <f t="shared" si="162"/>
        <v>0</v>
      </c>
      <c r="P1049" s="54">
        <f t="shared" si="163"/>
        <v>60.072878709005721</v>
      </c>
      <c r="Q1049" s="69">
        <v>28.932448724622592</v>
      </c>
      <c r="R1049" s="53">
        <f t="shared" si="164"/>
        <v>14.068393024466419</v>
      </c>
      <c r="S1049" s="53">
        <f t="shared" si="165"/>
        <v>0</v>
      </c>
      <c r="T1049" s="53">
        <f t="shared" si="166"/>
        <v>0</v>
      </c>
      <c r="U1049" s="53">
        <f t="shared" si="167"/>
        <v>60.072878709005721</v>
      </c>
      <c r="V1049" s="69">
        <v>28.932448724622592</v>
      </c>
      <c r="W1049" s="53">
        <f t="shared" si="168"/>
        <v>14.068393024466419</v>
      </c>
      <c r="X1049" s="53">
        <f t="shared" si="169"/>
        <v>0</v>
      </c>
      <c r="Y1049" s="12"/>
      <c r="Z1049" s="21"/>
      <c r="AA1049" s="48"/>
      <c r="AB1049" s="21"/>
      <c r="AC1049" s="12"/>
    </row>
    <row r="1050" spans="1:29" x14ac:dyDescent="0.3">
      <c r="A1050" s="1">
        <f t="shared" si="160"/>
        <v>45210.895833330796</v>
      </c>
      <c r="B1050" s="6">
        <v>11</v>
      </c>
      <c r="C1050" s="6" t="s">
        <v>131</v>
      </c>
      <c r="D1050">
        <f>IF(HOUR(A1050)+MINUTE(A1050)/60&lt;=18,1,IF(HOUR(A1050)+MINUTE(A1050)/60&gt;=23.25,1,LOOKUP(DAY(A1050),calendario!$A$12:$A$41,calendario!$C$12:$C$41)))</f>
        <v>0</v>
      </c>
      <c r="E1050" s="89">
        <f t="shared" si="161"/>
        <v>4.5614770507812503</v>
      </c>
      <c r="F1050" s="88">
        <v>18.245908203125001</v>
      </c>
      <c r="G1050" s="89">
        <f t="shared" si="161"/>
        <v>4.6520791015625003</v>
      </c>
      <c r="H1050" s="86">
        <v>18.608316406250001</v>
      </c>
      <c r="O1050" s="53">
        <f t="shared" si="162"/>
        <v>0</v>
      </c>
      <c r="P1050" s="54">
        <f t="shared" si="163"/>
        <v>60.072878709005721</v>
      </c>
      <c r="Q1050" s="69">
        <v>28.932448724622592</v>
      </c>
      <c r="R1050" s="53">
        <f t="shared" si="164"/>
        <v>14.068393024466419</v>
      </c>
      <c r="S1050" s="53">
        <f t="shared" si="165"/>
        <v>0</v>
      </c>
      <c r="T1050" s="53">
        <f t="shared" si="166"/>
        <v>0</v>
      </c>
      <c r="U1050" s="53">
        <f t="shared" si="167"/>
        <v>60.072878709005721</v>
      </c>
      <c r="V1050" s="69">
        <v>28.932448724622592</v>
      </c>
      <c r="W1050" s="53">
        <f t="shared" si="168"/>
        <v>14.068393024466419</v>
      </c>
      <c r="X1050" s="53">
        <f t="shared" si="169"/>
        <v>0</v>
      </c>
      <c r="Y1050" s="12"/>
      <c r="Z1050" s="21"/>
      <c r="AA1050" s="48"/>
      <c r="AB1050" s="21"/>
      <c r="AC1050" s="12"/>
    </row>
    <row r="1051" spans="1:29" x14ac:dyDescent="0.3">
      <c r="A1051" s="1">
        <f t="shared" si="160"/>
        <v>45210.906249997461</v>
      </c>
      <c r="B1051" s="6">
        <v>11</v>
      </c>
      <c r="C1051" s="6" t="s">
        <v>132</v>
      </c>
      <c r="D1051">
        <f>IF(HOUR(A1051)+MINUTE(A1051)/60&lt;=18,1,IF(HOUR(A1051)+MINUTE(A1051)/60&gt;=23.25,1,LOOKUP(DAY(A1051),calendario!$A$12:$A$41,calendario!$C$12:$C$41)))</f>
        <v>0</v>
      </c>
      <c r="E1051" s="89">
        <f t="shared" si="161"/>
        <v>4.6067177734375004</v>
      </c>
      <c r="F1051" s="88">
        <v>18.426871093750002</v>
      </c>
      <c r="G1051" s="89">
        <f t="shared" si="161"/>
        <v>4.6520693359375</v>
      </c>
      <c r="H1051" s="86">
        <v>18.60827734375</v>
      </c>
      <c r="O1051" s="53">
        <f t="shared" si="162"/>
        <v>0</v>
      </c>
      <c r="P1051" s="54">
        <f t="shared" si="163"/>
        <v>60.072878709005721</v>
      </c>
      <c r="Q1051" s="69">
        <v>28.942420874544506</v>
      </c>
      <c r="R1051" s="53">
        <f t="shared" si="164"/>
        <v>14.063406949505461</v>
      </c>
      <c r="S1051" s="53">
        <f t="shared" si="165"/>
        <v>0</v>
      </c>
      <c r="T1051" s="53">
        <f t="shared" si="166"/>
        <v>0</v>
      </c>
      <c r="U1051" s="53">
        <f t="shared" si="167"/>
        <v>60.072878709005721</v>
      </c>
      <c r="V1051" s="69">
        <v>28.942420874544506</v>
      </c>
      <c r="W1051" s="53">
        <f t="shared" si="168"/>
        <v>14.063406949505461</v>
      </c>
      <c r="X1051" s="53">
        <f t="shared" si="169"/>
        <v>0</v>
      </c>
      <c r="Y1051" s="12"/>
      <c r="Z1051" s="21"/>
      <c r="AA1051" s="48"/>
      <c r="AB1051" s="21"/>
      <c r="AC1051" s="12"/>
    </row>
    <row r="1052" spans="1:29" x14ac:dyDescent="0.3">
      <c r="A1052" s="1">
        <f t="shared" si="160"/>
        <v>45210.916666664125</v>
      </c>
      <c r="B1052" s="6">
        <v>11</v>
      </c>
      <c r="C1052" s="6" t="s">
        <v>133</v>
      </c>
      <c r="D1052">
        <f>IF(HOUR(A1052)+MINUTE(A1052)/60&lt;=18,1,IF(HOUR(A1052)+MINUTE(A1052)/60&gt;=23.25,1,LOOKUP(DAY(A1052),calendario!$A$12:$A$41,calendario!$C$12:$C$41)))</f>
        <v>0</v>
      </c>
      <c r="E1052" s="89">
        <f t="shared" si="161"/>
        <v>4.6067124023437502</v>
      </c>
      <c r="F1052" s="88">
        <v>18.426849609375001</v>
      </c>
      <c r="G1052" s="89">
        <f t="shared" si="161"/>
        <v>4.6521401367187503</v>
      </c>
      <c r="H1052" s="86">
        <v>18.608560546875001</v>
      </c>
      <c r="O1052" s="53">
        <f t="shared" si="162"/>
        <v>0</v>
      </c>
      <c r="P1052" s="54">
        <f t="shared" si="163"/>
        <v>60.072878709005721</v>
      </c>
      <c r="Q1052" s="69">
        <v>28.942420874544506</v>
      </c>
      <c r="R1052" s="53">
        <f t="shared" si="164"/>
        <v>14.063406949505461</v>
      </c>
      <c r="S1052" s="53">
        <f t="shared" si="165"/>
        <v>0</v>
      </c>
      <c r="T1052" s="53">
        <f t="shared" si="166"/>
        <v>0</v>
      </c>
      <c r="U1052" s="53">
        <f t="shared" si="167"/>
        <v>60.072878709005721</v>
      </c>
      <c r="V1052" s="69">
        <v>28.942420874544506</v>
      </c>
      <c r="W1052" s="53">
        <f t="shared" si="168"/>
        <v>14.063406949505461</v>
      </c>
      <c r="X1052" s="53">
        <f t="shared" si="169"/>
        <v>0</v>
      </c>
      <c r="Y1052" s="12"/>
      <c r="Z1052" s="21"/>
      <c r="AA1052" s="48"/>
      <c r="AB1052" s="21"/>
      <c r="AC1052" s="12"/>
    </row>
    <row r="1053" spans="1:29" x14ac:dyDescent="0.3">
      <c r="A1053" s="1">
        <f t="shared" si="160"/>
        <v>45210.927083330789</v>
      </c>
      <c r="B1053" s="6">
        <v>11</v>
      </c>
      <c r="C1053" s="6" t="s">
        <v>134</v>
      </c>
      <c r="D1053">
        <f>IF(HOUR(A1053)+MINUTE(A1053)/60&lt;=18,1,IF(HOUR(A1053)+MINUTE(A1053)/60&gt;=23.25,1,LOOKUP(DAY(A1053),calendario!$A$12:$A$41,calendario!$C$12:$C$41)))</f>
        <v>0</v>
      </c>
      <c r="E1053" s="89">
        <f t="shared" si="161"/>
        <v>4.6070317382812496</v>
      </c>
      <c r="F1053" s="88">
        <v>18.428126953124998</v>
      </c>
      <c r="G1053" s="89">
        <f t="shared" si="161"/>
        <v>4.6522753906250003</v>
      </c>
      <c r="H1053" s="86">
        <v>18.609101562500001</v>
      </c>
      <c r="O1053" s="53">
        <f t="shared" si="162"/>
        <v>0</v>
      </c>
      <c r="P1053" s="54">
        <f t="shared" si="163"/>
        <v>60.072878709005721</v>
      </c>
      <c r="Q1053" s="69">
        <v>28.914846694429983</v>
      </c>
      <c r="R1053" s="53">
        <f t="shared" si="164"/>
        <v>14.077194039562723</v>
      </c>
      <c r="S1053" s="53">
        <f t="shared" si="165"/>
        <v>0</v>
      </c>
      <c r="T1053" s="53">
        <f t="shared" si="166"/>
        <v>0</v>
      </c>
      <c r="U1053" s="53">
        <f t="shared" si="167"/>
        <v>60.072878709005721</v>
      </c>
      <c r="V1053" s="69">
        <v>28.914846694429983</v>
      </c>
      <c r="W1053" s="53">
        <f t="shared" si="168"/>
        <v>14.077194039562723</v>
      </c>
      <c r="X1053" s="53">
        <f t="shared" si="169"/>
        <v>0</v>
      </c>
      <c r="Y1053" s="12"/>
      <c r="Z1053" s="21"/>
      <c r="AA1053" s="48"/>
      <c r="AB1053" s="21"/>
      <c r="AC1053" s="12"/>
    </row>
    <row r="1054" spans="1:29" x14ac:dyDescent="0.3">
      <c r="A1054" s="1">
        <f t="shared" si="160"/>
        <v>45210.937499997453</v>
      </c>
      <c r="B1054" s="6">
        <v>11</v>
      </c>
      <c r="C1054" s="6" t="s">
        <v>135</v>
      </c>
      <c r="D1054">
        <f>IF(HOUR(A1054)+MINUTE(A1054)/60&lt;=18,1,IF(HOUR(A1054)+MINUTE(A1054)/60&gt;=23.25,1,LOOKUP(DAY(A1054),calendario!$A$12:$A$41,calendario!$C$12:$C$41)))</f>
        <v>0</v>
      </c>
      <c r="E1054" s="89">
        <f t="shared" si="161"/>
        <v>4.6069995117187501</v>
      </c>
      <c r="F1054" s="88">
        <v>18.427998046875</v>
      </c>
      <c r="G1054" s="89">
        <f t="shared" si="161"/>
        <v>4.6524423828124997</v>
      </c>
      <c r="H1054" s="86">
        <v>18.609769531249999</v>
      </c>
      <c r="O1054" s="53">
        <f t="shared" si="162"/>
        <v>0</v>
      </c>
      <c r="P1054" s="54">
        <f t="shared" si="163"/>
        <v>60.072878709005721</v>
      </c>
      <c r="Q1054" s="69">
        <v>28.914846694429983</v>
      </c>
      <c r="R1054" s="53">
        <f t="shared" si="164"/>
        <v>14.077194039562723</v>
      </c>
      <c r="S1054" s="53">
        <f t="shared" si="165"/>
        <v>0</v>
      </c>
      <c r="T1054" s="53">
        <f t="shared" si="166"/>
        <v>0</v>
      </c>
      <c r="U1054" s="53">
        <f t="shared" si="167"/>
        <v>60.072878709005721</v>
      </c>
      <c r="V1054" s="69">
        <v>28.914846694429983</v>
      </c>
      <c r="W1054" s="53">
        <f t="shared" si="168"/>
        <v>14.077194039562723</v>
      </c>
      <c r="X1054" s="53">
        <f t="shared" si="169"/>
        <v>0</v>
      </c>
      <c r="Y1054" s="12"/>
      <c r="Z1054" s="21"/>
      <c r="AA1054" s="48"/>
      <c r="AB1054" s="21"/>
      <c r="AC1054" s="12"/>
    </row>
    <row r="1055" spans="1:29" x14ac:dyDescent="0.3">
      <c r="A1055" s="1">
        <f t="shared" si="160"/>
        <v>45210.947916664118</v>
      </c>
      <c r="B1055" s="6">
        <v>11</v>
      </c>
      <c r="C1055" s="6" t="s">
        <v>136</v>
      </c>
      <c r="D1055">
        <f>IF(HOUR(A1055)+MINUTE(A1055)/60&lt;=18,1,IF(HOUR(A1055)+MINUTE(A1055)/60&gt;=23.25,1,LOOKUP(DAY(A1055),calendario!$A$12:$A$41,calendario!$C$12:$C$41)))</f>
        <v>0</v>
      </c>
      <c r="E1055" s="89">
        <f t="shared" si="161"/>
        <v>4.6070029296874999</v>
      </c>
      <c r="F1055" s="88">
        <v>18.42801171875</v>
      </c>
      <c r="G1055" s="89">
        <f t="shared" si="161"/>
        <v>4.6524633789062504</v>
      </c>
      <c r="H1055" s="86">
        <v>18.609853515625002</v>
      </c>
      <c r="O1055" s="53">
        <f t="shared" si="162"/>
        <v>0</v>
      </c>
      <c r="P1055" s="54">
        <f t="shared" si="163"/>
        <v>60.072878709005721</v>
      </c>
      <c r="Q1055" s="69">
        <v>28.898071837584592</v>
      </c>
      <c r="R1055" s="53">
        <f t="shared" si="164"/>
        <v>14.085581467985419</v>
      </c>
      <c r="S1055" s="53">
        <f t="shared" si="165"/>
        <v>0</v>
      </c>
      <c r="T1055" s="53">
        <f t="shared" si="166"/>
        <v>0</v>
      </c>
      <c r="U1055" s="53">
        <f t="shared" si="167"/>
        <v>60.072878709005721</v>
      </c>
      <c r="V1055" s="69">
        <v>28.898071837584592</v>
      </c>
      <c r="W1055" s="53">
        <f t="shared" si="168"/>
        <v>14.085581467985419</v>
      </c>
      <c r="X1055" s="53">
        <f t="shared" si="169"/>
        <v>0</v>
      </c>
      <c r="Y1055" s="12"/>
      <c r="Z1055" s="21"/>
      <c r="AA1055" s="48"/>
      <c r="AB1055" s="21"/>
      <c r="AC1055" s="12"/>
    </row>
    <row r="1056" spans="1:29" x14ac:dyDescent="0.3">
      <c r="A1056" s="1">
        <f t="shared" si="160"/>
        <v>45210.958333330782</v>
      </c>
      <c r="B1056" s="6">
        <v>11</v>
      </c>
      <c r="C1056" s="6" t="s">
        <v>137</v>
      </c>
      <c r="D1056">
        <f>IF(HOUR(A1056)+MINUTE(A1056)/60&lt;=18,1,IF(HOUR(A1056)+MINUTE(A1056)/60&gt;=23.25,1,LOOKUP(DAY(A1056),calendario!$A$12:$A$41,calendario!$C$12:$C$41)))</f>
        <v>0</v>
      </c>
      <c r="E1056" s="89">
        <f t="shared" si="161"/>
        <v>4.6069965820312504</v>
      </c>
      <c r="F1056" s="88">
        <v>18.427986328125002</v>
      </c>
      <c r="G1056" s="89">
        <f t="shared" si="161"/>
        <v>4.6525986328125004</v>
      </c>
      <c r="H1056" s="86">
        <v>18.610394531250002</v>
      </c>
      <c r="O1056" s="53">
        <f t="shared" si="162"/>
        <v>0</v>
      </c>
      <c r="P1056" s="54">
        <f t="shared" si="163"/>
        <v>60.072878709005721</v>
      </c>
      <c r="Q1056" s="69">
        <v>28.898071837584592</v>
      </c>
      <c r="R1056" s="53">
        <f t="shared" si="164"/>
        <v>14.085581467985419</v>
      </c>
      <c r="S1056" s="53">
        <f t="shared" si="165"/>
        <v>0</v>
      </c>
      <c r="T1056" s="53">
        <f t="shared" si="166"/>
        <v>0</v>
      </c>
      <c r="U1056" s="53">
        <f t="shared" si="167"/>
        <v>60.072878709005721</v>
      </c>
      <c r="V1056" s="69">
        <v>28.898071837584592</v>
      </c>
      <c r="W1056" s="53">
        <f t="shared" si="168"/>
        <v>14.085581467985419</v>
      </c>
      <c r="X1056" s="53">
        <f t="shared" si="169"/>
        <v>0</v>
      </c>
      <c r="Y1056" s="12"/>
      <c r="Z1056" s="21"/>
      <c r="AA1056" s="48"/>
      <c r="AB1056" s="21"/>
      <c r="AC1056" s="12"/>
    </row>
    <row r="1057" spans="1:29" x14ac:dyDescent="0.3">
      <c r="A1057" s="1">
        <f t="shared" si="160"/>
        <v>45210.968749997446</v>
      </c>
      <c r="B1057" s="6">
        <v>11</v>
      </c>
      <c r="C1057" s="6" t="s">
        <v>138</v>
      </c>
      <c r="D1057">
        <f>IF(HOUR(A1057)+MINUTE(A1057)/60&lt;=18,1,IF(HOUR(A1057)+MINUTE(A1057)/60&gt;=23.25,1,LOOKUP(DAY(A1057),calendario!$A$12:$A$41,calendario!$C$12:$C$41)))</f>
        <v>1</v>
      </c>
      <c r="E1057" s="89">
        <f t="shared" si="161"/>
        <v>4.6075444335937501</v>
      </c>
      <c r="F1057" s="88">
        <v>18.430177734375</v>
      </c>
      <c r="G1057" s="89">
        <f t="shared" si="161"/>
        <v>4.5553525390624996</v>
      </c>
      <c r="H1057" s="86">
        <v>18.221410156249998</v>
      </c>
      <c r="O1057" s="53">
        <f t="shared" si="162"/>
        <v>0</v>
      </c>
      <c r="P1057" s="54">
        <f t="shared" si="163"/>
        <v>58.927641853201457</v>
      </c>
      <c r="Q1057" s="69">
        <v>28.94327980218636</v>
      </c>
      <c r="R1057" s="53">
        <f t="shared" si="164"/>
        <v>13.518989979177512</v>
      </c>
      <c r="S1057" s="53">
        <f t="shared" si="165"/>
        <v>0</v>
      </c>
      <c r="T1057" s="53">
        <f t="shared" si="166"/>
        <v>0</v>
      </c>
      <c r="U1057" s="53">
        <f t="shared" si="167"/>
        <v>58.927641853201457</v>
      </c>
      <c r="V1057" s="69">
        <v>28.94327980218636</v>
      </c>
      <c r="W1057" s="53">
        <f t="shared" si="168"/>
        <v>13.518989979177512</v>
      </c>
      <c r="X1057" s="53">
        <f t="shared" si="169"/>
        <v>0</v>
      </c>
      <c r="Y1057" s="12"/>
      <c r="Z1057" s="21"/>
      <c r="AA1057" s="48"/>
      <c r="AB1057" s="21"/>
      <c r="AC1057" s="12"/>
    </row>
    <row r="1058" spans="1:29" x14ac:dyDescent="0.3">
      <c r="A1058" s="1">
        <f t="shared" si="160"/>
        <v>45210.97916666411</v>
      </c>
      <c r="B1058" s="6">
        <v>11</v>
      </c>
      <c r="C1058" s="6" t="s">
        <v>139</v>
      </c>
      <c r="D1058">
        <f>IF(HOUR(A1058)+MINUTE(A1058)/60&lt;=18,1,IF(HOUR(A1058)+MINUTE(A1058)/60&gt;=23.25,1,LOOKUP(DAY(A1058),calendario!$A$12:$A$41,calendario!$C$12:$C$41)))</f>
        <v>1</v>
      </c>
      <c r="E1058" s="89">
        <f t="shared" si="161"/>
        <v>4.5895478515625001</v>
      </c>
      <c r="F1058" s="88">
        <v>18.35819140625</v>
      </c>
      <c r="G1058" s="89">
        <f t="shared" si="161"/>
        <v>4.4969306640625</v>
      </c>
      <c r="H1058" s="86">
        <v>17.98772265625</v>
      </c>
      <c r="O1058" s="53">
        <f t="shared" si="162"/>
        <v>0</v>
      </c>
      <c r="P1058" s="54">
        <f t="shared" si="163"/>
        <v>58.927641853201457</v>
      </c>
      <c r="Q1058" s="69">
        <v>28.94327980218636</v>
      </c>
      <c r="R1058" s="53">
        <f t="shared" si="164"/>
        <v>13.518989979177512</v>
      </c>
      <c r="S1058" s="53">
        <f t="shared" si="165"/>
        <v>0</v>
      </c>
      <c r="T1058" s="53">
        <f t="shared" si="166"/>
        <v>0</v>
      </c>
      <c r="U1058" s="53">
        <f t="shared" si="167"/>
        <v>58.927641853201457</v>
      </c>
      <c r="V1058" s="69">
        <v>28.94327980218636</v>
      </c>
      <c r="W1058" s="53">
        <f t="shared" si="168"/>
        <v>13.518989979177512</v>
      </c>
      <c r="X1058" s="53">
        <f t="shared" si="169"/>
        <v>0</v>
      </c>
      <c r="Y1058" s="12"/>
      <c r="Z1058" s="21"/>
      <c r="AA1058" s="48"/>
      <c r="AB1058" s="21"/>
      <c r="AC1058" s="12"/>
    </row>
    <row r="1059" spans="1:29" x14ac:dyDescent="0.3">
      <c r="A1059" s="1">
        <f t="shared" si="160"/>
        <v>45210.989583330775</v>
      </c>
      <c r="B1059" s="6">
        <v>11</v>
      </c>
      <c r="C1059" s="6" t="s">
        <v>140</v>
      </c>
      <c r="D1059">
        <f>IF(HOUR(A1059)+MINUTE(A1059)/60&lt;=18,1,IF(HOUR(A1059)+MINUTE(A1059)/60&gt;=23.25,1,LOOKUP(DAY(A1059),calendario!$A$12:$A$41,calendario!$C$12:$C$41)))</f>
        <v>1</v>
      </c>
      <c r="E1059" s="89">
        <f t="shared" si="161"/>
        <v>4.50936865234375</v>
      </c>
      <c r="F1059" s="88">
        <v>18.037474609375</v>
      </c>
      <c r="G1059" s="89">
        <f t="shared" si="161"/>
        <v>4.4997763671874997</v>
      </c>
      <c r="H1059" s="86">
        <v>17.999105468749999</v>
      </c>
      <c r="O1059" s="53">
        <f t="shared" si="162"/>
        <v>0</v>
      </c>
      <c r="P1059" s="54">
        <f t="shared" si="163"/>
        <v>58.927641853201457</v>
      </c>
      <c r="Q1059" s="69">
        <v>28.917446902654866</v>
      </c>
      <c r="R1059" s="53">
        <f t="shared" si="164"/>
        <v>13.531906428943259</v>
      </c>
      <c r="S1059" s="53">
        <f t="shared" si="165"/>
        <v>0</v>
      </c>
      <c r="T1059" s="53">
        <f t="shared" si="166"/>
        <v>0</v>
      </c>
      <c r="U1059" s="53">
        <f t="shared" si="167"/>
        <v>58.927641853201457</v>
      </c>
      <c r="V1059" s="69">
        <v>28.917446902654866</v>
      </c>
      <c r="W1059" s="53">
        <f t="shared" si="168"/>
        <v>13.531906428943259</v>
      </c>
      <c r="X1059" s="53">
        <f t="shared" si="169"/>
        <v>0</v>
      </c>
      <c r="Y1059" s="12"/>
      <c r="Z1059" s="21"/>
      <c r="AA1059" s="48"/>
      <c r="AB1059" s="21"/>
      <c r="AC1059" s="12"/>
    </row>
    <row r="1060" spans="1:29" x14ac:dyDescent="0.3">
      <c r="A1060" s="1">
        <f t="shared" si="160"/>
        <v>45210.999999997439</v>
      </c>
      <c r="B1060" s="6">
        <v>11</v>
      </c>
      <c r="C1060" s="6" t="s">
        <v>141</v>
      </c>
      <c r="D1060">
        <f>IF(HOUR(A1060)+MINUTE(A1060)/60&lt;=18,1,IF(HOUR(A1060)+MINUTE(A1060)/60&gt;=23.25,1,LOOKUP(DAY(A1060),calendario!$A$12:$A$41,calendario!$C$12:$C$41)))</f>
        <v>1</v>
      </c>
      <c r="E1060" s="89">
        <f t="shared" si="161"/>
        <v>4.5094384765625</v>
      </c>
      <c r="F1060" s="88">
        <v>18.03775390625</v>
      </c>
      <c r="G1060" s="89">
        <f t="shared" si="161"/>
        <v>4.4997377929687499</v>
      </c>
      <c r="H1060" s="86">
        <v>17.998951171874999</v>
      </c>
      <c r="O1060" s="53">
        <f t="shared" si="162"/>
        <v>0</v>
      </c>
      <c r="P1060" s="54">
        <f t="shared" si="163"/>
        <v>58.927641853201457</v>
      </c>
      <c r="Q1060" s="69">
        <v>28.917446902654866</v>
      </c>
      <c r="R1060" s="53">
        <f t="shared" si="164"/>
        <v>13.531906428943259</v>
      </c>
      <c r="S1060" s="53">
        <f t="shared" si="165"/>
        <v>0</v>
      </c>
      <c r="T1060" s="53">
        <f t="shared" si="166"/>
        <v>0</v>
      </c>
      <c r="U1060" s="53">
        <f t="shared" si="167"/>
        <v>58.927641853201457</v>
      </c>
      <c r="V1060" s="69">
        <v>28.917446902654866</v>
      </c>
      <c r="W1060" s="53">
        <f t="shared" si="168"/>
        <v>13.531906428943259</v>
      </c>
      <c r="X1060" s="53">
        <f t="shared" si="169"/>
        <v>0</v>
      </c>
      <c r="Y1060" s="12"/>
      <c r="Z1060" s="21"/>
      <c r="AA1060" s="48"/>
      <c r="AB1060" s="21"/>
      <c r="AC1060" s="12"/>
    </row>
    <row r="1061" spans="1:29" x14ac:dyDescent="0.3">
      <c r="A1061" s="1">
        <f t="shared" si="160"/>
        <v>45211.010416664103</v>
      </c>
      <c r="B1061" s="6">
        <v>12</v>
      </c>
      <c r="C1061" s="6" t="s">
        <v>142</v>
      </c>
      <c r="D1061">
        <f>IF(HOUR(A1061)+MINUTE(A1061)/60&lt;=18,1,IF(HOUR(A1061)+MINUTE(A1061)/60&gt;=23.25,1,LOOKUP(DAY(A1061),calendario!$A$12:$A$41,calendario!$C$12:$C$41)))</f>
        <v>1</v>
      </c>
      <c r="E1061" s="89">
        <f t="shared" si="161"/>
        <v>4.5097368164062503</v>
      </c>
      <c r="F1061" s="88">
        <v>18.038947265625001</v>
      </c>
      <c r="G1061" s="89">
        <f t="shared" si="161"/>
        <v>2.2593740234375002</v>
      </c>
      <c r="H1061" s="86">
        <v>9.0374960937500006</v>
      </c>
      <c r="O1061" s="53">
        <f t="shared" si="162"/>
        <v>0</v>
      </c>
      <c r="P1061" s="54">
        <f t="shared" si="163"/>
        <v>58.927641853201457</v>
      </c>
      <c r="Q1061" s="69">
        <v>36.314137688703795</v>
      </c>
      <c r="R1061" s="53">
        <f t="shared" si="164"/>
        <v>9.8335610359187946</v>
      </c>
      <c r="S1061" s="53">
        <f t="shared" si="165"/>
        <v>0</v>
      </c>
      <c r="T1061" s="53">
        <f t="shared" si="166"/>
        <v>2.2212949539014115</v>
      </c>
      <c r="U1061" s="53">
        <f t="shared" si="167"/>
        <v>58.927641853201457</v>
      </c>
      <c r="V1061" s="69">
        <v>36.314137688703795</v>
      </c>
      <c r="W1061" s="53">
        <f t="shared" si="168"/>
        <v>9.8335610359187946</v>
      </c>
      <c r="X1061" s="53">
        <f t="shared" si="169"/>
        <v>21.843239507967954</v>
      </c>
      <c r="Y1061" s="12"/>
      <c r="Z1061" s="21"/>
      <c r="AA1061" s="48"/>
      <c r="AB1061" s="21"/>
      <c r="AC1061" s="12"/>
    </row>
    <row r="1062" spans="1:29" x14ac:dyDescent="0.3">
      <c r="A1062" s="1">
        <f t="shared" si="160"/>
        <v>45211.020833330767</v>
      </c>
      <c r="B1062" s="6">
        <v>12</v>
      </c>
      <c r="C1062" s="6" t="s">
        <v>34</v>
      </c>
      <c r="D1062">
        <f>IF(HOUR(A1062)+MINUTE(A1062)/60&lt;=18,1,IF(HOUR(A1062)+MINUTE(A1062)/60&gt;=23.25,1,LOOKUP(DAY(A1062),calendario!$A$12:$A$41,calendario!$C$12:$C$41)))</f>
        <v>1</v>
      </c>
      <c r="E1062" s="89">
        <f t="shared" si="161"/>
        <v>1.6876328125</v>
      </c>
      <c r="F1062" s="88">
        <v>6.7505312499999999</v>
      </c>
      <c r="G1062" s="89">
        <f t="shared" si="161"/>
        <v>0</v>
      </c>
      <c r="H1062" s="86">
        <v>0</v>
      </c>
      <c r="O1062" s="53">
        <f t="shared" si="162"/>
        <v>2.8045082608672027</v>
      </c>
      <c r="P1062" s="54">
        <f t="shared" si="163"/>
        <v>58.927641853201457</v>
      </c>
      <c r="Q1062" s="69">
        <v>36.314137688703795</v>
      </c>
      <c r="R1062" s="53">
        <f t="shared" si="164"/>
        <v>9.8335610359187946</v>
      </c>
      <c r="S1062" s="53">
        <f t="shared" si="165"/>
        <v>27.578303158976109</v>
      </c>
      <c r="T1062" s="53">
        <f t="shared" si="166"/>
        <v>4.5260037464002503</v>
      </c>
      <c r="U1062" s="53">
        <f t="shared" si="167"/>
        <v>58.927641853201457</v>
      </c>
      <c r="V1062" s="69">
        <v>36.314137688703795</v>
      </c>
      <c r="W1062" s="53">
        <f t="shared" si="168"/>
        <v>9.8335610359187946</v>
      </c>
      <c r="X1062" s="53">
        <f t="shared" si="169"/>
        <v>44.506734089023993</v>
      </c>
      <c r="Y1062" s="12"/>
      <c r="Z1062" s="21"/>
      <c r="AA1062" s="48"/>
      <c r="AB1062" s="21"/>
      <c r="AC1062" s="12"/>
    </row>
    <row r="1063" spans="1:29" x14ac:dyDescent="0.3">
      <c r="A1063" s="1">
        <f t="shared" si="160"/>
        <v>45211.031249997432</v>
      </c>
      <c r="B1063" s="6">
        <v>12</v>
      </c>
      <c r="C1063" s="6" t="s">
        <v>36</v>
      </c>
      <c r="D1063">
        <f>IF(HOUR(A1063)+MINUTE(A1063)/60&lt;=18,1,IF(HOUR(A1063)+MINUTE(A1063)/60&gt;=23.25,1,LOOKUP(DAY(A1063),calendario!$A$12:$A$41,calendario!$C$12:$C$41)))</f>
        <v>1</v>
      </c>
      <c r="E1063" s="89">
        <f t="shared" si="161"/>
        <v>0</v>
      </c>
      <c r="F1063" s="88">
        <v>0</v>
      </c>
      <c r="G1063" s="89">
        <f t="shared" si="161"/>
        <v>0</v>
      </c>
      <c r="H1063" s="86">
        <v>0</v>
      </c>
      <c r="O1063" s="53">
        <f t="shared" si="162"/>
        <v>4.5260037464002503</v>
      </c>
      <c r="P1063" s="54">
        <f t="shared" si="163"/>
        <v>58.927641853201457</v>
      </c>
      <c r="Q1063" s="69">
        <v>36.273296460176994</v>
      </c>
      <c r="R1063" s="53">
        <f t="shared" si="164"/>
        <v>9.8539816501821953</v>
      </c>
      <c r="S1063" s="53">
        <f t="shared" si="165"/>
        <v>44.599157865683935</v>
      </c>
      <c r="T1063" s="53">
        <f t="shared" si="166"/>
        <v>4.5260037464002503</v>
      </c>
      <c r="U1063" s="53">
        <f t="shared" si="167"/>
        <v>58.927641853201457</v>
      </c>
      <c r="V1063" s="69">
        <v>36.273296460176994</v>
      </c>
      <c r="W1063" s="53">
        <f t="shared" si="168"/>
        <v>9.8539816501821953</v>
      </c>
      <c r="X1063" s="53">
        <f t="shared" si="169"/>
        <v>44.599157865683935</v>
      </c>
      <c r="Y1063" s="12"/>
      <c r="Z1063" s="21"/>
      <c r="AA1063" s="48"/>
      <c r="AB1063" s="21"/>
      <c r="AC1063" s="12"/>
    </row>
    <row r="1064" spans="1:29" x14ac:dyDescent="0.3">
      <c r="A1064" s="1">
        <f t="shared" si="160"/>
        <v>45211.041666664096</v>
      </c>
      <c r="B1064" s="6">
        <v>12</v>
      </c>
      <c r="C1064" s="6" t="s">
        <v>38</v>
      </c>
      <c r="D1064">
        <f>IF(HOUR(A1064)+MINUTE(A1064)/60&lt;=18,1,IF(HOUR(A1064)+MINUTE(A1064)/60&gt;=23.25,1,LOOKUP(DAY(A1064),calendario!$A$12:$A$41,calendario!$C$12:$C$41)))</f>
        <v>1</v>
      </c>
      <c r="E1064" s="89">
        <f t="shared" si="161"/>
        <v>0</v>
      </c>
      <c r="F1064" s="88">
        <v>0</v>
      </c>
      <c r="G1064" s="89">
        <f t="shared" si="161"/>
        <v>0</v>
      </c>
      <c r="H1064" s="86">
        <v>0</v>
      </c>
      <c r="O1064" s="53">
        <f t="shared" si="162"/>
        <v>4.5260037464002503</v>
      </c>
      <c r="P1064" s="54">
        <f t="shared" si="163"/>
        <v>58.927641853201457</v>
      </c>
      <c r="Q1064" s="69">
        <v>36.273296460176994</v>
      </c>
      <c r="R1064" s="53">
        <f t="shared" si="164"/>
        <v>9.8539816501821953</v>
      </c>
      <c r="S1064" s="53">
        <f t="shared" si="165"/>
        <v>44.599157865683935</v>
      </c>
      <c r="T1064" s="53">
        <f t="shared" si="166"/>
        <v>4.5260037464002503</v>
      </c>
      <c r="U1064" s="53">
        <f t="shared" si="167"/>
        <v>58.927641853201457</v>
      </c>
      <c r="V1064" s="69">
        <v>36.273296460176994</v>
      </c>
      <c r="W1064" s="53">
        <f t="shared" si="168"/>
        <v>9.8539816501821953</v>
      </c>
      <c r="X1064" s="53">
        <f t="shared" si="169"/>
        <v>44.599157865683935</v>
      </c>
      <c r="Y1064" s="12"/>
      <c r="Z1064" s="21"/>
      <c r="AA1064" s="48"/>
      <c r="AB1064" s="21"/>
      <c r="AC1064" s="12"/>
    </row>
    <row r="1065" spans="1:29" x14ac:dyDescent="0.3">
      <c r="A1065" s="1">
        <f t="shared" si="160"/>
        <v>45211.05208333076</v>
      </c>
      <c r="B1065" s="6">
        <v>12</v>
      </c>
      <c r="C1065" s="6" t="s">
        <v>40</v>
      </c>
      <c r="D1065">
        <f>IF(HOUR(A1065)+MINUTE(A1065)/60&lt;=18,1,IF(HOUR(A1065)+MINUTE(A1065)/60&gt;=23.25,1,LOOKUP(DAY(A1065),calendario!$A$12:$A$41,calendario!$C$12:$C$41)))</f>
        <v>1</v>
      </c>
      <c r="E1065" s="89">
        <f t="shared" si="161"/>
        <v>0</v>
      </c>
      <c r="F1065" s="88">
        <v>0</v>
      </c>
      <c r="G1065" s="89">
        <f t="shared" si="161"/>
        <v>0</v>
      </c>
      <c r="H1065" s="86">
        <v>0</v>
      </c>
      <c r="O1065" s="53">
        <f t="shared" si="162"/>
        <v>4.5260037464002503</v>
      </c>
      <c r="P1065" s="54">
        <f t="shared" si="163"/>
        <v>58.927641853201457</v>
      </c>
      <c r="Q1065" s="69">
        <v>36.667739718896406</v>
      </c>
      <c r="R1065" s="53">
        <f t="shared" si="164"/>
        <v>9.6567600208224889</v>
      </c>
      <c r="S1065" s="53">
        <f t="shared" si="165"/>
        <v>43.706532032330742</v>
      </c>
      <c r="T1065" s="53">
        <f t="shared" si="166"/>
        <v>4.5260037464002503</v>
      </c>
      <c r="U1065" s="53">
        <f t="shared" si="167"/>
        <v>58.927641853201457</v>
      </c>
      <c r="V1065" s="69">
        <v>36.667739718896406</v>
      </c>
      <c r="W1065" s="53">
        <f t="shared" si="168"/>
        <v>9.6567600208224889</v>
      </c>
      <c r="X1065" s="53">
        <f t="shared" si="169"/>
        <v>43.706532032330742</v>
      </c>
      <c r="Y1065" s="12"/>
      <c r="Z1065" s="21"/>
      <c r="AA1065" s="48"/>
      <c r="AB1065" s="21"/>
      <c r="AC1065" s="12"/>
    </row>
    <row r="1066" spans="1:29" x14ac:dyDescent="0.3">
      <c r="A1066" s="1">
        <f t="shared" si="160"/>
        <v>45211.062499997424</v>
      </c>
      <c r="B1066" s="6">
        <v>12</v>
      </c>
      <c r="C1066" s="6" t="s">
        <v>42</v>
      </c>
      <c r="D1066">
        <f>IF(HOUR(A1066)+MINUTE(A1066)/60&lt;=18,1,IF(HOUR(A1066)+MINUTE(A1066)/60&gt;=23.25,1,LOOKUP(DAY(A1066),calendario!$A$12:$A$41,calendario!$C$12:$C$41)))</f>
        <v>1</v>
      </c>
      <c r="E1066" s="89">
        <f t="shared" si="161"/>
        <v>0</v>
      </c>
      <c r="F1066" s="88">
        <v>0</v>
      </c>
      <c r="G1066" s="89">
        <f t="shared" si="161"/>
        <v>0</v>
      </c>
      <c r="H1066" s="86">
        <v>0</v>
      </c>
      <c r="O1066" s="53">
        <f t="shared" si="162"/>
        <v>4.5260037464002503</v>
      </c>
      <c r="P1066" s="54">
        <f t="shared" si="163"/>
        <v>58.927641853201457</v>
      </c>
      <c r="Q1066" s="69">
        <v>36.667739718896406</v>
      </c>
      <c r="R1066" s="53">
        <f t="shared" si="164"/>
        <v>9.6567600208224889</v>
      </c>
      <c r="S1066" s="53">
        <f t="shared" si="165"/>
        <v>43.706532032330742</v>
      </c>
      <c r="T1066" s="53">
        <f t="shared" si="166"/>
        <v>4.5260037464002503</v>
      </c>
      <c r="U1066" s="53">
        <f t="shared" si="167"/>
        <v>58.927641853201457</v>
      </c>
      <c r="V1066" s="69">
        <v>36.667739718896406</v>
      </c>
      <c r="W1066" s="53">
        <f t="shared" si="168"/>
        <v>9.6567600208224889</v>
      </c>
      <c r="X1066" s="53">
        <f t="shared" si="169"/>
        <v>43.706532032330742</v>
      </c>
      <c r="Y1066" s="12"/>
      <c r="Z1066" s="21"/>
      <c r="AA1066" s="48"/>
      <c r="AB1066" s="21"/>
      <c r="AC1066" s="12"/>
    </row>
    <row r="1067" spans="1:29" x14ac:dyDescent="0.3">
      <c r="A1067" s="1">
        <f t="shared" si="160"/>
        <v>45211.072916664089</v>
      </c>
      <c r="B1067" s="6">
        <v>12</v>
      </c>
      <c r="C1067" s="6" t="s">
        <v>43</v>
      </c>
      <c r="D1067">
        <f>IF(HOUR(A1067)+MINUTE(A1067)/60&lt;=18,1,IF(HOUR(A1067)+MINUTE(A1067)/60&gt;=23.25,1,LOOKUP(DAY(A1067),calendario!$A$12:$A$41,calendario!$C$12:$C$41)))</f>
        <v>1</v>
      </c>
      <c r="E1067" s="89">
        <f t="shared" si="161"/>
        <v>0</v>
      </c>
      <c r="F1067" s="88">
        <v>0</v>
      </c>
      <c r="G1067" s="89">
        <f t="shared" si="161"/>
        <v>0</v>
      </c>
      <c r="H1067" s="86">
        <v>0</v>
      </c>
      <c r="O1067" s="53">
        <f t="shared" si="162"/>
        <v>4.5260037464002503</v>
      </c>
      <c r="P1067" s="54">
        <f t="shared" si="163"/>
        <v>58.927641853201457</v>
      </c>
      <c r="Q1067" s="69">
        <v>36.604158511192082</v>
      </c>
      <c r="R1067" s="53">
        <f t="shared" si="164"/>
        <v>9.6885506246746509</v>
      </c>
      <c r="S1067" s="53">
        <f t="shared" si="165"/>
        <v>43.850416424465955</v>
      </c>
      <c r="T1067" s="53">
        <f t="shared" si="166"/>
        <v>4.5260037464002503</v>
      </c>
      <c r="U1067" s="53">
        <f t="shared" si="167"/>
        <v>58.927641853201457</v>
      </c>
      <c r="V1067" s="69">
        <v>36.604158511192082</v>
      </c>
      <c r="W1067" s="53">
        <f t="shared" si="168"/>
        <v>9.6885506246746509</v>
      </c>
      <c r="X1067" s="53">
        <f t="shared" si="169"/>
        <v>43.850416424465955</v>
      </c>
      <c r="Y1067" s="12"/>
      <c r="Z1067" s="21"/>
      <c r="AA1067" s="48"/>
      <c r="AB1067" s="21"/>
      <c r="AC1067" s="12"/>
    </row>
    <row r="1068" spans="1:29" x14ac:dyDescent="0.3">
      <c r="A1068" s="1">
        <f t="shared" si="160"/>
        <v>45211.083333330753</v>
      </c>
      <c r="B1068" s="6">
        <v>12</v>
      </c>
      <c r="C1068" s="6" t="s">
        <v>45</v>
      </c>
      <c r="D1068">
        <f>IF(HOUR(A1068)+MINUTE(A1068)/60&lt;=18,1,IF(HOUR(A1068)+MINUTE(A1068)/60&gt;=23.25,1,LOOKUP(DAY(A1068),calendario!$A$12:$A$41,calendario!$C$12:$C$41)))</f>
        <v>1</v>
      </c>
      <c r="E1068" s="89">
        <f t="shared" si="161"/>
        <v>0</v>
      </c>
      <c r="F1068" s="88">
        <v>0</v>
      </c>
      <c r="G1068" s="89">
        <f t="shared" si="161"/>
        <v>0</v>
      </c>
      <c r="H1068" s="86">
        <v>0</v>
      </c>
      <c r="O1068" s="53">
        <f t="shared" si="162"/>
        <v>4.5260037464002503</v>
      </c>
      <c r="P1068" s="54">
        <f t="shared" si="163"/>
        <v>58.927641853201457</v>
      </c>
      <c r="Q1068" s="69">
        <v>36.604158511192082</v>
      </c>
      <c r="R1068" s="53">
        <f t="shared" si="164"/>
        <v>9.6885506246746509</v>
      </c>
      <c r="S1068" s="53">
        <f t="shared" si="165"/>
        <v>43.850416424465955</v>
      </c>
      <c r="T1068" s="53">
        <f t="shared" si="166"/>
        <v>4.5260037464002503</v>
      </c>
      <c r="U1068" s="53">
        <f t="shared" si="167"/>
        <v>58.927641853201457</v>
      </c>
      <c r="V1068" s="69">
        <v>36.604158511192082</v>
      </c>
      <c r="W1068" s="53">
        <f t="shared" si="168"/>
        <v>9.6885506246746509</v>
      </c>
      <c r="X1068" s="53">
        <f t="shared" si="169"/>
        <v>43.850416424465955</v>
      </c>
      <c r="Y1068" s="12"/>
      <c r="Z1068" s="21"/>
      <c r="AA1068" s="48"/>
      <c r="AB1068" s="21"/>
      <c r="AC1068" s="12"/>
    </row>
    <row r="1069" spans="1:29" x14ac:dyDescent="0.3">
      <c r="A1069" s="1">
        <f t="shared" si="160"/>
        <v>45211.093749997417</v>
      </c>
      <c r="B1069" s="6">
        <v>12</v>
      </c>
      <c r="C1069" s="6" t="s">
        <v>46</v>
      </c>
      <c r="D1069">
        <f>IF(HOUR(A1069)+MINUTE(A1069)/60&lt;=18,1,IF(HOUR(A1069)+MINUTE(A1069)/60&gt;=23.25,1,LOOKUP(DAY(A1069),calendario!$A$12:$A$41,calendario!$C$12:$C$41)))</f>
        <v>1</v>
      </c>
      <c r="E1069" s="89">
        <f t="shared" si="161"/>
        <v>0</v>
      </c>
      <c r="F1069" s="88">
        <v>0</v>
      </c>
      <c r="G1069" s="89">
        <f t="shared" si="161"/>
        <v>0</v>
      </c>
      <c r="H1069" s="86">
        <v>0</v>
      </c>
      <c r="O1069" s="53">
        <f t="shared" si="162"/>
        <v>4.5260037464002503</v>
      </c>
      <c r="P1069" s="54">
        <f t="shared" si="163"/>
        <v>58.927641853201457</v>
      </c>
      <c r="Q1069" s="69">
        <v>36.304922696512229</v>
      </c>
      <c r="R1069" s="53">
        <f t="shared" si="164"/>
        <v>9.8381685320145777</v>
      </c>
      <c r="S1069" s="53">
        <f t="shared" si="165"/>
        <v>44.527587633615028</v>
      </c>
      <c r="T1069" s="53">
        <f t="shared" si="166"/>
        <v>4.5260037464002503</v>
      </c>
      <c r="U1069" s="53">
        <f t="shared" si="167"/>
        <v>58.927641853201457</v>
      </c>
      <c r="V1069" s="69">
        <v>36.304922696512229</v>
      </c>
      <c r="W1069" s="53">
        <f t="shared" si="168"/>
        <v>9.8381685320145777</v>
      </c>
      <c r="X1069" s="53">
        <f t="shared" si="169"/>
        <v>44.527587633615028</v>
      </c>
      <c r="Y1069" s="12"/>
      <c r="Z1069" s="21"/>
      <c r="AA1069" s="48"/>
      <c r="AB1069" s="21"/>
      <c r="AC1069" s="12"/>
    </row>
    <row r="1070" spans="1:29" x14ac:dyDescent="0.3">
      <c r="A1070" s="1">
        <f t="shared" si="160"/>
        <v>45211.104166664081</v>
      </c>
      <c r="B1070" s="6">
        <v>12</v>
      </c>
      <c r="C1070" s="6" t="s">
        <v>49</v>
      </c>
      <c r="D1070">
        <f>IF(HOUR(A1070)+MINUTE(A1070)/60&lt;=18,1,IF(HOUR(A1070)+MINUTE(A1070)/60&gt;=23.25,1,LOOKUP(DAY(A1070),calendario!$A$12:$A$41,calendario!$C$12:$C$41)))</f>
        <v>1</v>
      </c>
      <c r="E1070" s="89">
        <f t="shared" si="161"/>
        <v>0</v>
      </c>
      <c r="F1070" s="88">
        <v>0</v>
      </c>
      <c r="G1070" s="89">
        <f t="shared" si="161"/>
        <v>0</v>
      </c>
      <c r="H1070" s="86">
        <v>0</v>
      </c>
      <c r="O1070" s="53">
        <f t="shared" si="162"/>
        <v>4.5260037464002503</v>
      </c>
      <c r="P1070" s="54">
        <f t="shared" si="163"/>
        <v>58.927641853201457</v>
      </c>
      <c r="Q1070" s="69">
        <v>36.304922696512229</v>
      </c>
      <c r="R1070" s="53">
        <f t="shared" si="164"/>
        <v>9.8381685320145777</v>
      </c>
      <c r="S1070" s="53">
        <f t="shared" si="165"/>
        <v>44.527587633615028</v>
      </c>
      <c r="T1070" s="53">
        <f t="shared" si="166"/>
        <v>4.5260037464002503</v>
      </c>
      <c r="U1070" s="53">
        <f t="shared" si="167"/>
        <v>58.927641853201457</v>
      </c>
      <c r="V1070" s="69">
        <v>36.304922696512229</v>
      </c>
      <c r="W1070" s="53">
        <f t="shared" si="168"/>
        <v>9.8381685320145777</v>
      </c>
      <c r="X1070" s="53">
        <f t="shared" si="169"/>
        <v>44.527587633615028</v>
      </c>
      <c r="Y1070" s="12"/>
      <c r="Z1070" s="21"/>
      <c r="AA1070" s="48"/>
      <c r="AB1070" s="21"/>
      <c r="AC1070" s="12"/>
    </row>
    <row r="1071" spans="1:29" x14ac:dyDescent="0.3">
      <c r="A1071" s="1">
        <f t="shared" si="160"/>
        <v>45211.114583330746</v>
      </c>
      <c r="B1071" s="6">
        <v>12</v>
      </c>
      <c r="C1071" s="6" t="s">
        <v>52</v>
      </c>
      <c r="D1071">
        <f>IF(HOUR(A1071)+MINUTE(A1071)/60&lt;=18,1,IF(HOUR(A1071)+MINUTE(A1071)/60&gt;=23.25,1,LOOKUP(DAY(A1071),calendario!$A$12:$A$41,calendario!$C$12:$C$41)))</f>
        <v>1</v>
      </c>
      <c r="E1071" s="89">
        <f t="shared" si="161"/>
        <v>0</v>
      </c>
      <c r="F1071" s="88">
        <v>0</v>
      </c>
      <c r="G1071" s="89">
        <f t="shared" si="161"/>
        <v>0</v>
      </c>
      <c r="H1071" s="86">
        <v>0</v>
      </c>
      <c r="O1071" s="53">
        <f t="shared" si="162"/>
        <v>4.5260037464002503</v>
      </c>
      <c r="P1071" s="54">
        <f t="shared" si="163"/>
        <v>58.927641853201457</v>
      </c>
      <c r="Q1071" s="69">
        <v>26.214053357626238</v>
      </c>
      <c r="R1071" s="53">
        <f t="shared" si="164"/>
        <v>14.883603201457573</v>
      </c>
      <c r="S1071" s="53">
        <f t="shared" si="165"/>
        <v>67.363243849731731</v>
      </c>
      <c r="T1071" s="53">
        <f t="shared" si="166"/>
        <v>4.5260037464002503</v>
      </c>
      <c r="U1071" s="53">
        <f t="shared" si="167"/>
        <v>58.927641853201457</v>
      </c>
      <c r="V1071" s="69">
        <v>26.214053357626238</v>
      </c>
      <c r="W1071" s="53">
        <f t="shared" si="168"/>
        <v>14.883603201457573</v>
      </c>
      <c r="X1071" s="53">
        <f t="shared" si="169"/>
        <v>67.363243849731731</v>
      </c>
      <c r="Y1071" s="12"/>
      <c r="Z1071" s="21"/>
      <c r="AA1071" s="48"/>
      <c r="AB1071" s="21"/>
      <c r="AC1071" s="12"/>
    </row>
    <row r="1072" spans="1:29" x14ac:dyDescent="0.3">
      <c r="A1072" s="1">
        <f t="shared" si="160"/>
        <v>45211.12499999741</v>
      </c>
      <c r="B1072" s="6">
        <v>12</v>
      </c>
      <c r="C1072" s="6" t="s">
        <v>54</v>
      </c>
      <c r="D1072">
        <f>IF(HOUR(A1072)+MINUTE(A1072)/60&lt;=18,1,IF(HOUR(A1072)+MINUTE(A1072)/60&gt;=23.25,1,LOOKUP(DAY(A1072),calendario!$A$12:$A$41,calendario!$C$12:$C$41)))</f>
        <v>1</v>
      </c>
      <c r="E1072" s="89">
        <f t="shared" si="161"/>
        <v>0</v>
      </c>
      <c r="F1072" s="88">
        <v>0</v>
      </c>
      <c r="G1072" s="89">
        <f t="shared" si="161"/>
        <v>0</v>
      </c>
      <c r="H1072" s="86">
        <v>0</v>
      </c>
      <c r="O1072" s="53">
        <f t="shared" si="162"/>
        <v>4.5260037464002503</v>
      </c>
      <c r="P1072" s="54">
        <f t="shared" si="163"/>
        <v>58.927641853201457</v>
      </c>
      <c r="Q1072" s="69">
        <v>26.214053357626238</v>
      </c>
      <c r="R1072" s="53">
        <f t="shared" si="164"/>
        <v>14.883603201457573</v>
      </c>
      <c r="S1072" s="53">
        <f t="shared" si="165"/>
        <v>67.363243849731731</v>
      </c>
      <c r="T1072" s="53">
        <f t="shared" si="166"/>
        <v>4.5260037464002503</v>
      </c>
      <c r="U1072" s="53">
        <f t="shared" si="167"/>
        <v>58.927641853201457</v>
      </c>
      <c r="V1072" s="69">
        <v>26.214053357626238</v>
      </c>
      <c r="W1072" s="53">
        <f t="shared" si="168"/>
        <v>14.883603201457573</v>
      </c>
      <c r="X1072" s="53">
        <f t="shared" si="169"/>
        <v>67.363243849731731</v>
      </c>
      <c r="Y1072" s="12"/>
      <c r="Z1072" s="21"/>
      <c r="AA1072" s="48"/>
      <c r="AB1072" s="21"/>
      <c r="AC1072" s="12"/>
    </row>
    <row r="1073" spans="1:29" x14ac:dyDescent="0.3">
      <c r="A1073" s="1">
        <f t="shared" si="160"/>
        <v>45211.135416664074</v>
      </c>
      <c r="B1073" s="6">
        <v>12</v>
      </c>
      <c r="C1073" s="6" t="s">
        <v>55</v>
      </c>
      <c r="D1073">
        <f>IF(HOUR(A1073)+MINUTE(A1073)/60&lt;=18,1,IF(HOUR(A1073)+MINUTE(A1073)/60&gt;=23.25,1,LOOKUP(DAY(A1073),calendario!$A$12:$A$41,calendario!$C$12:$C$41)))</f>
        <v>1</v>
      </c>
      <c r="E1073" s="89">
        <f t="shared" si="161"/>
        <v>0</v>
      </c>
      <c r="F1073" s="88">
        <v>0</v>
      </c>
      <c r="G1073" s="89">
        <f t="shared" si="161"/>
        <v>0</v>
      </c>
      <c r="H1073" s="86">
        <v>0</v>
      </c>
      <c r="O1073" s="53">
        <f t="shared" si="162"/>
        <v>4.5260037464002503</v>
      </c>
      <c r="P1073" s="54">
        <f t="shared" si="163"/>
        <v>58.927641853201457</v>
      </c>
      <c r="Q1073" s="69">
        <v>25.923248828735034</v>
      </c>
      <c r="R1073" s="53">
        <f t="shared" si="164"/>
        <v>15.029005465903175</v>
      </c>
      <c r="S1073" s="53">
        <f t="shared" si="165"/>
        <v>68.021335043347605</v>
      </c>
      <c r="T1073" s="53">
        <f t="shared" si="166"/>
        <v>4.5260037464002503</v>
      </c>
      <c r="U1073" s="53">
        <f t="shared" si="167"/>
        <v>58.927641853201457</v>
      </c>
      <c r="V1073" s="69">
        <v>25.923248828735034</v>
      </c>
      <c r="W1073" s="53">
        <f t="shared" si="168"/>
        <v>15.029005465903175</v>
      </c>
      <c r="X1073" s="53">
        <f t="shared" si="169"/>
        <v>68.021335043347605</v>
      </c>
      <c r="Y1073" s="12"/>
      <c r="Z1073" s="21"/>
      <c r="AA1073" s="48"/>
      <c r="AB1073" s="21"/>
      <c r="AC1073" s="12"/>
    </row>
    <row r="1074" spans="1:29" x14ac:dyDescent="0.3">
      <c r="A1074" s="1">
        <f t="shared" si="160"/>
        <v>45211.145833330738</v>
      </c>
      <c r="B1074" s="6">
        <v>12</v>
      </c>
      <c r="C1074" s="6" t="s">
        <v>56</v>
      </c>
      <c r="D1074">
        <f>IF(HOUR(A1074)+MINUTE(A1074)/60&lt;=18,1,IF(HOUR(A1074)+MINUTE(A1074)/60&gt;=23.25,1,LOOKUP(DAY(A1074),calendario!$A$12:$A$41,calendario!$C$12:$C$41)))</f>
        <v>1</v>
      </c>
      <c r="E1074" s="89">
        <f t="shared" si="161"/>
        <v>0</v>
      </c>
      <c r="F1074" s="88">
        <v>0</v>
      </c>
      <c r="G1074" s="89">
        <f t="shared" si="161"/>
        <v>0</v>
      </c>
      <c r="H1074" s="86">
        <v>0</v>
      </c>
      <c r="O1074" s="53">
        <f t="shared" si="162"/>
        <v>4.5260037464002503</v>
      </c>
      <c r="P1074" s="54">
        <f t="shared" si="163"/>
        <v>58.927641853201457</v>
      </c>
      <c r="Q1074" s="69">
        <v>25.923248828735034</v>
      </c>
      <c r="R1074" s="53">
        <f t="shared" si="164"/>
        <v>15.029005465903175</v>
      </c>
      <c r="S1074" s="53">
        <f t="shared" si="165"/>
        <v>68.021335043347605</v>
      </c>
      <c r="T1074" s="53">
        <f t="shared" si="166"/>
        <v>4.5260037464002503</v>
      </c>
      <c r="U1074" s="53">
        <f t="shared" si="167"/>
        <v>58.927641853201457</v>
      </c>
      <c r="V1074" s="69">
        <v>25.923248828735034</v>
      </c>
      <c r="W1074" s="53">
        <f t="shared" si="168"/>
        <v>15.029005465903175</v>
      </c>
      <c r="X1074" s="53">
        <f t="shared" si="169"/>
        <v>68.021335043347605</v>
      </c>
      <c r="Y1074" s="12"/>
      <c r="Z1074" s="21"/>
      <c r="AA1074" s="48"/>
      <c r="AB1074" s="21"/>
      <c r="AC1074" s="12"/>
    </row>
    <row r="1075" spans="1:29" x14ac:dyDescent="0.3">
      <c r="A1075" s="1">
        <f t="shared" si="160"/>
        <v>45211.156249997402</v>
      </c>
      <c r="B1075" s="6">
        <v>12</v>
      </c>
      <c r="C1075" s="6" t="s">
        <v>57</v>
      </c>
      <c r="D1075">
        <f>IF(HOUR(A1075)+MINUTE(A1075)/60&lt;=18,1,IF(HOUR(A1075)+MINUTE(A1075)/60&gt;=23.25,1,LOOKUP(DAY(A1075),calendario!$A$12:$A$41,calendario!$C$12:$C$41)))</f>
        <v>1</v>
      </c>
      <c r="E1075" s="89">
        <f t="shared" si="161"/>
        <v>0</v>
      </c>
      <c r="F1075" s="88">
        <v>0</v>
      </c>
      <c r="G1075" s="89">
        <f t="shared" si="161"/>
        <v>0</v>
      </c>
      <c r="H1075" s="86">
        <v>0</v>
      </c>
      <c r="O1075" s="53">
        <f t="shared" si="162"/>
        <v>4.5260037464002503</v>
      </c>
      <c r="P1075" s="54">
        <f t="shared" si="163"/>
        <v>58.927641853201457</v>
      </c>
      <c r="Q1075" s="69">
        <v>26.26118636127017</v>
      </c>
      <c r="R1075" s="53">
        <f t="shared" si="164"/>
        <v>14.860036699635607</v>
      </c>
      <c r="S1075" s="53">
        <f t="shared" si="165"/>
        <v>67.256581774195965</v>
      </c>
      <c r="T1075" s="53">
        <f t="shared" si="166"/>
        <v>4.5260037464002503</v>
      </c>
      <c r="U1075" s="53">
        <f t="shared" si="167"/>
        <v>58.927641853201457</v>
      </c>
      <c r="V1075" s="69">
        <v>26.26118636127017</v>
      </c>
      <c r="W1075" s="53">
        <f t="shared" si="168"/>
        <v>14.860036699635607</v>
      </c>
      <c r="X1075" s="53">
        <f t="shared" si="169"/>
        <v>67.256581774195965</v>
      </c>
      <c r="Y1075" s="12"/>
      <c r="Z1075" s="21"/>
      <c r="AA1075" s="48"/>
      <c r="AB1075" s="21"/>
      <c r="AC1075" s="12"/>
    </row>
    <row r="1076" spans="1:29" x14ac:dyDescent="0.3">
      <c r="A1076" s="1">
        <f t="shared" si="160"/>
        <v>45211.166666664067</v>
      </c>
      <c r="B1076" s="6">
        <v>12</v>
      </c>
      <c r="C1076" s="6" t="s">
        <v>58</v>
      </c>
      <c r="D1076">
        <f>IF(HOUR(A1076)+MINUTE(A1076)/60&lt;=18,1,IF(HOUR(A1076)+MINUTE(A1076)/60&gt;=23.25,1,LOOKUP(DAY(A1076),calendario!$A$12:$A$41,calendario!$C$12:$C$41)))</f>
        <v>1</v>
      </c>
      <c r="E1076" s="89">
        <f t="shared" si="161"/>
        <v>0</v>
      </c>
      <c r="F1076" s="88">
        <v>0</v>
      </c>
      <c r="G1076" s="89">
        <f t="shared" si="161"/>
        <v>0</v>
      </c>
      <c r="H1076" s="86">
        <v>0</v>
      </c>
      <c r="O1076" s="53">
        <f t="shared" si="162"/>
        <v>4.5260037464002503</v>
      </c>
      <c r="P1076" s="54">
        <f t="shared" si="163"/>
        <v>58.927641853201457</v>
      </c>
      <c r="Q1076" s="69">
        <v>26.26118636127017</v>
      </c>
      <c r="R1076" s="53">
        <f t="shared" si="164"/>
        <v>14.860036699635607</v>
      </c>
      <c r="S1076" s="53">
        <f t="shared" si="165"/>
        <v>67.256581774195965</v>
      </c>
      <c r="T1076" s="53">
        <f t="shared" si="166"/>
        <v>4.5260037464002503</v>
      </c>
      <c r="U1076" s="53">
        <f t="shared" si="167"/>
        <v>58.927641853201457</v>
      </c>
      <c r="V1076" s="69">
        <v>26.26118636127017</v>
      </c>
      <c r="W1076" s="53">
        <f t="shared" si="168"/>
        <v>14.860036699635607</v>
      </c>
      <c r="X1076" s="53">
        <f t="shared" si="169"/>
        <v>67.256581774195965</v>
      </c>
      <c r="Y1076" s="12"/>
      <c r="Z1076" s="21"/>
      <c r="AA1076" s="48"/>
      <c r="AB1076" s="21"/>
      <c r="AC1076" s="12"/>
    </row>
    <row r="1077" spans="1:29" x14ac:dyDescent="0.3">
      <c r="A1077" s="1">
        <f t="shared" si="160"/>
        <v>45211.177083330731</v>
      </c>
      <c r="B1077" s="6">
        <v>12</v>
      </c>
      <c r="C1077" s="6" t="s">
        <v>60</v>
      </c>
      <c r="D1077">
        <f>IF(HOUR(A1077)+MINUTE(A1077)/60&lt;=18,1,IF(HOUR(A1077)+MINUTE(A1077)/60&gt;=23.25,1,LOOKUP(DAY(A1077),calendario!$A$12:$A$41,calendario!$C$12:$C$41)))</f>
        <v>1</v>
      </c>
      <c r="E1077" s="89">
        <f t="shared" si="161"/>
        <v>0</v>
      </c>
      <c r="F1077" s="88">
        <v>0</v>
      </c>
      <c r="G1077" s="89">
        <f t="shared" si="161"/>
        <v>0</v>
      </c>
      <c r="H1077" s="86">
        <v>0</v>
      </c>
      <c r="O1077" s="53">
        <f t="shared" si="162"/>
        <v>4.5260037464002503</v>
      </c>
      <c r="P1077" s="54">
        <f t="shared" si="163"/>
        <v>58.927641853201457</v>
      </c>
      <c r="Q1077" s="69">
        <v>26.348280062467463</v>
      </c>
      <c r="R1077" s="53">
        <f t="shared" si="164"/>
        <v>14.816489849036961</v>
      </c>
      <c r="S1077" s="53">
        <f t="shared" si="165"/>
        <v>67.05948856524256</v>
      </c>
      <c r="T1077" s="53">
        <f t="shared" si="166"/>
        <v>4.5260037464002503</v>
      </c>
      <c r="U1077" s="53">
        <f t="shared" si="167"/>
        <v>58.927641853201457</v>
      </c>
      <c r="V1077" s="69">
        <v>26.348280062467463</v>
      </c>
      <c r="W1077" s="53">
        <f t="shared" si="168"/>
        <v>14.816489849036961</v>
      </c>
      <c r="X1077" s="53">
        <f t="shared" si="169"/>
        <v>67.05948856524256</v>
      </c>
      <c r="Y1077" s="12"/>
      <c r="Z1077" s="21"/>
      <c r="AA1077" s="48"/>
      <c r="AB1077" s="21"/>
      <c r="AC1077" s="12"/>
    </row>
    <row r="1078" spans="1:29" x14ac:dyDescent="0.3">
      <c r="A1078" s="1">
        <f t="shared" si="160"/>
        <v>45211.187499997395</v>
      </c>
      <c r="B1078" s="6">
        <v>12</v>
      </c>
      <c r="C1078" s="6" t="s">
        <v>61</v>
      </c>
      <c r="D1078">
        <f>IF(HOUR(A1078)+MINUTE(A1078)/60&lt;=18,1,IF(HOUR(A1078)+MINUTE(A1078)/60&gt;=23.25,1,LOOKUP(DAY(A1078),calendario!$A$12:$A$41,calendario!$C$12:$C$41)))</f>
        <v>1</v>
      </c>
      <c r="E1078" s="89">
        <f t="shared" si="161"/>
        <v>0</v>
      </c>
      <c r="F1078" s="88">
        <v>0</v>
      </c>
      <c r="G1078" s="89">
        <f t="shared" si="161"/>
        <v>0</v>
      </c>
      <c r="H1078" s="86">
        <v>0</v>
      </c>
      <c r="O1078" s="53">
        <f t="shared" si="162"/>
        <v>4.5260037464002503</v>
      </c>
      <c r="P1078" s="54">
        <f t="shared" si="163"/>
        <v>58.927641853201457</v>
      </c>
      <c r="Q1078" s="69">
        <v>26.348280062467463</v>
      </c>
      <c r="R1078" s="53">
        <f t="shared" si="164"/>
        <v>14.816489849036961</v>
      </c>
      <c r="S1078" s="53">
        <f t="shared" si="165"/>
        <v>67.05948856524256</v>
      </c>
      <c r="T1078" s="53">
        <f t="shared" si="166"/>
        <v>4.5260037464002503</v>
      </c>
      <c r="U1078" s="53">
        <f t="shared" si="167"/>
        <v>58.927641853201457</v>
      </c>
      <c r="V1078" s="69">
        <v>26.348280062467463</v>
      </c>
      <c r="W1078" s="53">
        <f t="shared" si="168"/>
        <v>14.816489849036961</v>
      </c>
      <c r="X1078" s="53">
        <f t="shared" si="169"/>
        <v>67.05948856524256</v>
      </c>
      <c r="Y1078" s="12"/>
      <c r="Z1078" s="21"/>
      <c r="AA1078" s="48"/>
      <c r="AB1078" s="21"/>
      <c r="AC1078" s="12"/>
    </row>
    <row r="1079" spans="1:29" x14ac:dyDescent="0.3">
      <c r="A1079" s="1">
        <f t="shared" si="160"/>
        <v>45211.197916664059</v>
      </c>
      <c r="B1079" s="6">
        <v>12</v>
      </c>
      <c r="C1079" s="6" t="s">
        <v>62</v>
      </c>
      <c r="D1079">
        <f>IF(HOUR(A1079)+MINUTE(A1079)/60&lt;=18,1,IF(HOUR(A1079)+MINUTE(A1079)/60&gt;=23.25,1,LOOKUP(DAY(A1079),calendario!$A$12:$A$41,calendario!$C$12:$C$41)))</f>
        <v>1</v>
      </c>
      <c r="E1079" s="89">
        <f t="shared" si="161"/>
        <v>0</v>
      </c>
      <c r="F1079" s="88">
        <v>0</v>
      </c>
      <c r="G1079" s="89">
        <f t="shared" si="161"/>
        <v>0</v>
      </c>
      <c r="H1079" s="86">
        <v>0</v>
      </c>
      <c r="O1079" s="53">
        <f t="shared" si="162"/>
        <v>4.5260037464002503</v>
      </c>
      <c r="P1079" s="54">
        <f t="shared" si="163"/>
        <v>58.927641853201457</v>
      </c>
      <c r="Q1079" s="69">
        <v>27.45559864653826</v>
      </c>
      <c r="R1079" s="53">
        <f t="shared" si="164"/>
        <v>14.262830557001562</v>
      </c>
      <c r="S1079" s="53">
        <f t="shared" si="165"/>
        <v>64.553624535261036</v>
      </c>
      <c r="T1079" s="53">
        <f t="shared" si="166"/>
        <v>4.5260037464002503</v>
      </c>
      <c r="U1079" s="53">
        <f t="shared" si="167"/>
        <v>58.927641853201457</v>
      </c>
      <c r="V1079" s="69">
        <v>27.45559864653826</v>
      </c>
      <c r="W1079" s="53">
        <f t="shared" si="168"/>
        <v>14.262830557001562</v>
      </c>
      <c r="X1079" s="53">
        <f t="shared" si="169"/>
        <v>64.553624535261036</v>
      </c>
      <c r="Y1079" s="12"/>
      <c r="Z1079" s="21"/>
      <c r="AA1079" s="48"/>
      <c r="AB1079" s="21"/>
      <c r="AC1079" s="12"/>
    </row>
    <row r="1080" spans="1:29" x14ac:dyDescent="0.3">
      <c r="A1080" s="1">
        <f t="shared" si="160"/>
        <v>45211.208333330724</v>
      </c>
      <c r="B1080" s="6">
        <v>12</v>
      </c>
      <c r="C1080" s="6" t="s">
        <v>63</v>
      </c>
      <c r="D1080">
        <f>IF(HOUR(A1080)+MINUTE(A1080)/60&lt;=18,1,IF(HOUR(A1080)+MINUTE(A1080)/60&gt;=23.25,1,LOOKUP(DAY(A1080),calendario!$A$12:$A$41,calendario!$C$12:$C$41)))</f>
        <v>1</v>
      </c>
      <c r="E1080" s="89">
        <f t="shared" si="161"/>
        <v>0</v>
      </c>
      <c r="F1080" s="88">
        <v>0</v>
      </c>
      <c r="G1080" s="89">
        <f t="shared" si="161"/>
        <v>0</v>
      </c>
      <c r="H1080" s="86">
        <v>0</v>
      </c>
      <c r="O1080" s="53">
        <f t="shared" si="162"/>
        <v>4.5260037464002503</v>
      </c>
      <c r="P1080" s="54">
        <f t="shared" si="163"/>
        <v>58.927641853201457</v>
      </c>
      <c r="Q1080" s="69">
        <v>27.45559864653826</v>
      </c>
      <c r="R1080" s="53">
        <f t="shared" si="164"/>
        <v>14.262830557001562</v>
      </c>
      <c r="S1080" s="53">
        <f t="shared" si="165"/>
        <v>64.553624535261036</v>
      </c>
      <c r="T1080" s="53">
        <f t="shared" si="166"/>
        <v>4.5260037464002503</v>
      </c>
      <c r="U1080" s="53">
        <f t="shared" si="167"/>
        <v>58.927641853201457</v>
      </c>
      <c r="V1080" s="69">
        <v>27.45559864653826</v>
      </c>
      <c r="W1080" s="53">
        <f t="shared" si="168"/>
        <v>14.262830557001562</v>
      </c>
      <c r="X1080" s="53">
        <f t="shared" si="169"/>
        <v>64.553624535261036</v>
      </c>
      <c r="Y1080" s="12"/>
      <c r="Z1080" s="21"/>
      <c r="AA1080" s="48"/>
      <c r="AB1080" s="21"/>
      <c r="AC1080" s="12"/>
    </row>
    <row r="1081" spans="1:29" x14ac:dyDescent="0.3">
      <c r="A1081" s="1">
        <f t="shared" si="160"/>
        <v>45211.218749997388</v>
      </c>
      <c r="B1081" s="6">
        <v>12</v>
      </c>
      <c r="C1081" s="6" t="s">
        <v>64</v>
      </c>
      <c r="D1081">
        <f>IF(HOUR(A1081)+MINUTE(A1081)/60&lt;=18,1,IF(HOUR(A1081)+MINUTE(A1081)/60&gt;=23.25,1,LOOKUP(DAY(A1081),calendario!$A$12:$A$41,calendario!$C$12:$C$41)))</f>
        <v>1</v>
      </c>
      <c r="E1081" s="89">
        <f t="shared" si="161"/>
        <v>0</v>
      </c>
      <c r="F1081" s="88">
        <v>0</v>
      </c>
      <c r="G1081" s="89">
        <f t="shared" si="161"/>
        <v>0</v>
      </c>
      <c r="H1081" s="86">
        <v>0</v>
      </c>
      <c r="O1081" s="53">
        <f t="shared" si="162"/>
        <v>4.5260037464002503</v>
      </c>
      <c r="P1081" s="54">
        <f t="shared" si="163"/>
        <v>58.927641853201457</v>
      </c>
      <c r="Q1081" s="69">
        <v>27.588530713170226</v>
      </c>
      <c r="R1081" s="53">
        <f t="shared" si="164"/>
        <v>14.196364523685579</v>
      </c>
      <c r="S1081" s="53">
        <f t="shared" si="165"/>
        <v>64.252799019464533</v>
      </c>
      <c r="T1081" s="53">
        <f t="shared" si="166"/>
        <v>4.5260037464002503</v>
      </c>
      <c r="U1081" s="53">
        <f t="shared" si="167"/>
        <v>58.927641853201457</v>
      </c>
      <c r="V1081" s="69">
        <v>27.588530713170226</v>
      </c>
      <c r="W1081" s="53">
        <f t="shared" si="168"/>
        <v>14.196364523685579</v>
      </c>
      <c r="X1081" s="53">
        <f t="shared" si="169"/>
        <v>64.252799019464533</v>
      </c>
      <c r="Y1081" s="12"/>
      <c r="Z1081" s="21"/>
      <c r="AA1081" s="48"/>
      <c r="AB1081" s="21"/>
      <c r="AC1081" s="12"/>
    </row>
    <row r="1082" spans="1:29" x14ac:dyDescent="0.3">
      <c r="A1082" s="1">
        <f t="shared" si="160"/>
        <v>45211.229166664052</v>
      </c>
      <c r="B1082" s="6">
        <v>12</v>
      </c>
      <c r="C1082" s="6" t="s">
        <v>65</v>
      </c>
      <c r="D1082">
        <f>IF(HOUR(A1082)+MINUTE(A1082)/60&lt;=18,1,IF(HOUR(A1082)+MINUTE(A1082)/60&gt;=23.25,1,LOOKUP(DAY(A1082),calendario!$A$12:$A$41,calendario!$C$12:$C$41)))</f>
        <v>1</v>
      </c>
      <c r="E1082" s="89">
        <f t="shared" si="161"/>
        <v>0</v>
      </c>
      <c r="F1082" s="88">
        <v>0</v>
      </c>
      <c r="G1082" s="89">
        <f t="shared" si="161"/>
        <v>0</v>
      </c>
      <c r="H1082" s="86">
        <v>0</v>
      </c>
      <c r="O1082" s="53">
        <f t="shared" si="162"/>
        <v>4.5260037464002503</v>
      </c>
      <c r="P1082" s="54">
        <f t="shared" si="163"/>
        <v>58.927641853201457</v>
      </c>
      <c r="Q1082" s="69">
        <v>27.588530713170226</v>
      </c>
      <c r="R1082" s="53">
        <f t="shared" si="164"/>
        <v>14.196364523685579</v>
      </c>
      <c r="S1082" s="53">
        <f t="shared" si="165"/>
        <v>64.252799019464533</v>
      </c>
      <c r="T1082" s="53">
        <f t="shared" si="166"/>
        <v>4.5260037464002503</v>
      </c>
      <c r="U1082" s="53">
        <f t="shared" si="167"/>
        <v>58.927641853201457</v>
      </c>
      <c r="V1082" s="69">
        <v>27.588530713170226</v>
      </c>
      <c r="W1082" s="53">
        <f t="shared" si="168"/>
        <v>14.196364523685579</v>
      </c>
      <c r="X1082" s="53">
        <f t="shared" si="169"/>
        <v>64.252799019464533</v>
      </c>
      <c r="Y1082" s="12"/>
      <c r="Z1082" s="21"/>
      <c r="AA1082" s="48"/>
      <c r="AB1082" s="21"/>
      <c r="AC1082" s="12"/>
    </row>
    <row r="1083" spans="1:29" x14ac:dyDescent="0.3">
      <c r="A1083" s="1">
        <f t="shared" si="160"/>
        <v>45211.239583330716</v>
      </c>
      <c r="B1083" s="6">
        <v>12</v>
      </c>
      <c r="C1083" s="6" t="s">
        <v>66</v>
      </c>
      <c r="D1083">
        <f>IF(HOUR(A1083)+MINUTE(A1083)/60&lt;=18,1,IF(HOUR(A1083)+MINUTE(A1083)/60&gt;=23.25,1,LOOKUP(DAY(A1083),calendario!$A$12:$A$41,calendario!$C$12:$C$41)))</f>
        <v>1</v>
      </c>
      <c r="E1083" s="89">
        <f t="shared" si="161"/>
        <v>0</v>
      </c>
      <c r="F1083" s="88">
        <v>0</v>
      </c>
      <c r="G1083" s="89">
        <f t="shared" si="161"/>
        <v>0</v>
      </c>
      <c r="H1083" s="86">
        <v>0</v>
      </c>
      <c r="O1083" s="53">
        <f t="shared" si="162"/>
        <v>4.5260037464002503</v>
      </c>
      <c r="P1083" s="54">
        <f t="shared" si="163"/>
        <v>58.927641853201457</v>
      </c>
      <c r="Q1083" s="69">
        <v>27.73250286309214</v>
      </c>
      <c r="R1083" s="53">
        <f t="shared" si="164"/>
        <v>14.124378448724622</v>
      </c>
      <c r="S1083" s="53">
        <f t="shared" si="165"/>
        <v>63.926989774502594</v>
      </c>
      <c r="T1083" s="53">
        <f t="shared" si="166"/>
        <v>4.5260037464002503</v>
      </c>
      <c r="U1083" s="53">
        <f t="shared" si="167"/>
        <v>58.927641853201457</v>
      </c>
      <c r="V1083" s="69">
        <v>27.73250286309214</v>
      </c>
      <c r="W1083" s="53">
        <f t="shared" si="168"/>
        <v>14.124378448724622</v>
      </c>
      <c r="X1083" s="53">
        <f t="shared" si="169"/>
        <v>63.926989774502594</v>
      </c>
      <c r="Y1083" s="12"/>
      <c r="Z1083" s="21"/>
      <c r="AA1083" s="48"/>
      <c r="AB1083" s="21"/>
      <c r="AC1083" s="12"/>
    </row>
    <row r="1084" spans="1:29" x14ac:dyDescent="0.3">
      <c r="A1084" s="1">
        <f t="shared" si="160"/>
        <v>45211.249999997381</v>
      </c>
      <c r="B1084" s="6">
        <v>12</v>
      </c>
      <c r="C1084" s="6" t="s">
        <v>67</v>
      </c>
      <c r="D1084">
        <f>IF(HOUR(A1084)+MINUTE(A1084)/60&lt;=18,1,IF(HOUR(A1084)+MINUTE(A1084)/60&gt;=23.25,1,LOOKUP(DAY(A1084),calendario!$A$12:$A$41,calendario!$C$12:$C$41)))</f>
        <v>1</v>
      </c>
      <c r="E1084" s="89">
        <f t="shared" si="161"/>
        <v>0</v>
      </c>
      <c r="F1084" s="88">
        <v>0</v>
      </c>
      <c r="G1084" s="89">
        <f t="shared" si="161"/>
        <v>0</v>
      </c>
      <c r="H1084" s="86">
        <v>0</v>
      </c>
      <c r="O1084" s="53">
        <f t="shared" si="162"/>
        <v>4.5260037464002503</v>
      </c>
      <c r="P1084" s="54">
        <f t="shared" si="163"/>
        <v>58.927641853201457</v>
      </c>
      <c r="Q1084" s="69">
        <v>27.73250286309214</v>
      </c>
      <c r="R1084" s="53">
        <f t="shared" si="164"/>
        <v>14.124378448724622</v>
      </c>
      <c r="S1084" s="53">
        <f t="shared" si="165"/>
        <v>63.926989774502594</v>
      </c>
      <c r="T1084" s="53">
        <f t="shared" si="166"/>
        <v>4.5260037464002503</v>
      </c>
      <c r="U1084" s="53">
        <f t="shared" si="167"/>
        <v>58.927641853201457</v>
      </c>
      <c r="V1084" s="69">
        <v>27.73250286309214</v>
      </c>
      <c r="W1084" s="53">
        <f t="shared" si="168"/>
        <v>14.124378448724622</v>
      </c>
      <c r="X1084" s="53">
        <f t="shared" si="169"/>
        <v>63.926989774502594</v>
      </c>
      <c r="Y1084" s="12"/>
      <c r="Z1084" s="21"/>
      <c r="AA1084" s="48"/>
      <c r="AB1084" s="21"/>
      <c r="AC1084" s="12"/>
    </row>
    <row r="1085" spans="1:29" x14ac:dyDescent="0.3">
      <c r="A1085" s="1">
        <f t="shared" si="160"/>
        <v>45211.260416664045</v>
      </c>
      <c r="B1085" s="6">
        <v>12</v>
      </c>
      <c r="C1085" s="6" t="s">
        <v>68</v>
      </c>
      <c r="D1085">
        <f>IF(HOUR(A1085)+MINUTE(A1085)/60&lt;=18,1,IF(HOUR(A1085)+MINUTE(A1085)/60&gt;=23.25,1,LOOKUP(DAY(A1085),calendario!$A$12:$A$41,calendario!$C$12:$C$41)))</f>
        <v>1</v>
      </c>
      <c r="E1085" s="89">
        <f t="shared" si="161"/>
        <v>0</v>
      </c>
      <c r="F1085" s="88">
        <v>0</v>
      </c>
      <c r="G1085" s="89">
        <f t="shared" si="161"/>
        <v>0</v>
      </c>
      <c r="H1085" s="86">
        <v>0</v>
      </c>
      <c r="O1085" s="53">
        <f t="shared" si="162"/>
        <v>4.5260037464002503</v>
      </c>
      <c r="P1085" s="54">
        <f t="shared" si="163"/>
        <v>58.927641853201457</v>
      </c>
      <c r="Q1085" s="69">
        <v>29.232425299323271</v>
      </c>
      <c r="R1085" s="53">
        <f t="shared" si="164"/>
        <v>13.374417230609057</v>
      </c>
      <c r="S1085" s="53">
        <f t="shared" si="165"/>
        <v>60.532662491656652</v>
      </c>
      <c r="T1085" s="53">
        <f t="shared" si="166"/>
        <v>4.5260037464002503</v>
      </c>
      <c r="U1085" s="53">
        <f t="shared" si="167"/>
        <v>58.927641853201457</v>
      </c>
      <c r="V1085" s="69">
        <v>29.232425299323271</v>
      </c>
      <c r="W1085" s="53">
        <f t="shared" si="168"/>
        <v>13.374417230609057</v>
      </c>
      <c r="X1085" s="53">
        <f t="shared" si="169"/>
        <v>60.532662491656652</v>
      </c>
      <c r="Y1085" s="12"/>
      <c r="Z1085" s="21"/>
      <c r="AA1085" s="48"/>
      <c r="AB1085" s="21"/>
      <c r="AC1085" s="12"/>
    </row>
    <row r="1086" spans="1:29" x14ac:dyDescent="0.3">
      <c r="A1086" s="1">
        <f t="shared" si="160"/>
        <v>45211.270833330709</v>
      </c>
      <c r="B1086" s="6">
        <v>12</v>
      </c>
      <c r="C1086" s="6" t="s">
        <v>69</v>
      </c>
      <c r="D1086">
        <f>IF(HOUR(A1086)+MINUTE(A1086)/60&lt;=18,1,IF(HOUR(A1086)+MINUTE(A1086)/60&gt;=23.25,1,LOOKUP(DAY(A1086),calendario!$A$12:$A$41,calendario!$C$12:$C$41)))</f>
        <v>1</v>
      </c>
      <c r="E1086" s="89">
        <f t="shared" si="161"/>
        <v>0</v>
      </c>
      <c r="F1086" s="88">
        <v>0</v>
      </c>
      <c r="G1086" s="89">
        <f t="shared" si="161"/>
        <v>0</v>
      </c>
      <c r="H1086" s="86">
        <v>0</v>
      </c>
      <c r="O1086" s="53">
        <f t="shared" si="162"/>
        <v>4.5260037464002503</v>
      </c>
      <c r="P1086" s="54">
        <f t="shared" si="163"/>
        <v>58.927641853201457</v>
      </c>
      <c r="Q1086" s="69">
        <v>29.232425299323271</v>
      </c>
      <c r="R1086" s="53">
        <f t="shared" si="164"/>
        <v>13.374417230609057</v>
      </c>
      <c r="S1086" s="53">
        <f t="shared" si="165"/>
        <v>60.532662491656652</v>
      </c>
      <c r="T1086" s="53">
        <f t="shared" si="166"/>
        <v>4.5260037464002503</v>
      </c>
      <c r="U1086" s="53">
        <f t="shared" si="167"/>
        <v>58.927641853201457</v>
      </c>
      <c r="V1086" s="69">
        <v>29.232425299323271</v>
      </c>
      <c r="W1086" s="53">
        <f t="shared" si="168"/>
        <v>13.374417230609057</v>
      </c>
      <c r="X1086" s="53">
        <f t="shared" si="169"/>
        <v>60.532662491656652</v>
      </c>
      <c r="Y1086" s="12"/>
      <c r="Z1086" s="21"/>
      <c r="AA1086" s="48"/>
      <c r="AB1086" s="21"/>
      <c r="AC1086" s="12"/>
    </row>
    <row r="1087" spans="1:29" x14ac:dyDescent="0.3">
      <c r="A1087" s="1">
        <f t="shared" si="160"/>
        <v>45211.281249997373</v>
      </c>
      <c r="B1087" s="6">
        <v>12</v>
      </c>
      <c r="C1087" s="6" t="s">
        <v>70</v>
      </c>
      <c r="D1087">
        <f>IF(HOUR(A1087)+MINUTE(A1087)/60&lt;=18,1,IF(HOUR(A1087)+MINUTE(A1087)/60&gt;=23.25,1,LOOKUP(DAY(A1087),calendario!$A$12:$A$41,calendario!$C$12:$C$41)))</f>
        <v>1</v>
      </c>
      <c r="E1087" s="89">
        <f t="shared" si="161"/>
        <v>0.75290338134765622</v>
      </c>
      <c r="F1087" s="88">
        <v>3.0116135253906249</v>
      </c>
      <c r="G1087" s="89">
        <f t="shared" si="161"/>
        <v>0</v>
      </c>
      <c r="H1087" s="86">
        <v>0</v>
      </c>
      <c r="O1087" s="53">
        <f t="shared" si="162"/>
        <v>3.75799321565421</v>
      </c>
      <c r="P1087" s="54">
        <f t="shared" si="163"/>
        <v>58.927641853201457</v>
      </c>
      <c r="Q1087" s="69">
        <v>28.542574440395629</v>
      </c>
      <c r="R1087" s="53">
        <f t="shared" si="164"/>
        <v>13.719342660072877</v>
      </c>
      <c r="S1087" s="53">
        <f t="shared" si="165"/>
        <v>51.557196639789254</v>
      </c>
      <c r="T1087" s="53">
        <f t="shared" si="166"/>
        <v>4.5260037464002503</v>
      </c>
      <c r="U1087" s="53">
        <f t="shared" si="167"/>
        <v>58.927641853201457</v>
      </c>
      <c r="V1087" s="69">
        <v>28.542574440395629</v>
      </c>
      <c r="W1087" s="53">
        <f t="shared" si="168"/>
        <v>13.719342660072877</v>
      </c>
      <c r="X1087" s="53">
        <f t="shared" si="169"/>
        <v>62.093796277638617</v>
      </c>
      <c r="Y1087" s="12"/>
      <c r="Z1087" s="21"/>
      <c r="AA1087" s="48"/>
      <c r="AB1087" s="21"/>
      <c r="AC1087" s="12"/>
    </row>
    <row r="1088" spans="1:29" x14ac:dyDescent="0.3">
      <c r="A1088" s="1">
        <f t="shared" si="160"/>
        <v>45211.291666664038</v>
      </c>
      <c r="B1088" s="6">
        <v>12</v>
      </c>
      <c r="C1088" s="6" t="s">
        <v>71</v>
      </c>
      <c r="D1088">
        <f>IF(HOUR(A1088)+MINUTE(A1088)/60&lt;=18,1,IF(HOUR(A1088)+MINUTE(A1088)/60&gt;=23.25,1,LOOKUP(DAY(A1088),calendario!$A$12:$A$41,calendario!$C$12:$C$41)))</f>
        <v>1</v>
      </c>
      <c r="E1088" s="89">
        <f t="shared" si="161"/>
        <v>3.941798583984375</v>
      </c>
      <c r="F1088" s="88">
        <v>15.7671943359375</v>
      </c>
      <c r="G1088" s="89">
        <f t="shared" si="161"/>
        <v>3.2304968261718749</v>
      </c>
      <c r="H1088" s="86">
        <v>12.9219873046875</v>
      </c>
      <c r="O1088" s="53">
        <f t="shared" si="162"/>
        <v>0.50511222488649699</v>
      </c>
      <c r="P1088" s="54">
        <f t="shared" si="163"/>
        <v>58.927641853201457</v>
      </c>
      <c r="Q1088" s="69">
        <v>28.542574440395629</v>
      </c>
      <c r="R1088" s="53">
        <f t="shared" si="164"/>
        <v>13.719342660072877</v>
      </c>
      <c r="S1088" s="53">
        <f t="shared" si="165"/>
        <v>6.929807695009643</v>
      </c>
      <c r="T1088" s="53">
        <f t="shared" si="166"/>
        <v>1.2306863876168388</v>
      </c>
      <c r="U1088" s="53">
        <f t="shared" si="167"/>
        <v>58.927641853201457</v>
      </c>
      <c r="V1088" s="69">
        <v>28.542574440395629</v>
      </c>
      <c r="W1088" s="53">
        <f t="shared" si="168"/>
        <v>13.719342660072877</v>
      </c>
      <c r="X1088" s="53">
        <f t="shared" si="169"/>
        <v>16.88420825880268</v>
      </c>
      <c r="Y1088" s="12"/>
      <c r="Z1088" s="21"/>
      <c r="AA1088" s="48"/>
      <c r="AB1088" s="21"/>
      <c r="AC1088" s="12"/>
    </row>
    <row r="1089" spans="1:29" x14ac:dyDescent="0.3">
      <c r="A1089" s="1">
        <f t="shared" si="160"/>
        <v>45211.302083330702</v>
      </c>
      <c r="B1089" s="6">
        <v>12</v>
      </c>
      <c r="C1089" s="6" t="s">
        <v>72</v>
      </c>
      <c r="D1089">
        <f>IF(HOUR(A1089)+MINUTE(A1089)/60&lt;=18,1,IF(HOUR(A1089)+MINUTE(A1089)/60&gt;=23.25,1,LOOKUP(DAY(A1089),calendario!$A$12:$A$41,calendario!$C$12:$C$41)))</f>
        <v>1</v>
      </c>
      <c r="E1089" s="89">
        <f t="shared" si="161"/>
        <v>4.5081533203125002</v>
      </c>
      <c r="F1089" s="88">
        <v>18.032613281250001</v>
      </c>
      <c r="G1089" s="89">
        <f t="shared" si="161"/>
        <v>4.49658203125</v>
      </c>
      <c r="H1089" s="86">
        <v>17.986328125</v>
      </c>
      <c r="O1089" s="53">
        <f t="shared" si="162"/>
        <v>0</v>
      </c>
      <c r="P1089" s="54">
        <f t="shared" si="163"/>
        <v>58.927641853201457</v>
      </c>
      <c r="Q1089" s="69">
        <v>37.462998438313377</v>
      </c>
      <c r="R1089" s="53">
        <f t="shared" si="164"/>
        <v>9.2591306611140034</v>
      </c>
      <c r="S1089" s="53">
        <f t="shared" si="165"/>
        <v>0</v>
      </c>
      <c r="T1089" s="53">
        <f t="shared" si="166"/>
        <v>0</v>
      </c>
      <c r="U1089" s="53">
        <f t="shared" si="167"/>
        <v>58.927641853201457</v>
      </c>
      <c r="V1089" s="69">
        <v>37.462998438313377</v>
      </c>
      <c r="W1089" s="53">
        <f t="shared" si="168"/>
        <v>9.2591306611140034</v>
      </c>
      <c r="X1089" s="53">
        <f t="shared" si="169"/>
        <v>0</v>
      </c>
      <c r="Y1089" s="12"/>
      <c r="Z1089" s="21"/>
      <c r="AA1089" s="48"/>
      <c r="AB1089" s="21"/>
      <c r="AC1089" s="12"/>
    </row>
    <row r="1090" spans="1:29" x14ac:dyDescent="0.3">
      <c r="A1090" s="1">
        <f t="shared" si="160"/>
        <v>45211.312499997366</v>
      </c>
      <c r="B1090" s="6">
        <v>12</v>
      </c>
      <c r="C1090" s="6" t="s">
        <v>73</v>
      </c>
      <c r="D1090">
        <f>IF(HOUR(A1090)+MINUTE(A1090)/60&lt;=18,1,IF(HOUR(A1090)+MINUTE(A1090)/60&gt;=23.25,1,LOOKUP(DAY(A1090),calendario!$A$12:$A$41,calendario!$C$12:$C$41)))</f>
        <v>1</v>
      </c>
      <c r="E1090" s="89">
        <f t="shared" si="161"/>
        <v>4.5077788085937502</v>
      </c>
      <c r="F1090" s="88">
        <v>18.031115234375001</v>
      </c>
      <c r="G1090" s="89">
        <f t="shared" si="161"/>
        <v>4.4977348632812504</v>
      </c>
      <c r="H1090" s="86">
        <v>17.990939453125002</v>
      </c>
      <c r="O1090" s="53">
        <f t="shared" si="162"/>
        <v>0</v>
      </c>
      <c r="P1090" s="54">
        <f t="shared" si="163"/>
        <v>58.927641853201457</v>
      </c>
      <c r="Q1090" s="69">
        <v>37.462998438313377</v>
      </c>
      <c r="R1090" s="53">
        <f t="shared" si="164"/>
        <v>9.2591306611140034</v>
      </c>
      <c r="S1090" s="53">
        <f t="shared" si="165"/>
        <v>0</v>
      </c>
      <c r="T1090" s="53">
        <f t="shared" si="166"/>
        <v>0</v>
      </c>
      <c r="U1090" s="53">
        <f t="shared" si="167"/>
        <v>58.927641853201457</v>
      </c>
      <c r="V1090" s="69">
        <v>37.462998438313377</v>
      </c>
      <c r="W1090" s="53">
        <f t="shared" si="168"/>
        <v>9.2591306611140034</v>
      </c>
      <c r="X1090" s="53">
        <f t="shared" si="169"/>
        <v>0</v>
      </c>
      <c r="Y1090" s="12"/>
      <c r="Z1090" s="21"/>
      <c r="AA1090" s="48"/>
      <c r="AB1090" s="21"/>
      <c r="AC1090" s="12"/>
    </row>
    <row r="1091" spans="1:29" x14ac:dyDescent="0.3">
      <c r="A1091" s="1">
        <f t="shared" si="160"/>
        <v>45211.32291666403</v>
      </c>
      <c r="B1091" s="6">
        <v>12</v>
      </c>
      <c r="C1091" s="6" t="s">
        <v>74</v>
      </c>
      <c r="D1091">
        <f>IF(HOUR(A1091)+MINUTE(A1091)/60&lt;=18,1,IF(HOUR(A1091)+MINUTE(A1091)/60&gt;=23.25,1,LOOKUP(DAY(A1091),calendario!$A$12:$A$41,calendario!$C$12:$C$41)))</f>
        <v>1</v>
      </c>
      <c r="E1091" s="89">
        <f t="shared" si="161"/>
        <v>4.5076777343750001</v>
      </c>
      <c r="F1091" s="88">
        <v>18.0307109375</v>
      </c>
      <c r="G1091" s="89">
        <f t="shared" si="161"/>
        <v>4.4978144531249997</v>
      </c>
      <c r="H1091" s="86">
        <v>17.991257812499999</v>
      </c>
      <c r="O1091" s="53">
        <f t="shared" si="162"/>
        <v>0</v>
      </c>
      <c r="P1091" s="54">
        <f t="shared" si="163"/>
        <v>58.927641853201457</v>
      </c>
      <c r="Q1091" s="69">
        <v>38.165961738677773</v>
      </c>
      <c r="R1091" s="53">
        <f t="shared" si="164"/>
        <v>8.9076490109318058</v>
      </c>
      <c r="S1091" s="53">
        <f t="shared" si="165"/>
        <v>0</v>
      </c>
      <c r="T1091" s="53">
        <f t="shared" si="166"/>
        <v>0</v>
      </c>
      <c r="U1091" s="53">
        <f t="shared" si="167"/>
        <v>58.927641853201457</v>
      </c>
      <c r="V1091" s="69">
        <v>38.165961738677773</v>
      </c>
      <c r="W1091" s="53">
        <f t="shared" si="168"/>
        <v>8.9076490109318058</v>
      </c>
      <c r="X1091" s="53">
        <f t="shared" si="169"/>
        <v>0</v>
      </c>
      <c r="Y1091" s="12"/>
      <c r="Z1091" s="21"/>
      <c r="AA1091" s="48"/>
      <c r="AB1091" s="21"/>
      <c r="AC1091" s="12"/>
    </row>
    <row r="1092" spans="1:29" x14ac:dyDescent="0.3">
      <c r="A1092" s="1">
        <f t="shared" si="160"/>
        <v>45211.333333330695</v>
      </c>
      <c r="B1092" s="6">
        <v>12</v>
      </c>
      <c r="C1092" s="6" t="s">
        <v>75</v>
      </c>
      <c r="D1092">
        <f>IF(HOUR(A1092)+MINUTE(A1092)/60&lt;=18,1,IF(HOUR(A1092)+MINUTE(A1092)/60&gt;=23.25,1,LOOKUP(DAY(A1092),calendario!$A$12:$A$41,calendario!$C$12:$C$41)))</f>
        <v>1</v>
      </c>
      <c r="E1092" s="89">
        <f t="shared" si="161"/>
        <v>4.5070649414062496</v>
      </c>
      <c r="F1092" s="88">
        <v>18.028259765624998</v>
      </c>
      <c r="G1092" s="89">
        <f t="shared" si="161"/>
        <v>4.4972167968749996</v>
      </c>
      <c r="H1092" s="86">
        <v>17.988867187499999</v>
      </c>
      <c r="O1092" s="53">
        <f t="shared" si="162"/>
        <v>0</v>
      </c>
      <c r="P1092" s="54">
        <f t="shared" si="163"/>
        <v>58.927641853201457</v>
      </c>
      <c r="Q1092" s="69">
        <v>38.165961738677773</v>
      </c>
      <c r="R1092" s="53">
        <f t="shared" si="164"/>
        <v>8.9076490109318058</v>
      </c>
      <c r="S1092" s="53">
        <f t="shared" si="165"/>
        <v>0</v>
      </c>
      <c r="T1092" s="53">
        <f t="shared" si="166"/>
        <v>0</v>
      </c>
      <c r="U1092" s="53">
        <f t="shared" si="167"/>
        <v>58.927641853201457</v>
      </c>
      <c r="V1092" s="69">
        <v>38.165961738677773</v>
      </c>
      <c r="W1092" s="53">
        <f t="shared" si="168"/>
        <v>8.9076490109318058</v>
      </c>
      <c r="X1092" s="53">
        <f t="shared" si="169"/>
        <v>0</v>
      </c>
      <c r="Y1092" s="12"/>
      <c r="Z1092" s="21"/>
      <c r="AA1092" s="48"/>
      <c r="AB1092" s="21"/>
      <c r="AC1092" s="12"/>
    </row>
    <row r="1093" spans="1:29" x14ac:dyDescent="0.3">
      <c r="A1093" s="1">
        <f t="shared" si="160"/>
        <v>45211.343749997359</v>
      </c>
      <c r="B1093" s="6">
        <v>12</v>
      </c>
      <c r="C1093" s="6" t="s">
        <v>76</v>
      </c>
      <c r="D1093">
        <f>IF(HOUR(A1093)+MINUTE(A1093)/60&lt;=18,1,IF(HOUR(A1093)+MINUTE(A1093)/60&gt;=23.25,1,LOOKUP(DAY(A1093),calendario!$A$12:$A$41,calendario!$C$12:$C$41)))</f>
        <v>1</v>
      </c>
      <c r="E1093" s="89">
        <f t="shared" si="161"/>
        <v>4.5063994140624999</v>
      </c>
      <c r="F1093" s="88">
        <v>18.02559765625</v>
      </c>
      <c r="G1093" s="89">
        <f t="shared" si="161"/>
        <v>4.49703564453125</v>
      </c>
      <c r="H1093" s="86">
        <v>17.988142578125</v>
      </c>
      <c r="O1093" s="53">
        <f t="shared" si="162"/>
        <v>0</v>
      </c>
      <c r="P1093" s="54">
        <f t="shared" si="163"/>
        <v>58.927641853201457</v>
      </c>
      <c r="Q1093" s="69">
        <v>38.577807912545545</v>
      </c>
      <c r="R1093" s="53">
        <f t="shared" si="164"/>
        <v>8.7017259239979197</v>
      </c>
      <c r="S1093" s="53">
        <f t="shared" si="165"/>
        <v>0</v>
      </c>
      <c r="T1093" s="53">
        <f t="shared" si="166"/>
        <v>0</v>
      </c>
      <c r="U1093" s="53">
        <f t="shared" si="167"/>
        <v>58.927641853201457</v>
      </c>
      <c r="V1093" s="69">
        <v>38.577807912545545</v>
      </c>
      <c r="W1093" s="53">
        <f t="shared" si="168"/>
        <v>8.7017259239979197</v>
      </c>
      <c r="X1093" s="53">
        <f t="shared" si="169"/>
        <v>0</v>
      </c>
      <c r="Y1093" s="12"/>
      <c r="Z1093" s="21"/>
      <c r="AA1093" s="48"/>
      <c r="AB1093" s="21"/>
      <c r="AC1093" s="12"/>
    </row>
    <row r="1094" spans="1:29" x14ac:dyDescent="0.3">
      <c r="A1094" s="1">
        <f t="shared" ref="A1094:A1157" si="170">A1093+0.0104166666666667</f>
        <v>45211.354166664023</v>
      </c>
      <c r="B1094" s="6">
        <v>12</v>
      </c>
      <c r="C1094" s="6" t="s">
        <v>77</v>
      </c>
      <c r="D1094">
        <f>IF(HOUR(A1094)+MINUTE(A1094)/60&lt;=18,1,IF(HOUR(A1094)+MINUTE(A1094)/60&gt;=23.25,1,LOOKUP(DAY(A1094),calendario!$A$12:$A$41,calendario!$C$12:$C$41)))</f>
        <v>1</v>
      </c>
      <c r="E1094" s="89">
        <f t="shared" ref="E1094:G1157" si="171">F1094/4</f>
        <v>4.5060776367187501</v>
      </c>
      <c r="F1094" s="88">
        <v>18.024310546875</v>
      </c>
      <c r="G1094" s="89">
        <f t="shared" si="171"/>
        <v>4.49696142578125</v>
      </c>
      <c r="H1094" s="86">
        <v>17.987845703125</v>
      </c>
      <c r="O1094" s="53">
        <f t="shared" ref="O1094:O1157" si="172">IF(($K$2*95%/4-E1094)*$M$8*$M$9&lt;0,0,($K$2*95%/4-E1094)*$M$8*$M$9)</f>
        <v>0</v>
      </c>
      <c r="P1094" s="54">
        <f t="shared" ref="P1094:P1157" si="173">IF(B1094&lt;=3,IF(D1094=1,$L$14*10/$K$11,$K$14*10/$K$11),IF(D1094=1,$L$15*10/$K$11,$K$15*10/$K$11))</f>
        <v>58.927641853201457</v>
      </c>
      <c r="Q1094" s="69">
        <v>38.577807912545545</v>
      </c>
      <c r="R1094" s="53">
        <f t="shared" ref="R1094:R1157" si="174">IF((P1094*95%-Q1094)/2&lt;0,0,(P1094*95%-Q1094)/2)</f>
        <v>8.7017259239979197</v>
      </c>
      <c r="S1094" s="53">
        <f t="shared" ref="S1094:S1157" si="175">R1094*O1094</f>
        <v>0</v>
      </c>
      <c r="T1094" s="53">
        <f t="shared" ref="T1094:T1157" si="176">IF(($K$3*95%/4-G1094)*$M$8*$M$9&lt;0,0,($K$3*95%/4-G1094)*$M$8*$M$9)</f>
        <v>0</v>
      </c>
      <c r="U1094" s="53">
        <f t="shared" ref="U1094:U1157" si="177">IF(B1094&lt;=3,IF(D1094=1,$L$14*10/$K$11,$K$14*10/$K$11),IF(D1094=1,$L$15*10/$K$11,$K$15*10/$K$11))</f>
        <v>58.927641853201457</v>
      </c>
      <c r="V1094" s="69">
        <v>38.577807912545545</v>
      </c>
      <c r="W1094" s="53">
        <f t="shared" ref="W1094:W1157" si="178">IF((U1094*95%-V1094)/2&lt;0,0,(U1094*95%-V1094)/2)</f>
        <v>8.7017259239979197</v>
      </c>
      <c r="X1094" s="53">
        <f t="shared" ref="X1094:X1157" si="179">W1094*T1094</f>
        <v>0</v>
      </c>
      <c r="Y1094" s="12"/>
      <c r="Z1094" s="21"/>
      <c r="AA1094" s="48"/>
      <c r="AB1094" s="21"/>
      <c r="AC1094" s="12"/>
    </row>
    <row r="1095" spans="1:29" x14ac:dyDescent="0.3">
      <c r="A1095" s="1">
        <f t="shared" si="170"/>
        <v>45211.364583330687</v>
      </c>
      <c r="B1095" s="6">
        <v>12</v>
      </c>
      <c r="C1095" s="6" t="s">
        <v>78</v>
      </c>
      <c r="D1095">
        <f>IF(HOUR(A1095)+MINUTE(A1095)/60&lt;=18,1,IF(HOUR(A1095)+MINUTE(A1095)/60&gt;=23.25,1,LOOKUP(DAY(A1095),calendario!$A$12:$A$41,calendario!$C$12:$C$41)))</f>
        <v>1</v>
      </c>
      <c r="E1095" s="89">
        <f t="shared" si="171"/>
        <v>4.5047705078125002</v>
      </c>
      <c r="F1095" s="88">
        <v>18.019082031250001</v>
      </c>
      <c r="G1095" s="89">
        <f t="shared" si="171"/>
        <v>4.4968779296874999</v>
      </c>
      <c r="H1095" s="86">
        <v>17.98751171875</v>
      </c>
      <c r="O1095" s="53">
        <f t="shared" si="172"/>
        <v>0</v>
      </c>
      <c r="P1095" s="54">
        <f t="shared" si="173"/>
        <v>58.927641853201457</v>
      </c>
      <c r="Q1095" s="69">
        <v>37.721565590838104</v>
      </c>
      <c r="R1095" s="53">
        <f t="shared" si="174"/>
        <v>9.1298470848516402</v>
      </c>
      <c r="S1095" s="53">
        <f t="shared" si="175"/>
        <v>0</v>
      </c>
      <c r="T1095" s="53">
        <f t="shared" si="176"/>
        <v>0</v>
      </c>
      <c r="U1095" s="53">
        <f t="shared" si="177"/>
        <v>58.927641853201457</v>
      </c>
      <c r="V1095" s="69">
        <v>37.721565590838104</v>
      </c>
      <c r="W1095" s="53">
        <f t="shared" si="178"/>
        <v>9.1298470848516402</v>
      </c>
      <c r="X1095" s="53">
        <f t="shared" si="179"/>
        <v>0</v>
      </c>
      <c r="Y1095" s="12"/>
      <c r="Z1095" s="21"/>
      <c r="AA1095" s="48"/>
      <c r="AB1095" s="21"/>
      <c r="AC1095" s="12"/>
    </row>
    <row r="1096" spans="1:29" x14ac:dyDescent="0.3">
      <c r="A1096" s="1">
        <f t="shared" si="170"/>
        <v>45211.374999997352</v>
      </c>
      <c r="B1096" s="6">
        <v>12</v>
      </c>
      <c r="C1096" s="6" t="s">
        <v>79</v>
      </c>
      <c r="D1096">
        <f>IF(HOUR(A1096)+MINUTE(A1096)/60&lt;=18,1,IF(HOUR(A1096)+MINUTE(A1096)/60&gt;=23.25,1,LOOKUP(DAY(A1096),calendario!$A$12:$A$41,calendario!$C$12:$C$41)))</f>
        <v>1</v>
      </c>
      <c r="E1096" s="89">
        <f t="shared" si="171"/>
        <v>4.5049067382812504</v>
      </c>
      <c r="F1096" s="88">
        <v>18.019626953125002</v>
      </c>
      <c r="G1096" s="89">
        <f t="shared" si="171"/>
        <v>4.4969619140625001</v>
      </c>
      <c r="H1096" s="86">
        <v>17.98784765625</v>
      </c>
      <c r="O1096" s="53">
        <f t="shared" si="172"/>
        <v>0</v>
      </c>
      <c r="P1096" s="54">
        <f t="shared" si="173"/>
        <v>58.927641853201457</v>
      </c>
      <c r="Q1096" s="69">
        <v>37.721565590838104</v>
      </c>
      <c r="R1096" s="53">
        <f t="shared" si="174"/>
        <v>9.1298470848516402</v>
      </c>
      <c r="S1096" s="53">
        <f t="shared" si="175"/>
        <v>0</v>
      </c>
      <c r="T1096" s="53">
        <f t="shared" si="176"/>
        <v>0</v>
      </c>
      <c r="U1096" s="53">
        <f t="shared" si="177"/>
        <v>58.927641853201457</v>
      </c>
      <c r="V1096" s="69">
        <v>37.721565590838104</v>
      </c>
      <c r="W1096" s="53">
        <f t="shared" si="178"/>
        <v>9.1298470848516402</v>
      </c>
      <c r="X1096" s="53">
        <f t="shared" si="179"/>
        <v>0</v>
      </c>
      <c r="Y1096" s="12"/>
      <c r="Z1096" s="21"/>
      <c r="AA1096" s="48"/>
      <c r="AB1096" s="21"/>
      <c r="AC1096" s="12"/>
    </row>
    <row r="1097" spans="1:29" x14ac:dyDescent="0.3">
      <c r="A1097" s="1">
        <f t="shared" si="170"/>
        <v>45211.385416664016</v>
      </c>
      <c r="B1097" s="6">
        <v>12</v>
      </c>
      <c r="C1097" s="6" t="s">
        <v>80</v>
      </c>
      <c r="D1097">
        <f>IF(HOUR(A1097)+MINUTE(A1097)/60&lt;=18,1,IF(HOUR(A1097)+MINUTE(A1097)/60&gt;=23.25,1,LOOKUP(DAY(A1097),calendario!$A$12:$A$41,calendario!$C$12:$C$41)))</f>
        <v>1</v>
      </c>
      <c r="E1097" s="89">
        <f t="shared" si="171"/>
        <v>4.5040068359375001</v>
      </c>
      <c r="F1097" s="88">
        <v>18.01602734375</v>
      </c>
      <c r="G1097" s="89">
        <f t="shared" si="171"/>
        <v>4.4969121093749997</v>
      </c>
      <c r="H1097" s="86">
        <v>17.987648437499999</v>
      </c>
      <c r="O1097" s="53">
        <f t="shared" si="172"/>
        <v>0</v>
      </c>
      <c r="P1097" s="54">
        <f t="shared" si="173"/>
        <v>58.927641853201457</v>
      </c>
      <c r="Q1097" s="69">
        <v>38.332758979698077</v>
      </c>
      <c r="R1097" s="53">
        <f t="shared" si="174"/>
        <v>8.8242503904216534</v>
      </c>
      <c r="S1097" s="53">
        <f t="shared" si="175"/>
        <v>0</v>
      </c>
      <c r="T1097" s="53">
        <f t="shared" si="176"/>
        <v>0</v>
      </c>
      <c r="U1097" s="53">
        <f t="shared" si="177"/>
        <v>58.927641853201457</v>
      </c>
      <c r="V1097" s="69">
        <v>38.332758979698077</v>
      </c>
      <c r="W1097" s="53">
        <f t="shared" si="178"/>
        <v>8.8242503904216534</v>
      </c>
      <c r="X1097" s="53">
        <f t="shared" si="179"/>
        <v>0</v>
      </c>
      <c r="Y1097" s="12"/>
      <c r="Z1097" s="21"/>
      <c r="AA1097" s="48"/>
      <c r="AB1097" s="21"/>
      <c r="AC1097" s="12"/>
    </row>
    <row r="1098" spans="1:29" x14ac:dyDescent="0.3">
      <c r="A1098" s="1">
        <f t="shared" si="170"/>
        <v>45211.39583333068</v>
      </c>
      <c r="B1098" s="6">
        <v>12</v>
      </c>
      <c r="C1098" s="6" t="s">
        <v>81</v>
      </c>
      <c r="D1098">
        <f>IF(HOUR(A1098)+MINUTE(A1098)/60&lt;=18,1,IF(HOUR(A1098)+MINUTE(A1098)/60&gt;=23.25,1,LOOKUP(DAY(A1098),calendario!$A$12:$A$41,calendario!$C$12:$C$41)))</f>
        <v>1</v>
      </c>
      <c r="E1098" s="89">
        <f t="shared" si="171"/>
        <v>4.5029580078125004</v>
      </c>
      <c r="F1098" s="88">
        <v>18.011832031250002</v>
      </c>
      <c r="G1098" s="89">
        <f t="shared" si="171"/>
        <v>4.4967592773437497</v>
      </c>
      <c r="H1098" s="86">
        <v>17.987037109374999</v>
      </c>
      <c r="O1098" s="53">
        <f t="shared" si="172"/>
        <v>0</v>
      </c>
      <c r="P1098" s="54">
        <f t="shared" si="173"/>
        <v>58.927641853201457</v>
      </c>
      <c r="Q1098" s="69">
        <v>38.332758979698077</v>
      </c>
      <c r="R1098" s="53">
        <f t="shared" si="174"/>
        <v>8.8242503904216534</v>
      </c>
      <c r="S1098" s="53">
        <f t="shared" si="175"/>
        <v>0</v>
      </c>
      <c r="T1098" s="53">
        <f t="shared" si="176"/>
        <v>0</v>
      </c>
      <c r="U1098" s="53">
        <f t="shared" si="177"/>
        <v>58.927641853201457</v>
      </c>
      <c r="V1098" s="69">
        <v>38.332758979698077</v>
      </c>
      <c r="W1098" s="53">
        <f t="shared" si="178"/>
        <v>8.8242503904216534</v>
      </c>
      <c r="X1098" s="53">
        <f t="shared" si="179"/>
        <v>0</v>
      </c>
      <c r="Y1098" s="12"/>
      <c r="Z1098" s="21"/>
      <c r="AA1098" s="48"/>
      <c r="AB1098" s="21"/>
      <c r="AC1098" s="12"/>
    </row>
    <row r="1099" spans="1:29" x14ac:dyDescent="0.3">
      <c r="A1099" s="1">
        <f t="shared" si="170"/>
        <v>45211.406249997344</v>
      </c>
      <c r="B1099" s="6">
        <v>12</v>
      </c>
      <c r="C1099" s="6" t="s">
        <v>82</v>
      </c>
      <c r="D1099">
        <f>IF(HOUR(A1099)+MINUTE(A1099)/60&lt;=18,1,IF(HOUR(A1099)+MINUTE(A1099)/60&gt;=23.25,1,LOOKUP(DAY(A1099),calendario!$A$12:$A$41,calendario!$C$12:$C$41)))</f>
        <v>1</v>
      </c>
      <c r="E1099" s="89">
        <f t="shared" si="171"/>
        <v>4.5017163085937497</v>
      </c>
      <c r="F1099" s="88">
        <v>18.006865234374999</v>
      </c>
      <c r="G1099" s="89">
        <f t="shared" si="171"/>
        <v>4.4966015625000004</v>
      </c>
      <c r="H1099" s="86">
        <v>17.986406250000002</v>
      </c>
      <c r="O1099" s="53">
        <f t="shared" si="172"/>
        <v>0</v>
      </c>
      <c r="P1099" s="54">
        <f t="shared" si="173"/>
        <v>58.927641853201457</v>
      </c>
      <c r="Q1099" s="69">
        <v>38.261363612701714</v>
      </c>
      <c r="R1099" s="53">
        <f t="shared" si="174"/>
        <v>8.8599480739198349</v>
      </c>
      <c r="S1099" s="53">
        <f t="shared" si="175"/>
        <v>0</v>
      </c>
      <c r="T1099" s="53">
        <f t="shared" si="176"/>
        <v>0</v>
      </c>
      <c r="U1099" s="53">
        <f t="shared" si="177"/>
        <v>58.927641853201457</v>
      </c>
      <c r="V1099" s="69">
        <v>38.261363612701714</v>
      </c>
      <c r="W1099" s="53">
        <f t="shared" si="178"/>
        <v>8.8599480739198349</v>
      </c>
      <c r="X1099" s="53">
        <f t="shared" si="179"/>
        <v>0</v>
      </c>
      <c r="Y1099" s="12"/>
      <c r="Z1099" s="21"/>
      <c r="AA1099" s="48"/>
      <c r="AB1099" s="21"/>
      <c r="AC1099" s="12"/>
    </row>
    <row r="1100" spans="1:29" x14ac:dyDescent="0.3">
      <c r="A1100" s="1">
        <f t="shared" si="170"/>
        <v>45211.416666664009</v>
      </c>
      <c r="B1100" s="6">
        <v>12</v>
      </c>
      <c r="C1100" s="6" t="s">
        <v>83</v>
      </c>
      <c r="D1100">
        <f>IF(HOUR(A1100)+MINUTE(A1100)/60&lt;=18,1,IF(HOUR(A1100)+MINUTE(A1100)/60&gt;=23.25,1,LOOKUP(DAY(A1100),calendario!$A$12:$A$41,calendario!$C$12:$C$41)))</f>
        <v>1</v>
      </c>
      <c r="E1100" s="89">
        <f t="shared" si="171"/>
        <v>4.5010161132812501</v>
      </c>
      <c r="F1100" s="88">
        <v>18.004064453125</v>
      </c>
      <c r="G1100" s="89">
        <f t="shared" si="171"/>
        <v>4.4964833984375003</v>
      </c>
      <c r="H1100" s="86">
        <v>17.985933593750001</v>
      </c>
      <c r="O1100" s="53">
        <f t="shared" si="172"/>
        <v>0</v>
      </c>
      <c r="P1100" s="54">
        <f t="shared" si="173"/>
        <v>58.927641853201457</v>
      </c>
      <c r="Q1100" s="69">
        <v>38.261363612701714</v>
      </c>
      <c r="R1100" s="53">
        <f t="shared" si="174"/>
        <v>8.8599480739198349</v>
      </c>
      <c r="S1100" s="53">
        <f t="shared" si="175"/>
        <v>0</v>
      </c>
      <c r="T1100" s="53">
        <f t="shared" si="176"/>
        <v>0</v>
      </c>
      <c r="U1100" s="53">
        <f t="shared" si="177"/>
        <v>58.927641853201457</v>
      </c>
      <c r="V1100" s="69">
        <v>38.261363612701714</v>
      </c>
      <c r="W1100" s="53">
        <f t="shared" si="178"/>
        <v>8.8599480739198349</v>
      </c>
      <c r="X1100" s="53">
        <f t="shared" si="179"/>
        <v>0</v>
      </c>
      <c r="Y1100" s="12"/>
      <c r="Z1100" s="21"/>
      <c r="AA1100" s="48"/>
      <c r="AB1100" s="21"/>
      <c r="AC1100" s="12"/>
    </row>
    <row r="1101" spans="1:29" x14ac:dyDescent="0.3">
      <c r="A1101" s="1">
        <f t="shared" si="170"/>
        <v>45211.427083330673</v>
      </c>
      <c r="B1101" s="6">
        <v>12</v>
      </c>
      <c r="C1101" s="6" t="s">
        <v>84</v>
      </c>
      <c r="D1101">
        <f>IF(HOUR(A1101)+MINUTE(A1101)/60&lt;=18,1,IF(HOUR(A1101)+MINUTE(A1101)/60&gt;=23.25,1,LOOKUP(DAY(A1101),calendario!$A$12:$A$41,calendario!$C$12:$C$41)))</f>
        <v>1</v>
      </c>
      <c r="E1101" s="89">
        <f t="shared" si="171"/>
        <v>4.5001728515624997</v>
      </c>
      <c r="F1101" s="88">
        <v>18.000691406249999</v>
      </c>
      <c r="G1101" s="89">
        <f t="shared" si="171"/>
        <v>4.4966528320312502</v>
      </c>
      <c r="H1101" s="86">
        <v>17.986611328125001</v>
      </c>
      <c r="O1101" s="53">
        <f t="shared" si="172"/>
        <v>0</v>
      </c>
      <c r="P1101" s="54">
        <f t="shared" si="173"/>
        <v>58.927641853201457</v>
      </c>
      <c r="Q1101" s="69">
        <v>38.562184279021345</v>
      </c>
      <c r="R1101" s="53">
        <f t="shared" si="174"/>
        <v>8.7095377407600196</v>
      </c>
      <c r="S1101" s="53">
        <f t="shared" si="175"/>
        <v>0</v>
      </c>
      <c r="T1101" s="53">
        <f t="shared" si="176"/>
        <v>0</v>
      </c>
      <c r="U1101" s="53">
        <f t="shared" si="177"/>
        <v>58.927641853201457</v>
      </c>
      <c r="V1101" s="69">
        <v>38.562184279021345</v>
      </c>
      <c r="W1101" s="53">
        <f t="shared" si="178"/>
        <v>8.7095377407600196</v>
      </c>
      <c r="X1101" s="53">
        <f t="shared" si="179"/>
        <v>0</v>
      </c>
      <c r="Y1101" s="12"/>
      <c r="Z1101" s="21"/>
      <c r="AA1101" s="48"/>
      <c r="AB1101" s="21"/>
      <c r="AC1101" s="12"/>
    </row>
    <row r="1102" spans="1:29" x14ac:dyDescent="0.3">
      <c r="A1102" s="1">
        <f t="shared" si="170"/>
        <v>45211.437499997337</v>
      </c>
      <c r="B1102" s="6">
        <v>12</v>
      </c>
      <c r="C1102" s="6" t="s">
        <v>85</v>
      </c>
      <c r="D1102">
        <f>IF(HOUR(A1102)+MINUTE(A1102)/60&lt;=18,1,IF(HOUR(A1102)+MINUTE(A1102)/60&gt;=23.25,1,LOOKUP(DAY(A1102),calendario!$A$12:$A$41,calendario!$C$12:$C$41)))</f>
        <v>1</v>
      </c>
      <c r="E1102" s="89">
        <f t="shared" si="171"/>
        <v>4.4982333984374998</v>
      </c>
      <c r="F1102" s="88">
        <v>17.992933593749999</v>
      </c>
      <c r="G1102" s="89">
        <f t="shared" si="171"/>
        <v>4.49643798828125</v>
      </c>
      <c r="H1102" s="86">
        <v>17.985751953125</v>
      </c>
      <c r="O1102" s="53">
        <f t="shared" si="172"/>
        <v>0</v>
      </c>
      <c r="P1102" s="54">
        <f t="shared" si="173"/>
        <v>58.927641853201457</v>
      </c>
      <c r="Q1102" s="69">
        <v>38.562184279021345</v>
      </c>
      <c r="R1102" s="53">
        <f t="shared" si="174"/>
        <v>8.7095377407600196</v>
      </c>
      <c r="S1102" s="53">
        <f t="shared" si="175"/>
        <v>0</v>
      </c>
      <c r="T1102" s="53">
        <f t="shared" si="176"/>
        <v>0</v>
      </c>
      <c r="U1102" s="53">
        <f t="shared" si="177"/>
        <v>58.927641853201457</v>
      </c>
      <c r="V1102" s="69">
        <v>38.562184279021345</v>
      </c>
      <c r="W1102" s="53">
        <f t="shared" si="178"/>
        <v>8.7095377407600196</v>
      </c>
      <c r="X1102" s="53">
        <f t="shared" si="179"/>
        <v>0</v>
      </c>
      <c r="Y1102" s="12"/>
      <c r="Z1102" s="21"/>
      <c r="AA1102" s="48"/>
      <c r="AB1102" s="21"/>
      <c r="AC1102" s="12"/>
    </row>
    <row r="1103" spans="1:29" x14ac:dyDescent="0.3">
      <c r="A1103" s="1">
        <f t="shared" si="170"/>
        <v>45211.447916664001</v>
      </c>
      <c r="B1103" s="6">
        <v>12</v>
      </c>
      <c r="C1103" s="6" t="s">
        <v>86</v>
      </c>
      <c r="D1103">
        <f>IF(HOUR(A1103)+MINUTE(A1103)/60&lt;=18,1,IF(HOUR(A1103)+MINUTE(A1103)/60&gt;=23.25,1,LOOKUP(DAY(A1103),calendario!$A$12:$A$41,calendario!$C$12:$C$41)))</f>
        <v>1</v>
      </c>
      <c r="E1103" s="89">
        <f t="shared" si="171"/>
        <v>4.4966992187499999</v>
      </c>
      <c r="F1103" s="88">
        <v>17.986796875</v>
      </c>
      <c r="G1103" s="89">
        <f t="shared" si="171"/>
        <v>4.49633349609375</v>
      </c>
      <c r="H1103" s="86">
        <v>17.985333984375</v>
      </c>
      <c r="O1103" s="53">
        <f t="shared" si="172"/>
        <v>0</v>
      </c>
      <c r="P1103" s="54">
        <f t="shared" si="173"/>
        <v>58.927641853201457</v>
      </c>
      <c r="Q1103" s="69">
        <v>38.620318584070795</v>
      </c>
      <c r="R1103" s="53">
        <f t="shared" si="174"/>
        <v>8.6804705882352948</v>
      </c>
      <c r="S1103" s="53">
        <f t="shared" si="175"/>
        <v>0</v>
      </c>
      <c r="T1103" s="53">
        <f t="shared" si="176"/>
        <v>0</v>
      </c>
      <c r="U1103" s="53">
        <f t="shared" si="177"/>
        <v>58.927641853201457</v>
      </c>
      <c r="V1103" s="69">
        <v>38.620318584070795</v>
      </c>
      <c r="W1103" s="53">
        <f t="shared" si="178"/>
        <v>8.6804705882352948</v>
      </c>
      <c r="X1103" s="53">
        <f t="shared" si="179"/>
        <v>0</v>
      </c>
      <c r="Y1103" s="12"/>
      <c r="Z1103" s="21"/>
      <c r="AA1103" s="48"/>
      <c r="AB1103" s="21"/>
      <c r="AC1103" s="12"/>
    </row>
    <row r="1104" spans="1:29" x14ac:dyDescent="0.3">
      <c r="A1104" s="1">
        <f t="shared" si="170"/>
        <v>45211.458333330665</v>
      </c>
      <c r="B1104" s="6">
        <v>12</v>
      </c>
      <c r="C1104" s="6" t="s">
        <v>87</v>
      </c>
      <c r="D1104">
        <f>IF(HOUR(A1104)+MINUTE(A1104)/60&lt;=18,1,IF(HOUR(A1104)+MINUTE(A1104)/60&gt;=23.25,1,LOOKUP(DAY(A1104),calendario!$A$12:$A$41,calendario!$C$12:$C$41)))</f>
        <v>1</v>
      </c>
      <c r="E1104" s="89">
        <f t="shared" si="171"/>
        <v>4.4961660156249996</v>
      </c>
      <c r="F1104" s="88">
        <v>17.984664062499998</v>
      </c>
      <c r="G1104" s="89">
        <f t="shared" si="171"/>
        <v>4.49639892578125</v>
      </c>
      <c r="H1104" s="86">
        <v>17.985595703125</v>
      </c>
      <c r="O1104" s="53">
        <f t="shared" si="172"/>
        <v>0</v>
      </c>
      <c r="P1104" s="54">
        <f t="shared" si="173"/>
        <v>58.927641853201457</v>
      </c>
      <c r="Q1104" s="69">
        <v>38.620318584070795</v>
      </c>
      <c r="R1104" s="53">
        <f t="shared" si="174"/>
        <v>8.6804705882352948</v>
      </c>
      <c r="S1104" s="53">
        <f t="shared" si="175"/>
        <v>0</v>
      </c>
      <c r="T1104" s="53">
        <f t="shared" si="176"/>
        <v>0</v>
      </c>
      <c r="U1104" s="53">
        <f t="shared" si="177"/>
        <v>58.927641853201457</v>
      </c>
      <c r="V1104" s="69">
        <v>38.620318584070795</v>
      </c>
      <c r="W1104" s="53">
        <f t="shared" si="178"/>
        <v>8.6804705882352948</v>
      </c>
      <c r="X1104" s="53">
        <f t="shared" si="179"/>
        <v>0</v>
      </c>
      <c r="Y1104" s="12"/>
      <c r="Z1104" s="21"/>
      <c r="AA1104" s="48"/>
      <c r="AB1104" s="21"/>
      <c r="AC1104" s="12"/>
    </row>
    <row r="1105" spans="1:29" x14ac:dyDescent="0.3">
      <c r="A1105" s="1">
        <f t="shared" si="170"/>
        <v>45211.46874999733</v>
      </c>
      <c r="B1105" s="6">
        <v>12</v>
      </c>
      <c r="C1105" s="6" t="s">
        <v>88</v>
      </c>
      <c r="D1105">
        <f>IF(HOUR(A1105)+MINUTE(A1105)/60&lt;=18,1,IF(HOUR(A1105)+MINUTE(A1105)/60&gt;=23.25,1,LOOKUP(DAY(A1105),calendario!$A$12:$A$41,calendario!$C$12:$C$41)))</f>
        <v>1</v>
      </c>
      <c r="E1105" s="89">
        <f t="shared" si="171"/>
        <v>4.4960312499999997</v>
      </c>
      <c r="F1105" s="88">
        <v>17.984124999999999</v>
      </c>
      <c r="G1105" s="89">
        <f t="shared" si="171"/>
        <v>4.4960170898437504</v>
      </c>
      <c r="H1105" s="86">
        <v>17.984068359375001</v>
      </c>
      <c r="O1105" s="53">
        <f t="shared" si="172"/>
        <v>0</v>
      </c>
      <c r="P1105" s="54">
        <f t="shared" si="173"/>
        <v>58.927641853201457</v>
      </c>
      <c r="Q1105" s="69">
        <v>38.289281884435184</v>
      </c>
      <c r="R1105" s="53">
        <f t="shared" si="174"/>
        <v>8.8459889380531003</v>
      </c>
      <c r="S1105" s="53">
        <f t="shared" si="175"/>
        <v>0</v>
      </c>
      <c r="T1105" s="53">
        <f t="shared" si="176"/>
        <v>0</v>
      </c>
      <c r="U1105" s="53">
        <f t="shared" si="177"/>
        <v>58.927641853201457</v>
      </c>
      <c r="V1105" s="69">
        <v>38.289281884435184</v>
      </c>
      <c r="W1105" s="53">
        <f t="shared" si="178"/>
        <v>8.8459889380531003</v>
      </c>
      <c r="X1105" s="53">
        <f t="shared" si="179"/>
        <v>0</v>
      </c>
      <c r="Y1105" s="12"/>
      <c r="Z1105" s="21"/>
      <c r="AA1105" s="48"/>
      <c r="AB1105" s="21"/>
      <c r="AC1105" s="12"/>
    </row>
    <row r="1106" spans="1:29" x14ac:dyDescent="0.3">
      <c r="A1106" s="1">
        <f t="shared" si="170"/>
        <v>45211.479166663994</v>
      </c>
      <c r="B1106" s="6">
        <v>12</v>
      </c>
      <c r="C1106" s="6" t="s">
        <v>89</v>
      </c>
      <c r="D1106">
        <f>IF(HOUR(A1106)+MINUTE(A1106)/60&lt;=18,1,IF(HOUR(A1106)+MINUTE(A1106)/60&gt;=23.25,1,LOOKUP(DAY(A1106),calendario!$A$12:$A$41,calendario!$C$12:$C$41)))</f>
        <v>1</v>
      </c>
      <c r="E1106" s="89">
        <f t="shared" si="171"/>
        <v>4.4953940429687496</v>
      </c>
      <c r="F1106" s="88">
        <v>17.981576171874998</v>
      </c>
      <c r="G1106" s="89">
        <f t="shared" si="171"/>
        <v>4.4959863281250003</v>
      </c>
      <c r="H1106" s="86">
        <v>17.983945312500001</v>
      </c>
      <c r="O1106" s="53">
        <f t="shared" si="172"/>
        <v>0</v>
      </c>
      <c r="P1106" s="54">
        <f t="shared" si="173"/>
        <v>58.927641853201457</v>
      </c>
      <c r="Q1106" s="69">
        <v>38.289281884435184</v>
      </c>
      <c r="R1106" s="53">
        <f t="shared" si="174"/>
        <v>8.8459889380531003</v>
      </c>
      <c r="S1106" s="53">
        <f t="shared" si="175"/>
        <v>0</v>
      </c>
      <c r="T1106" s="53">
        <f t="shared" si="176"/>
        <v>0</v>
      </c>
      <c r="U1106" s="53">
        <f t="shared" si="177"/>
        <v>58.927641853201457</v>
      </c>
      <c r="V1106" s="69">
        <v>38.289281884435184</v>
      </c>
      <c r="W1106" s="53">
        <f t="shared" si="178"/>
        <v>8.8459889380531003</v>
      </c>
      <c r="X1106" s="53">
        <f t="shared" si="179"/>
        <v>0</v>
      </c>
      <c r="Y1106" s="12"/>
      <c r="Z1106" s="21"/>
      <c r="AA1106" s="48"/>
      <c r="AB1106" s="21"/>
      <c r="AC1106" s="12"/>
    </row>
    <row r="1107" spans="1:29" x14ac:dyDescent="0.3">
      <c r="A1107" s="1">
        <f t="shared" si="170"/>
        <v>45211.489583330658</v>
      </c>
      <c r="B1107" s="6">
        <v>12</v>
      </c>
      <c r="C1107" s="6" t="s">
        <v>90</v>
      </c>
      <c r="D1107">
        <f>IF(HOUR(A1107)+MINUTE(A1107)/60&lt;=18,1,IF(HOUR(A1107)+MINUTE(A1107)/60&gt;=23.25,1,LOOKUP(DAY(A1107),calendario!$A$12:$A$41,calendario!$C$12:$C$41)))</f>
        <v>1</v>
      </c>
      <c r="E1107" s="89">
        <f t="shared" si="171"/>
        <v>4.4952514648437498</v>
      </c>
      <c r="F1107" s="88">
        <v>17.981005859374999</v>
      </c>
      <c r="G1107" s="89">
        <f t="shared" si="171"/>
        <v>4.4956455078125002</v>
      </c>
      <c r="H1107" s="86">
        <v>17.982582031250001</v>
      </c>
      <c r="O1107" s="53">
        <f t="shared" si="172"/>
        <v>0</v>
      </c>
      <c r="P1107" s="54">
        <f t="shared" si="173"/>
        <v>58.927641853201457</v>
      </c>
      <c r="Q1107" s="69">
        <v>38.973425039042162</v>
      </c>
      <c r="R1107" s="53">
        <f t="shared" si="174"/>
        <v>8.503917360749611</v>
      </c>
      <c r="S1107" s="53">
        <f t="shared" si="175"/>
        <v>0</v>
      </c>
      <c r="T1107" s="53">
        <f t="shared" si="176"/>
        <v>0</v>
      </c>
      <c r="U1107" s="53">
        <f t="shared" si="177"/>
        <v>58.927641853201457</v>
      </c>
      <c r="V1107" s="69">
        <v>38.973425039042162</v>
      </c>
      <c r="W1107" s="53">
        <f t="shared" si="178"/>
        <v>8.503917360749611</v>
      </c>
      <c r="X1107" s="53">
        <f t="shared" si="179"/>
        <v>0</v>
      </c>
      <c r="Y1107" s="12"/>
      <c r="Z1107" s="21"/>
      <c r="AA1107" s="48"/>
      <c r="AB1107" s="21"/>
      <c r="AC1107" s="12"/>
    </row>
    <row r="1108" spans="1:29" x14ac:dyDescent="0.3">
      <c r="A1108" s="1">
        <f t="shared" si="170"/>
        <v>45211.499999997322</v>
      </c>
      <c r="B1108" s="6">
        <v>12</v>
      </c>
      <c r="C1108" s="6" t="s">
        <v>91</v>
      </c>
      <c r="D1108">
        <f>IF(HOUR(A1108)+MINUTE(A1108)/60&lt;=18,1,IF(HOUR(A1108)+MINUTE(A1108)/60&gt;=23.25,1,LOOKUP(DAY(A1108),calendario!$A$12:$A$41,calendario!$C$12:$C$41)))</f>
        <v>1</v>
      </c>
      <c r="E1108" s="89">
        <f t="shared" si="171"/>
        <v>4.4950610351562501</v>
      </c>
      <c r="F1108" s="88">
        <v>17.980244140625</v>
      </c>
      <c r="G1108" s="89">
        <f t="shared" si="171"/>
        <v>4.4958823242187496</v>
      </c>
      <c r="H1108" s="86">
        <v>17.983529296874998</v>
      </c>
      <c r="O1108" s="53">
        <f t="shared" si="172"/>
        <v>0</v>
      </c>
      <c r="P1108" s="54">
        <f t="shared" si="173"/>
        <v>58.927641853201457</v>
      </c>
      <c r="Q1108" s="69">
        <v>38.973425039042162</v>
      </c>
      <c r="R1108" s="53">
        <f t="shared" si="174"/>
        <v>8.503917360749611</v>
      </c>
      <c r="S1108" s="53">
        <f t="shared" si="175"/>
        <v>0</v>
      </c>
      <c r="T1108" s="53">
        <f t="shared" si="176"/>
        <v>0</v>
      </c>
      <c r="U1108" s="53">
        <f t="shared" si="177"/>
        <v>58.927641853201457</v>
      </c>
      <c r="V1108" s="69">
        <v>38.973425039042162</v>
      </c>
      <c r="W1108" s="53">
        <f t="shared" si="178"/>
        <v>8.503917360749611</v>
      </c>
      <c r="X1108" s="53">
        <f t="shared" si="179"/>
        <v>0</v>
      </c>
      <c r="Y1108" s="12"/>
      <c r="Z1108" s="21"/>
      <c r="AA1108" s="48"/>
      <c r="AB1108" s="21"/>
      <c r="AC1108" s="12"/>
    </row>
    <row r="1109" spans="1:29" x14ac:dyDescent="0.3">
      <c r="A1109" s="1">
        <f t="shared" si="170"/>
        <v>45211.510416663987</v>
      </c>
      <c r="B1109" s="6">
        <v>12</v>
      </c>
      <c r="C1109" s="6" t="s">
        <v>93</v>
      </c>
      <c r="D1109">
        <f>IF(HOUR(A1109)+MINUTE(A1109)/60&lt;=18,1,IF(HOUR(A1109)+MINUTE(A1109)/60&gt;=23.25,1,LOOKUP(DAY(A1109),calendario!$A$12:$A$41,calendario!$C$12:$C$41)))</f>
        <v>1</v>
      </c>
      <c r="E1109" s="89">
        <f t="shared" si="171"/>
        <v>4.49531787109375</v>
      </c>
      <c r="F1109" s="88">
        <v>17.981271484375</v>
      </c>
      <c r="G1109" s="89">
        <f t="shared" si="171"/>
        <v>4.4960385742187503</v>
      </c>
      <c r="H1109" s="86">
        <v>17.984154296875001</v>
      </c>
      <c r="O1109" s="53">
        <f t="shared" si="172"/>
        <v>0</v>
      </c>
      <c r="P1109" s="54">
        <f t="shared" si="173"/>
        <v>58.927641853201457</v>
      </c>
      <c r="Q1109" s="69">
        <v>38.166127017178553</v>
      </c>
      <c r="R1109" s="53">
        <f t="shared" si="174"/>
        <v>8.9075663716814155</v>
      </c>
      <c r="S1109" s="53">
        <f t="shared" si="175"/>
        <v>0</v>
      </c>
      <c r="T1109" s="53">
        <f t="shared" si="176"/>
        <v>0</v>
      </c>
      <c r="U1109" s="53">
        <f t="shared" si="177"/>
        <v>58.927641853201457</v>
      </c>
      <c r="V1109" s="69">
        <v>38.166127017178553</v>
      </c>
      <c r="W1109" s="53">
        <f t="shared" si="178"/>
        <v>8.9075663716814155</v>
      </c>
      <c r="X1109" s="53">
        <f t="shared" si="179"/>
        <v>0</v>
      </c>
      <c r="Y1109" s="12"/>
      <c r="Z1109" s="21"/>
      <c r="AA1109" s="48"/>
      <c r="AB1109" s="21"/>
      <c r="AC1109" s="12"/>
    </row>
    <row r="1110" spans="1:29" x14ac:dyDescent="0.3">
      <c r="A1110" s="1">
        <f t="shared" si="170"/>
        <v>45211.520833330651</v>
      </c>
      <c r="B1110" s="6">
        <v>12</v>
      </c>
      <c r="C1110" s="6" t="s">
        <v>94</v>
      </c>
      <c r="D1110">
        <f>IF(HOUR(A1110)+MINUTE(A1110)/60&lt;=18,1,IF(HOUR(A1110)+MINUTE(A1110)/60&gt;=23.25,1,LOOKUP(DAY(A1110),calendario!$A$12:$A$41,calendario!$C$12:$C$41)))</f>
        <v>1</v>
      </c>
      <c r="E1110" s="89">
        <f t="shared" si="171"/>
        <v>4.4953032226562497</v>
      </c>
      <c r="F1110" s="88">
        <v>17.981212890624999</v>
      </c>
      <c r="G1110" s="89">
        <f t="shared" si="171"/>
        <v>4.496150390625</v>
      </c>
      <c r="H1110" s="86">
        <v>17.9846015625</v>
      </c>
      <c r="O1110" s="53">
        <f t="shared" si="172"/>
        <v>0</v>
      </c>
      <c r="P1110" s="54">
        <f t="shared" si="173"/>
        <v>58.927641853201457</v>
      </c>
      <c r="Q1110" s="69">
        <v>38.166127017178553</v>
      </c>
      <c r="R1110" s="53">
        <f t="shared" si="174"/>
        <v>8.9075663716814155</v>
      </c>
      <c r="S1110" s="53">
        <f t="shared" si="175"/>
        <v>0</v>
      </c>
      <c r="T1110" s="53">
        <f t="shared" si="176"/>
        <v>0</v>
      </c>
      <c r="U1110" s="53">
        <f t="shared" si="177"/>
        <v>58.927641853201457</v>
      </c>
      <c r="V1110" s="69">
        <v>38.166127017178553</v>
      </c>
      <c r="W1110" s="53">
        <f t="shared" si="178"/>
        <v>8.9075663716814155</v>
      </c>
      <c r="X1110" s="53">
        <f t="shared" si="179"/>
        <v>0</v>
      </c>
      <c r="Y1110" s="12"/>
      <c r="Z1110" s="21"/>
      <c r="AA1110" s="48"/>
      <c r="AB1110" s="21"/>
      <c r="AC1110" s="12"/>
    </row>
    <row r="1111" spans="1:29" x14ac:dyDescent="0.3">
      <c r="A1111" s="1">
        <f t="shared" si="170"/>
        <v>45211.531249997315</v>
      </c>
      <c r="B1111" s="6">
        <v>12</v>
      </c>
      <c r="C1111" s="6" t="s">
        <v>96</v>
      </c>
      <c r="D1111">
        <f>IF(HOUR(A1111)+MINUTE(A1111)/60&lt;=18,1,IF(HOUR(A1111)+MINUTE(A1111)/60&gt;=23.25,1,LOOKUP(DAY(A1111),calendario!$A$12:$A$41,calendario!$C$12:$C$41)))</f>
        <v>1</v>
      </c>
      <c r="E1111" s="89">
        <f t="shared" si="171"/>
        <v>4.4954545898437503</v>
      </c>
      <c r="F1111" s="88">
        <v>17.981818359375001</v>
      </c>
      <c r="G1111" s="89">
        <f t="shared" si="171"/>
        <v>4.4957236328125001</v>
      </c>
      <c r="H1111" s="86">
        <v>17.98289453125</v>
      </c>
      <c r="O1111" s="53">
        <f t="shared" si="172"/>
        <v>0</v>
      </c>
      <c r="P1111" s="54">
        <f t="shared" si="173"/>
        <v>58.927641853201457</v>
      </c>
      <c r="Q1111" s="69">
        <v>38.634275377407597</v>
      </c>
      <c r="R1111" s="53">
        <f t="shared" si="174"/>
        <v>8.6734921915668934</v>
      </c>
      <c r="S1111" s="53">
        <f t="shared" si="175"/>
        <v>0</v>
      </c>
      <c r="T1111" s="53">
        <f t="shared" si="176"/>
        <v>0</v>
      </c>
      <c r="U1111" s="53">
        <f t="shared" si="177"/>
        <v>58.927641853201457</v>
      </c>
      <c r="V1111" s="69">
        <v>38.634275377407597</v>
      </c>
      <c r="W1111" s="53">
        <f t="shared" si="178"/>
        <v>8.6734921915668934</v>
      </c>
      <c r="X1111" s="53">
        <f t="shared" si="179"/>
        <v>0</v>
      </c>
      <c r="Y1111" s="12"/>
      <c r="Z1111" s="21"/>
      <c r="AA1111" s="48"/>
      <c r="AB1111" s="21"/>
      <c r="AC1111" s="12"/>
    </row>
    <row r="1112" spans="1:29" x14ac:dyDescent="0.3">
      <c r="A1112" s="1">
        <f t="shared" si="170"/>
        <v>45211.541666663979</v>
      </c>
      <c r="B1112" s="6">
        <v>12</v>
      </c>
      <c r="C1112" s="6" t="s">
        <v>97</v>
      </c>
      <c r="D1112">
        <f>IF(HOUR(A1112)+MINUTE(A1112)/60&lt;=18,1,IF(HOUR(A1112)+MINUTE(A1112)/60&gt;=23.25,1,LOOKUP(DAY(A1112),calendario!$A$12:$A$41,calendario!$C$12:$C$41)))</f>
        <v>1</v>
      </c>
      <c r="E1112" s="89">
        <f t="shared" si="171"/>
        <v>4.4954814453124996</v>
      </c>
      <c r="F1112" s="88">
        <v>17.981925781249998</v>
      </c>
      <c r="G1112" s="89">
        <f t="shared" si="171"/>
        <v>4.4960419921875001</v>
      </c>
      <c r="H1112" s="86">
        <v>17.98416796875</v>
      </c>
      <c r="O1112" s="53">
        <f t="shared" si="172"/>
        <v>0</v>
      </c>
      <c r="P1112" s="54">
        <f t="shared" si="173"/>
        <v>58.927641853201457</v>
      </c>
      <c r="Q1112" s="69">
        <v>38.634275377407597</v>
      </c>
      <c r="R1112" s="53">
        <f t="shared" si="174"/>
        <v>8.6734921915668934</v>
      </c>
      <c r="S1112" s="53">
        <f t="shared" si="175"/>
        <v>0</v>
      </c>
      <c r="T1112" s="53">
        <f t="shared" si="176"/>
        <v>0</v>
      </c>
      <c r="U1112" s="53">
        <f t="shared" si="177"/>
        <v>58.927641853201457</v>
      </c>
      <c r="V1112" s="69">
        <v>38.634275377407597</v>
      </c>
      <c r="W1112" s="53">
        <f t="shared" si="178"/>
        <v>8.6734921915668934</v>
      </c>
      <c r="X1112" s="53">
        <f t="shared" si="179"/>
        <v>0</v>
      </c>
      <c r="Y1112" s="12"/>
      <c r="Z1112" s="21"/>
      <c r="AA1112" s="48"/>
      <c r="AB1112" s="21"/>
      <c r="AC1112" s="12"/>
    </row>
    <row r="1113" spans="1:29" x14ac:dyDescent="0.3">
      <c r="A1113" s="1">
        <f t="shared" si="170"/>
        <v>45211.552083330644</v>
      </c>
      <c r="B1113" s="6">
        <v>12</v>
      </c>
      <c r="C1113" s="6" t="s">
        <v>98</v>
      </c>
      <c r="D1113">
        <f>IF(HOUR(A1113)+MINUTE(A1113)/60&lt;=18,1,IF(HOUR(A1113)+MINUTE(A1113)/60&gt;=23.25,1,LOOKUP(DAY(A1113),calendario!$A$12:$A$41,calendario!$C$12:$C$41)))</f>
        <v>1</v>
      </c>
      <c r="E1113" s="89">
        <f t="shared" si="171"/>
        <v>4.4948881835937504</v>
      </c>
      <c r="F1113" s="88">
        <v>17.979552734375002</v>
      </c>
      <c r="G1113" s="89">
        <f t="shared" si="171"/>
        <v>4.49618115234375</v>
      </c>
      <c r="H1113" s="86">
        <v>17.984724609375</v>
      </c>
      <c r="O1113" s="53">
        <f t="shared" si="172"/>
        <v>0</v>
      </c>
      <c r="P1113" s="54">
        <f t="shared" si="173"/>
        <v>58.927641853201457</v>
      </c>
      <c r="Q1113" s="69">
        <v>37.857448204060383</v>
      </c>
      <c r="R1113" s="53">
        <f t="shared" si="174"/>
        <v>9.0619057782405008</v>
      </c>
      <c r="S1113" s="53">
        <f t="shared" si="175"/>
        <v>0</v>
      </c>
      <c r="T1113" s="53">
        <f t="shared" si="176"/>
        <v>0</v>
      </c>
      <c r="U1113" s="53">
        <f t="shared" si="177"/>
        <v>58.927641853201457</v>
      </c>
      <c r="V1113" s="69">
        <v>37.857448204060383</v>
      </c>
      <c r="W1113" s="53">
        <f t="shared" si="178"/>
        <v>9.0619057782405008</v>
      </c>
      <c r="X1113" s="53">
        <f t="shared" si="179"/>
        <v>0</v>
      </c>
      <c r="Y1113" s="12"/>
      <c r="Z1113" s="21"/>
      <c r="AA1113" s="48"/>
      <c r="AB1113" s="21"/>
      <c r="AC1113" s="12"/>
    </row>
    <row r="1114" spans="1:29" x14ac:dyDescent="0.3">
      <c r="A1114" s="1">
        <f t="shared" si="170"/>
        <v>45211.562499997308</v>
      </c>
      <c r="B1114" s="6">
        <v>12</v>
      </c>
      <c r="C1114" s="6" t="s">
        <v>99</v>
      </c>
      <c r="D1114">
        <f>IF(HOUR(A1114)+MINUTE(A1114)/60&lt;=18,1,IF(HOUR(A1114)+MINUTE(A1114)/60&gt;=23.25,1,LOOKUP(DAY(A1114),calendario!$A$12:$A$41,calendario!$C$12:$C$41)))</f>
        <v>1</v>
      </c>
      <c r="E1114" s="89">
        <f t="shared" si="171"/>
        <v>4.4952763671874996</v>
      </c>
      <c r="F1114" s="88">
        <v>17.981105468749998</v>
      </c>
      <c r="G1114" s="89">
        <f t="shared" si="171"/>
        <v>4.4962690429687502</v>
      </c>
      <c r="H1114" s="86">
        <v>17.985076171875001</v>
      </c>
      <c r="O1114" s="53">
        <f t="shared" si="172"/>
        <v>0</v>
      </c>
      <c r="P1114" s="54">
        <f t="shared" si="173"/>
        <v>58.927641853201457</v>
      </c>
      <c r="Q1114" s="69">
        <v>37.857448204060383</v>
      </c>
      <c r="R1114" s="53">
        <f t="shared" si="174"/>
        <v>9.0619057782405008</v>
      </c>
      <c r="S1114" s="53">
        <f t="shared" si="175"/>
        <v>0</v>
      </c>
      <c r="T1114" s="53">
        <f t="shared" si="176"/>
        <v>0</v>
      </c>
      <c r="U1114" s="53">
        <f t="shared" si="177"/>
        <v>58.927641853201457</v>
      </c>
      <c r="V1114" s="69">
        <v>37.857448204060383</v>
      </c>
      <c r="W1114" s="53">
        <f t="shared" si="178"/>
        <v>9.0619057782405008</v>
      </c>
      <c r="X1114" s="53">
        <f t="shared" si="179"/>
        <v>0</v>
      </c>
      <c r="Y1114" s="12"/>
      <c r="Z1114" s="21"/>
      <c r="AA1114" s="48"/>
      <c r="AB1114" s="21"/>
      <c r="AC1114" s="12"/>
    </row>
    <row r="1115" spans="1:29" x14ac:dyDescent="0.3">
      <c r="A1115" s="1">
        <f t="shared" si="170"/>
        <v>45211.572916663972</v>
      </c>
      <c r="B1115" s="6">
        <v>12</v>
      </c>
      <c r="C1115" s="6" t="s">
        <v>100</v>
      </c>
      <c r="D1115">
        <f>IF(HOUR(A1115)+MINUTE(A1115)/60&lt;=18,1,IF(HOUR(A1115)+MINUTE(A1115)/60&gt;=23.25,1,LOOKUP(DAY(A1115),calendario!$A$12:$A$41,calendario!$C$12:$C$41)))</f>
        <v>1</v>
      </c>
      <c r="E1115" s="89">
        <f t="shared" si="171"/>
        <v>4.4956064453125002</v>
      </c>
      <c r="F1115" s="88">
        <v>17.982425781250001</v>
      </c>
      <c r="G1115" s="89">
        <f t="shared" si="171"/>
        <v>4.4965878906250003</v>
      </c>
      <c r="H1115" s="86">
        <v>17.986351562500001</v>
      </c>
      <c r="O1115" s="53">
        <f t="shared" si="172"/>
        <v>0</v>
      </c>
      <c r="P1115" s="54">
        <f t="shared" si="173"/>
        <v>58.927641853201457</v>
      </c>
      <c r="Q1115" s="69">
        <v>37.736251431546066</v>
      </c>
      <c r="R1115" s="53">
        <f t="shared" si="174"/>
        <v>9.1225041644976592</v>
      </c>
      <c r="S1115" s="53">
        <f t="shared" si="175"/>
        <v>0</v>
      </c>
      <c r="T1115" s="53">
        <f t="shared" si="176"/>
        <v>0</v>
      </c>
      <c r="U1115" s="53">
        <f t="shared" si="177"/>
        <v>58.927641853201457</v>
      </c>
      <c r="V1115" s="69">
        <v>37.736251431546066</v>
      </c>
      <c r="W1115" s="53">
        <f t="shared" si="178"/>
        <v>9.1225041644976592</v>
      </c>
      <c r="X1115" s="53">
        <f t="shared" si="179"/>
        <v>0</v>
      </c>
      <c r="Y1115" s="12"/>
      <c r="Z1115" s="21"/>
      <c r="AA1115" s="48"/>
      <c r="AB1115" s="21"/>
      <c r="AC1115" s="12"/>
    </row>
    <row r="1116" spans="1:29" x14ac:dyDescent="0.3">
      <c r="A1116" s="1">
        <f t="shared" si="170"/>
        <v>45211.583333330636</v>
      </c>
      <c r="B1116" s="6">
        <v>12</v>
      </c>
      <c r="C1116" s="6" t="s">
        <v>101</v>
      </c>
      <c r="D1116">
        <f>IF(HOUR(A1116)+MINUTE(A1116)/60&lt;=18,1,IF(HOUR(A1116)+MINUTE(A1116)/60&gt;=23.25,1,LOOKUP(DAY(A1116),calendario!$A$12:$A$41,calendario!$C$12:$C$41)))</f>
        <v>1</v>
      </c>
      <c r="E1116" s="89">
        <f t="shared" si="171"/>
        <v>4.4958007812499998</v>
      </c>
      <c r="F1116" s="88">
        <v>17.983203124999999</v>
      </c>
      <c r="G1116" s="89">
        <f t="shared" si="171"/>
        <v>4.4966083984375</v>
      </c>
      <c r="H1116" s="86">
        <v>17.98643359375</v>
      </c>
      <c r="O1116" s="53">
        <f t="shared" si="172"/>
        <v>0</v>
      </c>
      <c r="P1116" s="54">
        <f t="shared" si="173"/>
        <v>58.927641853201457</v>
      </c>
      <c r="Q1116" s="69">
        <v>37.736251431546066</v>
      </c>
      <c r="R1116" s="53">
        <f t="shared" si="174"/>
        <v>9.1225041644976592</v>
      </c>
      <c r="S1116" s="53">
        <f t="shared" si="175"/>
        <v>0</v>
      </c>
      <c r="T1116" s="53">
        <f t="shared" si="176"/>
        <v>0</v>
      </c>
      <c r="U1116" s="53">
        <f t="shared" si="177"/>
        <v>58.927641853201457</v>
      </c>
      <c r="V1116" s="69">
        <v>37.736251431546066</v>
      </c>
      <c r="W1116" s="53">
        <f t="shared" si="178"/>
        <v>9.1225041644976592</v>
      </c>
      <c r="X1116" s="53">
        <f t="shared" si="179"/>
        <v>0</v>
      </c>
      <c r="Y1116" s="12"/>
      <c r="Z1116" s="21"/>
      <c r="AA1116" s="48"/>
      <c r="AB1116" s="21"/>
      <c r="AC1116" s="12"/>
    </row>
    <row r="1117" spans="1:29" x14ac:dyDescent="0.3">
      <c r="A1117" s="1">
        <f t="shared" si="170"/>
        <v>45211.593749997301</v>
      </c>
      <c r="B1117" s="6">
        <v>12</v>
      </c>
      <c r="C1117" s="6" t="s">
        <v>102</v>
      </c>
      <c r="D1117">
        <f>IF(HOUR(A1117)+MINUTE(A1117)/60&lt;=18,1,IF(HOUR(A1117)+MINUTE(A1117)/60&gt;=23.25,1,LOOKUP(DAY(A1117),calendario!$A$12:$A$41,calendario!$C$12:$C$41)))</f>
        <v>1</v>
      </c>
      <c r="E1117" s="89">
        <f t="shared" si="171"/>
        <v>4.49590185546875</v>
      </c>
      <c r="F1117" s="88">
        <v>17.983607421875</v>
      </c>
      <c r="G1117" s="89">
        <f t="shared" si="171"/>
        <v>4.4967226562500002</v>
      </c>
      <c r="H1117" s="86">
        <v>17.986890625000001</v>
      </c>
      <c r="O1117" s="53">
        <f t="shared" si="172"/>
        <v>0</v>
      </c>
      <c r="P1117" s="54">
        <f t="shared" si="173"/>
        <v>58.927641853201457</v>
      </c>
      <c r="Q1117" s="69">
        <v>37.693284226965126</v>
      </c>
      <c r="R1117" s="53">
        <f t="shared" si="174"/>
        <v>9.1439877667881291</v>
      </c>
      <c r="S1117" s="53">
        <f t="shared" si="175"/>
        <v>0</v>
      </c>
      <c r="T1117" s="53">
        <f t="shared" si="176"/>
        <v>0</v>
      </c>
      <c r="U1117" s="53">
        <f t="shared" si="177"/>
        <v>58.927641853201457</v>
      </c>
      <c r="V1117" s="69">
        <v>37.693284226965126</v>
      </c>
      <c r="W1117" s="53">
        <f t="shared" si="178"/>
        <v>9.1439877667881291</v>
      </c>
      <c r="X1117" s="53">
        <f t="shared" si="179"/>
        <v>0</v>
      </c>
      <c r="Y1117" s="12"/>
      <c r="Z1117" s="21"/>
      <c r="AA1117" s="48"/>
      <c r="AB1117" s="21"/>
      <c r="AC1117" s="12"/>
    </row>
    <row r="1118" spans="1:29" x14ac:dyDescent="0.3">
      <c r="A1118" s="1">
        <f t="shared" si="170"/>
        <v>45211.604166663965</v>
      </c>
      <c r="B1118" s="6">
        <v>12</v>
      </c>
      <c r="C1118" s="6" t="s">
        <v>103</v>
      </c>
      <c r="D1118">
        <f>IF(HOUR(A1118)+MINUTE(A1118)/60&lt;=18,1,IF(HOUR(A1118)+MINUTE(A1118)/60&gt;=23.25,1,LOOKUP(DAY(A1118),calendario!$A$12:$A$41,calendario!$C$12:$C$41)))</f>
        <v>1</v>
      </c>
      <c r="E1118" s="89">
        <f t="shared" si="171"/>
        <v>4.4961176757812504</v>
      </c>
      <c r="F1118" s="88">
        <v>17.984470703125002</v>
      </c>
      <c r="G1118" s="89">
        <f t="shared" si="171"/>
        <v>4.4970434570312499</v>
      </c>
      <c r="H1118" s="86">
        <v>17.988173828124999</v>
      </c>
      <c r="O1118" s="53">
        <f t="shared" si="172"/>
        <v>0</v>
      </c>
      <c r="P1118" s="54">
        <f t="shared" si="173"/>
        <v>58.927641853201457</v>
      </c>
      <c r="Q1118" s="69">
        <v>37.693284226965126</v>
      </c>
      <c r="R1118" s="53">
        <f t="shared" si="174"/>
        <v>9.1439877667881291</v>
      </c>
      <c r="S1118" s="53">
        <f t="shared" si="175"/>
        <v>0</v>
      </c>
      <c r="T1118" s="53">
        <f t="shared" si="176"/>
        <v>0</v>
      </c>
      <c r="U1118" s="53">
        <f t="shared" si="177"/>
        <v>58.927641853201457</v>
      </c>
      <c r="V1118" s="69">
        <v>37.693284226965126</v>
      </c>
      <c r="W1118" s="53">
        <f t="shared" si="178"/>
        <v>9.1439877667881291</v>
      </c>
      <c r="X1118" s="53">
        <f t="shared" si="179"/>
        <v>0</v>
      </c>
      <c r="Y1118" s="12"/>
      <c r="Z1118" s="21"/>
      <c r="AA1118" s="48"/>
      <c r="AB1118" s="21"/>
      <c r="AC1118" s="12"/>
    </row>
    <row r="1119" spans="1:29" x14ac:dyDescent="0.3">
      <c r="A1119" s="1">
        <f t="shared" si="170"/>
        <v>45211.614583330629</v>
      </c>
      <c r="B1119" s="6">
        <v>12</v>
      </c>
      <c r="C1119" s="6" t="s">
        <v>104</v>
      </c>
      <c r="D1119">
        <f>IF(HOUR(A1119)+MINUTE(A1119)/60&lt;=18,1,IF(HOUR(A1119)+MINUTE(A1119)/60&gt;=23.25,1,LOOKUP(DAY(A1119),calendario!$A$12:$A$41,calendario!$C$12:$C$41)))</f>
        <v>1</v>
      </c>
      <c r="E1119" s="89">
        <f t="shared" si="171"/>
        <v>4.4963154296874999</v>
      </c>
      <c r="F1119" s="88">
        <v>17.985261718749999</v>
      </c>
      <c r="G1119" s="89">
        <f t="shared" si="171"/>
        <v>4.4975981445312501</v>
      </c>
      <c r="H1119" s="86">
        <v>17.990392578125</v>
      </c>
      <c r="O1119" s="53">
        <f t="shared" si="172"/>
        <v>0</v>
      </c>
      <c r="P1119" s="54">
        <f t="shared" si="173"/>
        <v>58.927641853201457</v>
      </c>
      <c r="Q1119" s="69">
        <v>38.066501561686621</v>
      </c>
      <c r="R1119" s="53">
        <f t="shared" si="174"/>
        <v>8.9573790994273814</v>
      </c>
      <c r="S1119" s="53">
        <f t="shared" si="175"/>
        <v>0</v>
      </c>
      <c r="T1119" s="53">
        <f t="shared" si="176"/>
        <v>0</v>
      </c>
      <c r="U1119" s="53">
        <f t="shared" si="177"/>
        <v>58.927641853201457</v>
      </c>
      <c r="V1119" s="69">
        <v>38.066501561686621</v>
      </c>
      <c r="W1119" s="53">
        <f t="shared" si="178"/>
        <v>8.9573790994273814</v>
      </c>
      <c r="X1119" s="53">
        <f t="shared" si="179"/>
        <v>0</v>
      </c>
      <c r="Y1119" s="12"/>
      <c r="Z1119" s="21"/>
      <c r="AA1119" s="48"/>
      <c r="AB1119" s="21"/>
      <c r="AC1119" s="12"/>
    </row>
    <row r="1120" spans="1:29" x14ac:dyDescent="0.3">
      <c r="A1120" s="1">
        <f t="shared" si="170"/>
        <v>45211.624999997293</v>
      </c>
      <c r="B1120" s="6">
        <v>12</v>
      </c>
      <c r="C1120" s="6" t="s">
        <v>105</v>
      </c>
      <c r="D1120">
        <f>IF(HOUR(A1120)+MINUTE(A1120)/60&lt;=18,1,IF(HOUR(A1120)+MINUTE(A1120)/60&gt;=23.25,1,LOOKUP(DAY(A1120),calendario!$A$12:$A$41,calendario!$C$12:$C$41)))</f>
        <v>1</v>
      </c>
      <c r="E1120" s="89">
        <f t="shared" si="171"/>
        <v>4.4964956054687502</v>
      </c>
      <c r="F1120" s="88">
        <v>17.985982421875001</v>
      </c>
      <c r="G1120" s="89">
        <f t="shared" si="171"/>
        <v>4.4980087890625002</v>
      </c>
      <c r="H1120" s="86">
        <v>17.992035156250001</v>
      </c>
      <c r="O1120" s="53">
        <f t="shared" si="172"/>
        <v>0</v>
      </c>
      <c r="P1120" s="54">
        <f t="shared" si="173"/>
        <v>58.927641853201457</v>
      </c>
      <c r="Q1120" s="69">
        <v>38.066501561686621</v>
      </c>
      <c r="R1120" s="53">
        <f t="shared" si="174"/>
        <v>8.9573790994273814</v>
      </c>
      <c r="S1120" s="53">
        <f t="shared" si="175"/>
        <v>0</v>
      </c>
      <c r="T1120" s="53">
        <f t="shared" si="176"/>
        <v>0</v>
      </c>
      <c r="U1120" s="53">
        <f t="shared" si="177"/>
        <v>58.927641853201457</v>
      </c>
      <c r="V1120" s="69">
        <v>38.066501561686621</v>
      </c>
      <c r="W1120" s="53">
        <f t="shared" si="178"/>
        <v>8.9573790994273814</v>
      </c>
      <c r="X1120" s="53">
        <f t="shared" si="179"/>
        <v>0</v>
      </c>
      <c r="Y1120" s="12"/>
      <c r="Z1120" s="21"/>
      <c r="AA1120" s="48"/>
      <c r="AB1120" s="21"/>
      <c r="AC1120" s="12"/>
    </row>
    <row r="1121" spans="1:29" x14ac:dyDescent="0.3">
      <c r="A1121" s="1">
        <f t="shared" si="170"/>
        <v>45211.635416663958</v>
      </c>
      <c r="B1121" s="6">
        <v>12</v>
      </c>
      <c r="C1121" s="6" t="s">
        <v>106</v>
      </c>
      <c r="D1121">
        <f>IF(HOUR(A1121)+MINUTE(A1121)/60&lt;=18,1,IF(HOUR(A1121)+MINUTE(A1121)/60&gt;=23.25,1,LOOKUP(DAY(A1121),calendario!$A$12:$A$41,calendario!$C$12:$C$41)))</f>
        <v>1</v>
      </c>
      <c r="E1121" s="89">
        <f t="shared" si="171"/>
        <v>4.4965356445312503</v>
      </c>
      <c r="F1121" s="88">
        <v>17.986142578125001</v>
      </c>
      <c r="G1121" s="89">
        <f t="shared" si="171"/>
        <v>4.4979809570312499</v>
      </c>
      <c r="H1121" s="86">
        <v>17.991923828125</v>
      </c>
      <c r="O1121" s="53">
        <f t="shared" si="172"/>
        <v>0</v>
      </c>
      <c r="P1121" s="54">
        <f t="shared" si="173"/>
        <v>58.927641853201457</v>
      </c>
      <c r="Q1121" s="69">
        <v>37.550892243623117</v>
      </c>
      <c r="R1121" s="53">
        <f t="shared" si="174"/>
        <v>9.2151837584591334</v>
      </c>
      <c r="S1121" s="53">
        <f t="shared" si="175"/>
        <v>0</v>
      </c>
      <c r="T1121" s="53">
        <f t="shared" si="176"/>
        <v>0</v>
      </c>
      <c r="U1121" s="53">
        <f t="shared" si="177"/>
        <v>58.927641853201457</v>
      </c>
      <c r="V1121" s="69">
        <v>37.550892243623117</v>
      </c>
      <c r="W1121" s="53">
        <f t="shared" si="178"/>
        <v>9.2151837584591334</v>
      </c>
      <c r="X1121" s="53">
        <f t="shared" si="179"/>
        <v>0</v>
      </c>
      <c r="Y1121" s="12"/>
      <c r="Z1121" s="21"/>
      <c r="AA1121" s="48"/>
      <c r="AB1121" s="21"/>
      <c r="AC1121" s="12"/>
    </row>
    <row r="1122" spans="1:29" x14ac:dyDescent="0.3">
      <c r="A1122" s="1">
        <f t="shared" si="170"/>
        <v>45211.645833330622</v>
      </c>
      <c r="B1122" s="6">
        <v>12</v>
      </c>
      <c r="C1122" s="6" t="s">
        <v>107</v>
      </c>
      <c r="D1122">
        <f>IF(HOUR(A1122)+MINUTE(A1122)/60&lt;=18,1,IF(HOUR(A1122)+MINUTE(A1122)/60&gt;=23.25,1,LOOKUP(DAY(A1122),calendario!$A$12:$A$41,calendario!$C$12:$C$41)))</f>
        <v>1</v>
      </c>
      <c r="E1122" s="89">
        <f t="shared" si="171"/>
        <v>4.4965766601562498</v>
      </c>
      <c r="F1122" s="88">
        <v>17.986306640624999</v>
      </c>
      <c r="G1122" s="89">
        <f t="shared" si="171"/>
        <v>4.4979936523437498</v>
      </c>
      <c r="H1122" s="86">
        <v>17.991974609374999</v>
      </c>
      <c r="O1122" s="53">
        <f t="shared" si="172"/>
        <v>0</v>
      </c>
      <c r="P1122" s="54">
        <f t="shared" si="173"/>
        <v>58.927641853201457</v>
      </c>
      <c r="Q1122" s="69">
        <v>37.550892243623117</v>
      </c>
      <c r="R1122" s="53">
        <f t="shared" si="174"/>
        <v>9.2151837584591334</v>
      </c>
      <c r="S1122" s="53">
        <f t="shared" si="175"/>
        <v>0</v>
      </c>
      <c r="T1122" s="53">
        <f t="shared" si="176"/>
        <v>0</v>
      </c>
      <c r="U1122" s="53">
        <f t="shared" si="177"/>
        <v>58.927641853201457</v>
      </c>
      <c r="V1122" s="69">
        <v>37.550892243623117</v>
      </c>
      <c r="W1122" s="53">
        <f t="shared" si="178"/>
        <v>9.2151837584591334</v>
      </c>
      <c r="X1122" s="53">
        <f t="shared" si="179"/>
        <v>0</v>
      </c>
      <c r="Y1122" s="12"/>
      <c r="Z1122" s="21"/>
      <c r="AA1122" s="48"/>
      <c r="AB1122" s="21"/>
      <c r="AC1122" s="12"/>
    </row>
    <row r="1123" spans="1:29" x14ac:dyDescent="0.3">
      <c r="A1123" s="1">
        <f t="shared" si="170"/>
        <v>45211.656249997286</v>
      </c>
      <c r="B1123" s="6">
        <v>12</v>
      </c>
      <c r="C1123" s="6" t="s">
        <v>108</v>
      </c>
      <c r="D1123">
        <f>IF(HOUR(A1123)+MINUTE(A1123)/60&lt;=18,1,IF(HOUR(A1123)+MINUTE(A1123)/60&gt;=23.25,1,LOOKUP(DAY(A1123),calendario!$A$12:$A$41,calendario!$C$12:$C$41)))</f>
        <v>1</v>
      </c>
      <c r="E1123" s="89">
        <f t="shared" si="171"/>
        <v>4.4967026367187497</v>
      </c>
      <c r="F1123" s="88">
        <v>17.986810546874999</v>
      </c>
      <c r="G1123" s="89">
        <f t="shared" si="171"/>
        <v>4.4982119140624999</v>
      </c>
      <c r="H1123" s="86">
        <v>17.992847656249999</v>
      </c>
      <c r="O1123" s="53">
        <f t="shared" si="172"/>
        <v>0</v>
      </c>
      <c r="P1123" s="54">
        <f t="shared" si="173"/>
        <v>58.927641853201457</v>
      </c>
      <c r="Q1123" s="69">
        <v>37.396788391462778</v>
      </c>
      <c r="R1123" s="53">
        <f t="shared" si="174"/>
        <v>9.2922356845393033</v>
      </c>
      <c r="S1123" s="53">
        <f t="shared" si="175"/>
        <v>0</v>
      </c>
      <c r="T1123" s="53">
        <f t="shared" si="176"/>
        <v>0</v>
      </c>
      <c r="U1123" s="53">
        <f t="shared" si="177"/>
        <v>58.927641853201457</v>
      </c>
      <c r="V1123" s="69">
        <v>37.396788391462778</v>
      </c>
      <c r="W1123" s="53">
        <f t="shared" si="178"/>
        <v>9.2922356845393033</v>
      </c>
      <c r="X1123" s="53">
        <f t="shared" si="179"/>
        <v>0</v>
      </c>
      <c r="Y1123" s="12"/>
      <c r="Z1123" s="21"/>
      <c r="AA1123" s="48"/>
      <c r="AB1123" s="21"/>
      <c r="AC1123" s="12"/>
    </row>
    <row r="1124" spans="1:29" x14ac:dyDescent="0.3">
      <c r="A1124" s="1">
        <f t="shared" si="170"/>
        <v>45211.66666666395</v>
      </c>
      <c r="B1124" s="6">
        <v>12</v>
      </c>
      <c r="C1124" s="6" t="s">
        <v>109</v>
      </c>
      <c r="D1124">
        <f>IF(HOUR(A1124)+MINUTE(A1124)/60&lt;=18,1,IF(HOUR(A1124)+MINUTE(A1124)/60&gt;=23.25,1,LOOKUP(DAY(A1124),calendario!$A$12:$A$41,calendario!$C$12:$C$41)))</f>
        <v>1</v>
      </c>
      <c r="E1124" s="89">
        <f t="shared" si="171"/>
        <v>4.4969335937499997</v>
      </c>
      <c r="F1124" s="88">
        <v>17.987734374999999</v>
      </c>
      <c r="G1124" s="89">
        <f t="shared" si="171"/>
        <v>4.4985336914062497</v>
      </c>
      <c r="H1124" s="86">
        <v>17.994134765624999</v>
      </c>
      <c r="O1124" s="53">
        <f t="shared" si="172"/>
        <v>0</v>
      </c>
      <c r="P1124" s="54">
        <f t="shared" si="173"/>
        <v>58.927641853201457</v>
      </c>
      <c r="Q1124" s="69">
        <v>37.396788391462778</v>
      </c>
      <c r="R1124" s="53">
        <f t="shared" si="174"/>
        <v>9.2922356845393033</v>
      </c>
      <c r="S1124" s="53">
        <f t="shared" si="175"/>
        <v>0</v>
      </c>
      <c r="T1124" s="53">
        <f t="shared" si="176"/>
        <v>0</v>
      </c>
      <c r="U1124" s="53">
        <f t="shared" si="177"/>
        <v>58.927641853201457</v>
      </c>
      <c r="V1124" s="69">
        <v>37.396788391462778</v>
      </c>
      <c r="W1124" s="53">
        <f t="shared" si="178"/>
        <v>9.2922356845393033</v>
      </c>
      <c r="X1124" s="53">
        <f t="shared" si="179"/>
        <v>0</v>
      </c>
      <c r="Y1124" s="12"/>
      <c r="Z1124" s="21"/>
      <c r="AA1124" s="48"/>
      <c r="AB1124" s="21"/>
      <c r="AC1124" s="12"/>
    </row>
    <row r="1125" spans="1:29" x14ac:dyDescent="0.3">
      <c r="A1125" s="1">
        <f t="shared" si="170"/>
        <v>45211.677083330615</v>
      </c>
      <c r="B1125" s="6">
        <v>12</v>
      </c>
      <c r="C1125" s="6" t="s">
        <v>110</v>
      </c>
      <c r="D1125">
        <f>IF(HOUR(A1125)+MINUTE(A1125)/60&lt;=18,1,IF(HOUR(A1125)+MINUTE(A1125)/60&gt;=23.25,1,LOOKUP(DAY(A1125),calendario!$A$12:$A$41,calendario!$C$12:$C$41)))</f>
        <v>1</v>
      </c>
      <c r="E1125" s="89">
        <f t="shared" si="171"/>
        <v>4.4973574218749999</v>
      </c>
      <c r="F1125" s="88">
        <v>17.989429687499999</v>
      </c>
      <c r="G1125" s="89">
        <f t="shared" si="171"/>
        <v>4.498609375</v>
      </c>
      <c r="H1125" s="86">
        <v>17.9944375</v>
      </c>
      <c r="O1125" s="53">
        <f t="shared" si="172"/>
        <v>0</v>
      </c>
      <c r="P1125" s="54">
        <f t="shared" si="173"/>
        <v>58.927641853201457</v>
      </c>
      <c r="Q1125" s="69">
        <v>37.234640812077039</v>
      </c>
      <c r="R1125" s="53">
        <f t="shared" si="174"/>
        <v>9.3733094742321725</v>
      </c>
      <c r="S1125" s="53">
        <f t="shared" si="175"/>
        <v>0</v>
      </c>
      <c r="T1125" s="53">
        <f t="shared" si="176"/>
        <v>0</v>
      </c>
      <c r="U1125" s="53">
        <f t="shared" si="177"/>
        <v>58.927641853201457</v>
      </c>
      <c r="V1125" s="69">
        <v>37.234640812077039</v>
      </c>
      <c r="W1125" s="53">
        <f t="shared" si="178"/>
        <v>9.3733094742321725</v>
      </c>
      <c r="X1125" s="53">
        <f t="shared" si="179"/>
        <v>0</v>
      </c>
      <c r="Y1125" s="12"/>
      <c r="Z1125" s="21"/>
      <c r="AA1125" s="48"/>
      <c r="AB1125" s="21"/>
      <c r="AC1125" s="12"/>
    </row>
    <row r="1126" spans="1:29" x14ac:dyDescent="0.3">
      <c r="A1126" s="1">
        <f t="shared" si="170"/>
        <v>45211.687499997279</v>
      </c>
      <c r="B1126" s="6">
        <v>12</v>
      </c>
      <c r="C1126" s="6" t="s">
        <v>111</v>
      </c>
      <c r="D1126">
        <f>IF(HOUR(A1126)+MINUTE(A1126)/60&lt;=18,1,IF(HOUR(A1126)+MINUTE(A1126)/60&gt;=23.25,1,LOOKUP(DAY(A1126),calendario!$A$12:$A$41,calendario!$C$12:$C$41)))</f>
        <v>1</v>
      </c>
      <c r="E1126" s="89">
        <f t="shared" si="171"/>
        <v>4.4973291015625003</v>
      </c>
      <c r="F1126" s="88">
        <v>17.989316406250001</v>
      </c>
      <c r="G1126" s="89">
        <f t="shared" si="171"/>
        <v>4.4988432617187497</v>
      </c>
      <c r="H1126" s="86">
        <v>17.995373046874999</v>
      </c>
      <c r="O1126" s="53">
        <f t="shared" si="172"/>
        <v>0</v>
      </c>
      <c r="P1126" s="54">
        <f t="shared" si="173"/>
        <v>58.927641853201457</v>
      </c>
      <c r="Q1126" s="69">
        <v>37.234640812077039</v>
      </c>
      <c r="R1126" s="53">
        <f t="shared" si="174"/>
        <v>9.3733094742321725</v>
      </c>
      <c r="S1126" s="53">
        <f t="shared" si="175"/>
        <v>0</v>
      </c>
      <c r="T1126" s="53">
        <f t="shared" si="176"/>
        <v>0</v>
      </c>
      <c r="U1126" s="53">
        <f t="shared" si="177"/>
        <v>58.927641853201457</v>
      </c>
      <c r="V1126" s="69">
        <v>37.234640812077039</v>
      </c>
      <c r="W1126" s="53">
        <f t="shared" si="178"/>
        <v>9.3733094742321725</v>
      </c>
      <c r="X1126" s="53">
        <f t="shared" si="179"/>
        <v>0</v>
      </c>
      <c r="Y1126" s="12"/>
      <c r="Z1126" s="21"/>
      <c r="AA1126" s="48"/>
      <c r="AB1126" s="21"/>
      <c r="AC1126" s="12"/>
    </row>
    <row r="1127" spans="1:29" x14ac:dyDescent="0.3">
      <c r="A1127" s="1">
        <f t="shared" si="170"/>
        <v>45211.697916663943</v>
      </c>
      <c r="B1127" s="6">
        <v>12</v>
      </c>
      <c r="C1127" s="6" t="s">
        <v>112</v>
      </c>
      <c r="D1127">
        <f>IF(HOUR(A1127)+MINUTE(A1127)/60&lt;=18,1,IF(HOUR(A1127)+MINUTE(A1127)/60&gt;=23.25,1,LOOKUP(DAY(A1127),calendario!$A$12:$A$41,calendario!$C$12:$C$41)))</f>
        <v>1</v>
      </c>
      <c r="E1127" s="89">
        <f t="shared" si="171"/>
        <v>4.497296875</v>
      </c>
      <c r="F1127" s="88">
        <v>17.9891875</v>
      </c>
      <c r="G1127" s="89">
        <f t="shared" si="171"/>
        <v>4.4985908203124998</v>
      </c>
      <c r="H1127" s="86">
        <v>17.994363281249999</v>
      </c>
      <c r="O1127" s="53">
        <f t="shared" si="172"/>
        <v>0</v>
      </c>
      <c r="P1127" s="54">
        <f t="shared" si="173"/>
        <v>58.927641853201457</v>
      </c>
      <c r="Q1127" s="69">
        <v>37.077330557001559</v>
      </c>
      <c r="R1127" s="53">
        <f t="shared" si="174"/>
        <v>9.4519646017699124</v>
      </c>
      <c r="S1127" s="53">
        <f t="shared" si="175"/>
        <v>0</v>
      </c>
      <c r="T1127" s="53">
        <f t="shared" si="176"/>
        <v>0</v>
      </c>
      <c r="U1127" s="53">
        <f t="shared" si="177"/>
        <v>58.927641853201457</v>
      </c>
      <c r="V1127" s="69">
        <v>37.077330557001559</v>
      </c>
      <c r="W1127" s="53">
        <f t="shared" si="178"/>
        <v>9.4519646017699124</v>
      </c>
      <c r="X1127" s="53">
        <f t="shared" si="179"/>
        <v>0</v>
      </c>
      <c r="Y1127" s="12"/>
      <c r="Z1127" s="21"/>
      <c r="AA1127" s="48"/>
      <c r="AB1127" s="21"/>
      <c r="AC1127" s="12"/>
    </row>
    <row r="1128" spans="1:29" x14ac:dyDescent="0.3">
      <c r="A1128" s="1">
        <f t="shared" si="170"/>
        <v>45211.708333330607</v>
      </c>
      <c r="B1128" s="6">
        <v>12</v>
      </c>
      <c r="C1128" s="6" t="s">
        <v>113</v>
      </c>
      <c r="D1128">
        <f>IF(HOUR(A1128)+MINUTE(A1128)/60&lt;=18,1,IF(HOUR(A1128)+MINUTE(A1128)/60&gt;=23.25,1,LOOKUP(DAY(A1128),calendario!$A$12:$A$41,calendario!$C$12:$C$41)))</f>
        <v>1</v>
      </c>
      <c r="E1128" s="89">
        <f t="shared" si="171"/>
        <v>4.4928095703124997</v>
      </c>
      <c r="F1128" s="88">
        <v>17.971238281249999</v>
      </c>
      <c r="G1128" s="89">
        <f t="shared" si="171"/>
        <v>4.5452070312500004</v>
      </c>
      <c r="H1128" s="86">
        <v>18.180828125000001</v>
      </c>
      <c r="O1128" s="53">
        <f t="shared" si="172"/>
        <v>0</v>
      </c>
      <c r="P1128" s="54">
        <f t="shared" si="173"/>
        <v>58.927641853201457</v>
      </c>
      <c r="Q1128" s="69">
        <v>37.077330557001559</v>
      </c>
      <c r="R1128" s="53">
        <f t="shared" si="174"/>
        <v>9.4519646017699124</v>
      </c>
      <c r="S1128" s="53">
        <f t="shared" si="175"/>
        <v>0</v>
      </c>
      <c r="T1128" s="53">
        <f t="shared" si="176"/>
        <v>0</v>
      </c>
      <c r="U1128" s="53">
        <f t="shared" si="177"/>
        <v>58.927641853201457</v>
      </c>
      <c r="V1128" s="69">
        <v>37.077330557001559</v>
      </c>
      <c r="W1128" s="53">
        <f t="shared" si="178"/>
        <v>9.4519646017699124</v>
      </c>
      <c r="X1128" s="53">
        <f t="shared" si="179"/>
        <v>0</v>
      </c>
      <c r="Y1128" s="12"/>
      <c r="Z1128" s="21"/>
      <c r="AA1128" s="48"/>
      <c r="AB1128" s="21"/>
      <c r="AC1128" s="12"/>
    </row>
    <row r="1129" spans="1:29" x14ac:dyDescent="0.3">
      <c r="A1129" s="1">
        <f t="shared" si="170"/>
        <v>45211.718749997272</v>
      </c>
      <c r="B1129" s="6">
        <v>12</v>
      </c>
      <c r="C1129" s="6" t="s">
        <v>114</v>
      </c>
      <c r="D1129">
        <f>IF(HOUR(A1129)+MINUTE(A1129)/60&lt;=18,1,IF(HOUR(A1129)+MINUTE(A1129)/60&gt;=23.25,1,LOOKUP(DAY(A1129),calendario!$A$12:$A$41,calendario!$C$12:$C$41)))</f>
        <v>1</v>
      </c>
      <c r="E1129" s="89">
        <f t="shared" si="171"/>
        <v>4.6282744140625001</v>
      </c>
      <c r="F1129" s="88">
        <v>18.51309765625</v>
      </c>
      <c r="G1129" s="89">
        <f t="shared" si="171"/>
        <v>4.6525029296874996</v>
      </c>
      <c r="H1129" s="86">
        <v>18.610011718749998</v>
      </c>
      <c r="O1129" s="53">
        <f t="shared" si="172"/>
        <v>0</v>
      </c>
      <c r="P1129" s="54">
        <f t="shared" si="173"/>
        <v>58.927641853201457</v>
      </c>
      <c r="Q1129" s="69">
        <v>36.997219416970324</v>
      </c>
      <c r="R1129" s="53">
        <f t="shared" si="174"/>
        <v>9.4920201717855299</v>
      </c>
      <c r="S1129" s="53">
        <f t="shared" si="175"/>
        <v>0</v>
      </c>
      <c r="T1129" s="53">
        <f t="shared" si="176"/>
        <v>0</v>
      </c>
      <c r="U1129" s="53">
        <f t="shared" si="177"/>
        <v>58.927641853201457</v>
      </c>
      <c r="V1129" s="69">
        <v>36.997219416970324</v>
      </c>
      <c r="W1129" s="53">
        <f t="shared" si="178"/>
        <v>9.4920201717855299</v>
      </c>
      <c r="X1129" s="53">
        <f t="shared" si="179"/>
        <v>0</v>
      </c>
      <c r="Y1129" s="12"/>
      <c r="Z1129" s="21"/>
      <c r="AA1129" s="48"/>
      <c r="AB1129" s="21"/>
      <c r="AC1129" s="12"/>
    </row>
    <row r="1130" spans="1:29" x14ac:dyDescent="0.3">
      <c r="A1130" s="1">
        <f t="shared" si="170"/>
        <v>45211.729166663936</v>
      </c>
      <c r="B1130" s="6">
        <v>12</v>
      </c>
      <c r="C1130" s="6" t="s">
        <v>115</v>
      </c>
      <c r="D1130">
        <f>IF(HOUR(A1130)+MINUTE(A1130)/60&lt;=18,1,IF(HOUR(A1130)+MINUTE(A1130)/60&gt;=23.25,1,LOOKUP(DAY(A1130),calendario!$A$12:$A$41,calendario!$C$12:$C$41)))</f>
        <v>1</v>
      </c>
      <c r="E1130" s="89">
        <f t="shared" si="171"/>
        <v>4.6426411132812504</v>
      </c>
      <c r="F1130" s="88">
        <v>18.570564453125002</v>
      </c>
      <c r="G1130" s="89">
        <f t="shared" si="171"/>
        <v>4.6526293945312496</v>
      </c>
      <c r="H1130" s="86">
        <v>18.610517578124998</v>
      </c>
      <c r="O1130" s="53">
        <f t="shared" si="172"/>
        <v>0</v>
      </c>
      <c r="P1130" s="54">
        <f t="shared" si="173"/>
        <v>58.927641853201457</v>
      </c>
      <c r="Q1130" s="69">
        <v>36.997219416970324</v>
      </c>
      <c r="R1130" s="53">
        <f t="shared" si="174"/>
        <v>9.4920201717855299</v>
      </c>
      <c r="S1130" s="53">
        <f t="shared" si="175"/>
        <v>0</v>
      </c>
      <c r="T1130" s="53">
        <f t="shared" si="176"/>
        <v>0</v>
      </c>
      <c r="U1130" s="53">
        <f t="shared" si="177"/>
        <v>58.927641853201457</v>
      </c>
      <c r="V1130" s="69">
        <v>36.997219416970324</v>
      </c>
      <c r="W1130" s="53">
        <f t="shared" si="178"/>
        <v>9.4920201717855299</v>
      </c>
      <c r="X1130" s="53">
        <f t="shared" si="179"/>
        <v>0</v>
      </c>
      <c r="Y1130" s="12"/>
      <c r="Z1130" s="21"/>
      <c r="AA1130" s="48"/>
      <c r="AB1130" s="21"/>
      <c r="AC1130" s="12"/>
    </row>
    <row r="1131" spans="1:29" x14ac:dyDescent="0.3">
      <c r="A1131" s="1">
        <f t="shared" si="170"/>
        <v>45211.7395833306</v>
      </c>
      <c r="B1131" s="6">
        <v>12</v>
      </c>
      <c r="C1131" s="6" t="s">
        <v>116</v>
      </c>
      <c r="D1131">
        <f>IF(HOUR(A1131)+MINUTE(A1131)/60&lt;=18,1,IF(HOUR(A1131)+MINUTE(A1131)/60&gt;=23.25,1,LOOKUP(DAY(A1131),calendario!$A$12:$A$41,calendario!$C$12:$C$41)))</f>
        <v>1</v>
      </c>
      <c r="E1131" s="89">
        <f t="shared" si="171"/>
        <v>4.6420170898437503</v>
      </c>
      <c r="F1131" s="88">
        <v>18.568068359375001</v>
      </c>
      <c r="G1131" s="89">
        <f t="shared" si="171"/>
        <v>4.6528696289062497</v>
      </c>
      <c r="H1131" s="86">
        <v>18.611478515624999</v>
      </c>
      <c r="O1131" s="53">
        <f t="shared" si="172"/>
        <v>0</v>
      </c>
      <c r="P1131" s="54">
        <f t="shared" si="173"/>
        <v>58.927641853201457</v>
      </c>
      <c r="Q1131" s="69">
        <v>36.777709266007285</v>
      </c>
      <c r="R1131" s="53">
        <f t="shared" si="174"/>
        <v>9.6017752472670495</v>
      </c>
      <c r="S1131" s="53">
        <f t="shared" si="175"/>
        <v>0</v>
      </c>
      <c r="T1131" s="53">
        <f t="shared" si="176"/>
        <v>0</v>
      </c>
      <c r="U1131" s="53">
        <f t="shared" si="177"/>
        <v>58.927641853201457</v>
      </c>
      <c r="V1131" s="69">
        <v>36.777709266007285</v>
      </c>
      <c r="W1131" s="53">
        <f t="shared" si="178"/>
        <v>9.6017752472670495</v>
      </c>
      <c r="X1131" s="53">
        <f t="shared" si="179"/>
        <v>0</v>
      </c>
      <c r="Y1131" s="12"/>
      <c r="Z1131" s="21"/>
      <c r="AA1131" s="48"/>
      <c r="AB1131" s="21"/>
      <c r="AC1131" s="12"/>
    </row>
    <row r="1132" spans="1:29" x14ac:dyDescent="0.3">
      <c r="A1132" s="1">
        <f t="shared" si="170"/>
        <v>45211.749999997264</v>
      </c>
      <c r="B1132" s="6">
        <v>12</v>
      </c>
      <c r="C1132" s="6" t="s">
        <v>117</v>
      </c>
      <c r="D1132">
        <f>IF(HOUR(A1132)+MINUTE(A1132)/60&lt;=18,1,IF(HOUR(A1132)+MINUTE(A1132)/60&gt;=23.25,1,LOOKUP(DAY(A1132),calendario!$A$12:$A$41,calendario!$C$12:$C$41)))</f>
        <v>1</v>
      </c>
      <c r="E1132" s="89">
        <f t="shared" si="171"/>
        <v>4.6422700195312503</v>
      </c>
      <c r="F1132" s="88">
        <v>18.569080078125001</v>
      </c>
      <c r="G1132" s="89">
        <f t="shared" si="171"/>
        <v>4.6525678710937504</v>
      </c>
      <c r="H1132" s="86">
        <v>18.610271484375001</v>
      </c>
      <c r="O1132" s="53">
        <f t="shared" si="172"/>
        <v>0</v>
      </c>
      <c r="P1132" s="54">
        <f t="shared" si="173"/>
        <v>58.927641853201457</v>
      </c>
      <c r="Q1132" s="69">
        <v>36.777709266007285</v>
      </c>
      <c r="R1132" s="53">
        <f t="shared" si="174"/>
        <v>9.6017752472670495</v>
      </c>
      <c r="S1132" s="53">
        <f t="shared" si="175"/>
        <v>0</v>
      </c>
      <c r="T1132" s="53">
        <f t="shared" si="176"/>
        <v>0</v>
      </c>
      <c r="U1132" s="53">
        <f t="shared" si="177"/>
        <v>58.927641853201457</v>
      </c>
      <c r="V1132" s="69">
        <v>36.777709266007285</v>
      </c>
      <c r="W1132" s="53">
        <f t="shared" si="178"/>
        <v>9.6017752472670495</v>
      </c>
      <c r="X1132" s="53">
        <f t="shared" si="179"/>
        <v>0</v>
      </c>
      <c r="Y1132" s="12"/>
      <c r="Z1132" s="21"/>
      <c r="AA1132" s="48"/>
      <c r="AB1132" s="21"/>
      <c r="AC1132" s="12"/>
    </row>
    <row r="1133" spans="1:29" x14ac:dyDescent="0.3">
      <c r="A1133" s="1">
        <f t="shared" si="170"/>
        <v>45211.760416663928</v>
      </c>
      <c r="B1133" s="6">
        <v>12</v>
      </c>
      <c r="C1133" s="6" t="s">
        <v>118</v>
      </c>
      <c r="D1133">
        <f>IF(HOUR(A1133)+MINUTE(A1133)/60&lt;=18,1,IF(HOUR(A1133)+MINUTE(A1133)/60&gt;=23.25,1,LOOKUP(DAY(A1133),calendario!$A$12:$A$41,calendario!$C$12:$C$41)))</f>
        <v>0</v>
      </c>
      <c r="E1133" s="89">
        <f t="shared" si="171"/>
        <v>4.6431093749999999</v>
      </c>
      <c r="F1133" s="88">
        <v>18.572437499999999</v>
      </c>
      <c r="G1133" s="89">
        <f t="shared" si="171"/>
        <v>4.6514228515624998</v>
      </c>
      <c r="H1133" s="86">
        <v>18.605691406249999</v>
      </c>
      <c r="O1133" s="53">
        <f t="shared" si="172"/>
        <v>0</v>
      </c>
      <c r="P1133" s="54">
        <f t="shared" si="173"/>
        <v>60.072878709005721</v>
      </c>
      <c r="Q1133" s="69">
        <v>44.022711608537215</v>
      </c>
      <c r="R1133" s="53">
        <f t="shared" si="174"/>
        <v>6.5232615825091074</v>
      </c>
      <c r="S1133" s="53">
        <f t="shared" si="175"/>
        <v>0</v>
      </c>
      <c r="T1133" s="53">
        <f t="shared" si="176"/>
        <v>0</v>
      </c>
      <c r="U1133" s="53">
        <f t="shared" si="177"/>
        <v>60.072878709005721</v>
      </c>
      <c r="V1133" s="69">
        <v>44.022711608537215</v>
      </c>
      <c r="W1133" s="53">
        <f t="shared" si="178"/>
        <v>6.5232615825091074</v>
      </c>
      <c r="X1133" s="53">
        <f t="shared" si="179"/>
        <v>0</v>
      </c>
      <c r="Y1133" s="12"/>
      <c r="Z1133" s="21"/>
      <c r="AA1133" s="48"/>
      <c r="AB1133" s="21"/>
      <c r="AC1133" s="12"/>
    </row>
    <row r="1134" spans="1:29" x14ac:dyDescent="0.3">
      <c r="A1134" s="1">
        <f t="shared" si="170"/>
        <v>45211.770833330593</v>
      </c>
      <c r="B1134" s="6">
        <v>12</v>
      </c>
      <c r="C1134" s="6" t="s">
        <v>119</v>
      </c>
      <c r="D1134">
        <f>IF(HOUR(A1134)+MINUTE(A1134)/60&lt;=18,1,IF(HOUR(A1134)+MINUTE(A1134)/60&gt;=23.25,1,LOOKUP(DAY(A1134),calendario!$A$12:$A$41,calendario!$C$12:$C$41)))</f>
        <v>0</v>
      </c>
      <c r="E1134" s="89">
        <f t="shared" si="171"/>
        <v>4.6438276367187497</v>
      </c>
      <c r="F1134" s="88">
        <v>18.575310546874999</v>
      </c>
      <c r="G1134" s="89">
        <f t="shared" si="171"/>
        <v>4.6516889648437498</v>
      </c>
      <c r="H1134" s="86">
        <v>18.606755859374999</v>
      </c>
      <c r="O1134" s="53">
        <f t="shared" si="172"/>
        <v>0</v>
      </c>
      <c r="P1134" s="54">
        <f t="shared" si="173"/>
        <v>60.072878709005721</v>
      </c>
      <c r="Q1134" s="69">
        <v>44.022711608537215</v>
      </c>
      <c r="R1134" s="53">
        <f t="shared" si="174"/>
        <v>6.5232615825091074</v>
      </c>
      <c r="S1134" s="53">
        <f t="shared" si="175"/>
        <v>0</v>
      </c>
      <c r="T1134" s="53">
        <f t="shared" si="176"/>
        <v>0</v>
      </c>
      <c r="U1134" s="53">
        <f t="shared" si="177"/>
        <v>60.072878709005721</v>
      </c>
      <c r="V1134" s="69">
        <v>44.022711608537215</v>
      </c>
      <c r="W1134" s="53">
        <f t="shared" si="178"/>
        <v>6.5232615825091074</v>
      </c>
      <c r="X1134" s="53">
        <f t="shared" si="179"/>
        <v>0</v>
      </c>
      <c r="Y1134" s="12"/>
      <c r="Z1134" s="21"/>
      <c r="AA1134" s="48"/>
      <c r="AB1134" s="21"/>
      <c r="AC1134" s="12"/>
    </row>
    <row r="1135" spans="1:29" x14ac:dyDescent="0.3">
      <c r="A1135" s="1">
        <f t="shared" si="170"/>
        <v>45211.781249997257</v>
      </c>
      <c r="B1135" s="6">
        <v>12</v>
      </c>
      <c r="C1135" s="6" t="s">
        <v>120</v>
      </c>
      <c r="D1135">
        <f>IF(HOUR(A1135)+MINUTE(A1135)/60&lt;=18,1,IF(HOUR(A1135)+MINUTE(A1135)/60&gt;=23.25,1,LOOKUP(DAY(A1135),calendario!$A$12:$A$41,calendario!$C$12:$C$41)))</f>
        <v>0</v>
      </c>
      <c r="E1135" s="89">
        <f t="shared" si="171"/>
        <v>4.6445131835937499</v>
      </c>
      <c r="F1135" s="88">
        <v>18.578052734374999</v>
      </c>
      <c r="G1135" s="89">
        <f t="shared" si="171"/>
        <v>4.6519028320312499</v>
      </c>
      <c r="H1135" s="86">
        <v>18.607611328125</v>
      </c>
      <c r="O1135" s="53">
        <f t="shared" si="172"/>
        <v>0</v>
      </c>
      <c r="P1135" s="54">
        <f t="shared" si="173"/>
        <v>60.072878709005721</v>
      </c>
      <c r="Q1135" s="69">
        <v>43.967571056741278</v>
      </c>
      <c r="R1135" s="53">
        <f t="shared" si="174"/>
        <v>6.5508318584070757</v>
      </c>
      <c r="S1135" s="53">
        <f t="shared" si="175"/>
        <v>0</v>
      </c>
      <c r="T1135" s="53">
        <f t="shared" si="176"/>
        <v>0</v>
      </c>
      <c r="U1135" s="53">
        <f t="shared" si="177"/>
        <v>60.072878709005721</v>
      </c>
      <c r="V1135" s="69">
        <v>43.967571056741278</v>
      </c>
      <c r="W1135" s="53">
        <f t="shared" si="178"/>
        <v>6.5508318584070757</v>
      </c>
      <c r="X1135" s="53">
        <f t="shared" si="179"/>
        <v>0</v>
      </c>
      <c r="Y1135" s="12"/>
      <c r="Z1135" s="21"/>
      <c r="AA1135" s="48"/>
      <c r="AB1135" s="21"/>
      <c r="AC1135" s="12"/>
    </row>
    <row r="1136" spans="1:29" x14ac:dyDescent="0.3">
      <c r="A1136" s="1">
        <f t="shared" si="170"/>
        <v>45211.791666663921</v>
      </c>
      <c r="B1136" s="6">
        <v>12</v>
      </c>
      <c r="C1136" s="6" t="s">
        <v>121</v>
      </c>
      <c r="D1136">
        <f>IF(HOUR(A1136)+MINUTE(A1136)/60&lt;=18,1,IF(HOUR(A1136)+MINUTE(A1136)/60&gt;=23.25,1,LOOKUP(DAY(A1136),calendario!$A$12:$A$41,calendario!$C$12:$C$41)))</f>
        <v>0</v>
      </c>
      <c r="E1136" s="89">
        <f t="shared" si="171"/>
        <v>4.6451147460937499</v>
      </c>
      <c r="F1136" s="88">
        <v>18.580458984374999</v>
      </c>
      <c r="G1136" s="89">
        <f t="shared" si="171"/>
        <v>4.6520268554687503</v>
      </c>
      <c r="H1136" s="86">
        <v>18.608107421875001</v>
      </c>
      <c r="O1136" s="53">
        <f t="shared" si="172"/>
        <v>0</v>
      </c>
      <c r="P1136" s="54">
        <f t="shared" si="173"/>
        <v>60.072878709005721</v>
      </c>
      <c r="Q1136" s="69">
        <v>43.967571056741278</v>
      </c>
      <c r="R1136" s="53">
        <f t="shared" si="174"/>
        <v>6.5508318584070757</v>
      </c>
      <c r="S1136" s="53">
        <f t="shared" si="175"/>
        <v>0</v>
      </c>
      <c r="T1136" s="53">
        <f t="shared" si="176"/>
        <v>0</v>
      </c>
      <c r="U1136" s="53">
        <f t="shared" si="177"/>
        <v>60.072878709005721</v>
      </c>
      <c r="V1136" s="69">
        <v>43.967571056741278</v>
      </c>
      <c r="W1136" s="53">
        <f t="shared" si="178"/>
        <v>6.5508318584070757</v>
      </c>
      <c r="X1136" s="53">
        <f t="shared" si="179"/>
        <v>0</v>
      </c>
      <c r="Y1136" s="12"/>
      <c r="Z1136" s="21"/>
      <c r="AA1136" s="48"/>
      <c r="AB1136" s="21"/>
      <c r="AC1136" s="12"/>
    </row>
    <row r="1137" spans="1:29" x14ac:dyDescent="0.3">
      <c r="A1137" s="1">
        <f t="shared" si="170"/>
        <v>45211.802083330585</v>
      </c>
      <c r="B1137" s="6">
        <v>12</v>
      </c>
      <c r="C1137" s="6" t="s">
        <v>122</v>
      </c>
      <c r="D1137">
        <f>IF(HOUR(A1137)+MINUTE(A1137)/60&lt;=18,1,IF(HOUR(A1137)+MINUTE(A1137)/60&gt;=23.25,1,LOOKUP(DAY(A1137),calendario!$A$12:$A$41,calendario!$C$12:$C$41)))</f>
        <v>0</v>
      </c>
      <c r="E1137" s="89">
        <f t="shared" si="171"/>
        <v>4.64548583984375</v>
      </c>
      <c r="F1137" s="88">
        <v>18.581943359375</v>
      </c>
      <c r="G1137" s="89">
        <f t="shared" si="171"/>
        <v>4.6524057617187502</v>
      </c>
      <c r="H1137" s="86">
        <v>18.609623046875001</v>
      </c>
      <c r="O1137" s="53">
        <f t="shared" si="172"/>
        <v>0</v>
      </c>
      <c r="P1137" s="54">
        <f t="shared" si="173"/>
        <v>60.072878709005721</v>
      </c>
      <c r="Q1137" s="69">
        <v>44.089042686100989</v>
      </c>
      <c r="R1137" s="53">
        <f t="shared" si="174"/>
        <v>6.4900960437272204</v>
      </c>
      <c r="S1137" s="53">
        <f t="shared" si="175"/>
        <v>0</v>
      </c>
      <c r="T1137" s="53">
        <f t="shared" si="176"/>
        <v>0</v>
      </c>
      <c r="U1137" s="53">
        <f t="shared" si="177"/>
        <v>60.072878709005721</v>
      </c>
      <c r="V1137" s="69">
        <v>44.089042686100989</v>
      </c>
      <c r="W1137" s="53">
        <f t="shared" si="178"/>
        <v>6.4900960437272204</v>
      </c>
      <c r="X1137" s="53">
        <f t="shared" si="179"/>
        <v>0</v>
      </c>
      <c r="Y1137" s="12"/>
      <c r="Z1137" s="21"/>
      <c r="AA1137" s="48"/>
      <c r="AB1137" s="21"/>
      <c r="AC1137" s="12"/>
    </row>
    <row r="1138" spans="1:29" x14ac:dyDescent="0.3">
      <c r="A1138" s="1">
        <f t="shared" si="170"/>
        <v>45211.81249999725</v>
      </c>
      <c r="B1138" s="6">
        <v>12</v>
      </c>
      <c r="C1138" s="6" t="s">
        <v>123</v>
      </c>
      <c r="D1138">
        <f>IF(HOUR(A1138)+MINUTE(A1138)/60&lt;=18,1,IF(HOUR(A1138)+MINUTE(A1138)/60&gt;=23.25,1,LOOKUP(DAY(A1138),calendario!$A$12:$A$41,calendario!$C$12:$C$41)))</f>
        <v>0</v>
      </c>
      <c r="E1138" s="89">
        <f t="shared" si="171"/>
        <v>4.6458847656250004</v>
      </c>
      <c r="F1138" s="88">
        <v>18.583539062500002</v>
      </c>
      <c r="G1138" s="89">
        <f t="shared" si="171"/>
        <v>4.65266650390625</v>
      </c>
      <c r="H1138" s="86">
        <v>18.610666015625</v>
      </c>
      <c r="O1138" s="53">
        <f t="shared" si="172"/>
        <v>0</v>
      </c>
      <c r="P1138" s="54">
        <f t="shared" si="173"/>
        <v>60.072878709005721</v>
      </c>
      <c r="Q1138" s="69">
        <v>44.089042686100989</v>
      </c>
      <c r="R1138" s="53">
        <f t="shared" si="174"/>
        <v>6.4900960437272204</v>
      </c>
      <c r="S1138" s="53">
        <f t="shared" si="175"/>
        <v>0</v>
      </c>
      <c r="T1138" s="53">
        <f t="shared" si="176"/>
        <v>0</v>
      </c>
      <c r="U1138" s="53">
        <f t="shared" si="177"/>
        <v>60.072878709005721</v>
      </c>
      <c r="V1138" s="69">
        <v>44.089042686100989</v>
      </c>
      <c r="W1138" s="53">
        <f t="shared" si="178"/>
        <v>6.4900960437272204</v>
      </c>
      <c r="X1138" s="53">
        <f t="shared" si="179"/>
        <v>0</v>
      </c>
      <c r="Y1138" s="12"/>
      <c r="Z1138" s="21"/>
      <c r="AA1138" s="48"/>
      <c r="AB1138" s="21"/>
      <c r="AC1138" s="12"/>
    </row>
    <row r="1139" spans="1:29" x14ac:dyDescent="0.3">
      <c r="A1139" s="1">
        <f t="shared" si="170"/>
        <v>45211.822916663914</v>
      </c>
      <c r="B1139" s="6">
        <v>12</v>
      </c>
      <c r="C1139" s="6" t="s">
        <v>124</v>
      </c>
      <c r="D1139">
        <f>IF(HOUR(A1139)+MINUTE(A1139)/60&lt;=18,1,IF(HOUR(A1139)+MINUTE(A1139)/60&gt;=23.25,1,LOOKUP(DAY(A1139),calendario!$A$12:$A$41,calendario!$C$12:$C$41)))</f>
        <v>0</v>
      </c>
      <c r="E1139" s="89">
        <f t="shared" si="171"/>
        <v>4.6466450195312499</v>
      </c>
      <c r="F1139" s="88">
        <v>18.586580078124999</v>
      </c>
      <c r="G1139" s="89">
        <f t="shared" si="171"/>
        <v>4.6524980468750003</v>
      </c>
      <c r="H1139" s="86">
        <v>18.609992187500001</v>
      </c>
      <c r="O1139" s="53">
        <f t="shared" si="172"/>
        <v>0</v>
      </c>
      <c r="P1139" s="54">
        <f t="shared" si="173"/>
        <v>60.072878709005721</v>
      </c>
      <c r="Q1139" s="69">
        <v>43.971431806350857</v>
      </c>
      <c r="R1139" s="53">
        <f t="shared" si="174"/>
        <v>6.5489014836022861</v>
      </c>
      <c r="S1139" s="53">
        <f t="shared" si="175"/>
        <v>0</v>
      </c>
      <c r="T1139" s="53">
        <f t="shared" si="176"/>
        <v>0</v>
      </c>
      <c r="U1139" s="53">
        <f t="shared" si="177"/>
        <v>60.072878709005721</v>
      </c>
      <c r="V1139" s="69">
        <v>43.971431806350857</v>
      </c>
      <c r="W1139" s="53">
        <f t="shared" si="178"/>
        <v>6.5489014836022861</v>
      </c>
      <c r="X1139" s="53">
        <f t="shared" si="179"/>
        <v>0</v>
      </c>
      <c r="Y1139" s="12"/>
      <c r="Z1139" s="21"/>
      <c r="AA1139" s="48"/>
      <c r="AB1139" s="21"/>
      <c r="AC1139" s="12"/>
    </row>
    <row r="1140" spans="1:29" x14ac:dyDescent="0.3">
      <c r="A1140" s="1">
        <f t="shared" si="170"/>
        <v>45211.833333330578</v>
      </c>
      <c r="B1140" s="6">
        <v>12</v>
      </c>
      <c r="C1140" s="6" t="s">
        <v>125</v>
      </c>
      <c r="D1140">
        <f>IF(HOUR(A1140)+MINUTE(A1140)/60&lt;=18,1,IF(HOUR(A1140)+MINUTE(A1140)/60&gt;=23.25,1,LOOKUP(DAY(A1140),calendario!$A$12:$A$41,calendario!$C$12:$C$41)))</f>
        <v>0</v>
      </c>
      <c r="E1140" s="89">
        <f t="shared" si="171"/>
        <v>4.6471967773437504</v>
      </c>
      <c r="F1140" s="88">
        <v>18.588787109375001</v>
      </c>
      <c r="G1140" s="89">
        <f t="shared" si="171"/>
        <v>4.6525014648437502</v>
      </c>
      <c r="H1140" s="86">
        <v>18.610005859375001</v>
      </c>
      <c r="O1140" s="53">
        <f t="shared" si="172"/>
        <v>0</v>
      </c>
      <c r="P1140" s="54">
        <f t="shared" si="173"/>
        <v>60.072878709005721</v>
      </c>
      <c r="Q1140" s="69">
        <v>43.971431806350857</v>
      </c>
      <c r="R1140" s="53">
        <f t="shared" si="174"/>
        <v>6.5489014836022861</v>
      </c>
      <c r="S1140" s="53">
        <f t="shared" si="175"/>
        <v>0</v>
      </c>
      <c r="T1140" s="53">
        <f t="shared" si="176"/>
        <v>0</v>
      </c>
      <c r="U1140" s="53">
        <f t="shared" si="177"/>
        <v>60.072878709005721</v>
      </c>
      <c r="V1140" s="69">
        <v>43.971431806350857</v>
      </c>
      <c r="W1140" s="53">
        <f t="shared" si="178"/>
        <v>6.5489014836022861</v>
      </c>
      <c r="X1140" s="53">
        <f t="shared" si="179"/>
        <v>0</v>
      </c>
      <c r="Y1140" s="12"/>
      <c r="Z1140" s="21"/>
      <c r="AA1140" s="48"/>
      <c r="AB1140" s="21"/>
      <c r="AC1140" s="12"/>
    </row>
    <row r="1141" spans="1:29" x14ac:dyDescent="0.3">
      <c r="A1141" s="1">
        <f t="shared" si="170"/>
        <v>45211.843749997242</v>
      </c>
      <c r="B1141" s="6">
        <v>12</v>
      </c>
      <c r="C1141" s="6" t="s">
        <v>126</v>
      </c>
      <c r="D1141">
        <f>IF(HOUR(A1141)+MINUTE(A1141)/60&lt;=18,1,IF(HOUR(A1141)+MINUTE(A1141)/60&gt;=23.25,1,LOOKUP(DAY(A1141),calendario!$A$12:$A$41,calendario!$C$12:$C$41)))</f>
        <v>0</v>
      </c>
      <c r="E1141" s="89">
        <f t="shared" si="171"/>
        <v>4.64822802734375</v>
      </c>
      <c r="F1141" s="88">
        <v>18.592912109375</v>
      </c>
      <c r="G1141" s="89">
        <f t="shared" si="171"/>
        <v>4.6521533203125003</v>
      </c>
      <c r="H1141" s="86">
        <v>18.608613281250001</v>
      </c>
      <c r="O1141" s="53">
        <f t="shared" si="172"/>
        <v>0</v>
      </c>
      <c r="P1141" s="54">
        <f t="shared" si="173"/>
        <v>60.072878709005721</v>
      </c>
      <c r="Q1141" s="69">
        <v>43.932221238938055</v>
      </c>
      <c r="R1141" s="53">
        <f t="shared" si="174"/>
        <v>6.568506767308687</v>
      </c>
      <c r="S1141" s="53">
        <f t="shared" si="175"/>
        <v>0</v>
      </c>
      <c r="T1141" s="53">
        <f t="shared" si="176"/>
        <v>0</v>
      </c>
      <c r="U1141" s="53">
        <f t="shared" si="177"/>
        <v>60.072878709005721</v>
      </c>
      <c r="V1141" s="69">
        <v>43.932221238938055</v>
      </c>
      <c r="W1141" s="53">
        <f t="shared" si="178"/>
        <v>6.568506767308687</v>
      </c>
      <c r="X1141" s="53">
        <f t="shared" si="179"/>
        <v>0</v>
      </c>
      <c r="Y1141" s="12"/>
      <c r="Z1141" s="21"/>
      <c r="AA1141" s="48"/>
      <c r="AB1141" s="21"/>
      <c r="AC1141" s="12"/>
    </row>
    <row r="1142" spans="1:29" x14ac:dyDescent="0.3">
      <c r="A1142" s="1">
        <f t="shared" si="170"/>
        <v>45211.854166663907</v>
      </c>
      <c r="B1142" s="6">
        <v>12</v>
      </c>
      <c r="C1142" s="6" t="s">
        <v>127</v>
      </c>
      <c r="D1142">
        <f>IF(HOUR(A1142)+MINUTE(A1142)/60&lt;=18,1,IF(HOUR(A1142)+MINUTE(A1142)/60&gt;=23.25,1,LOOKUP(DAY(A1142),calendario!$A$12:$A$41,calendario!$C$12:$C$41)))</f>
        <v>0</v>
      </c>
      <c r="E1142" s="89">
        <f t="shared" si="171"/>
        <v>4.6498032226562502</v>
      </c>
      <c r="F1142" s="88">
        <v>18.599212890625001</v>
      </c>
      <c r="G1142" s="89">
        <f t="shared" si="171"/>
        <v>4.6522382812499998</v>
      </c>
      <c r="H1142" s="86">
        <v>18.608953124999999</v>
      </c>
      <c r="O1142" s="53">
        <f t="shared" si="172"/>
        <v>0</v>
      </c>
      <c r="P1142" s="54">
        <f t="shared" si="173"/>
        <v>60.072878709005721</v>
      </c>
      <c r="Q1142" s="69">
        <v>43.932221238938055</v>
      </c>
      <c r="R1142" s="53">
        <f t="shared" si="174"/>
        <v>6.568506767308687</v>
      </c>
      <c r="S1142" s="53">
        <f t="shared" si="175"/>
        <v>0</v>
      </c>
      <c r="T1142" s="53">
        <f t="shared" si="176"/>
        <v>0</v>
      </c>
      <c r="U1142" s="53">
        <f t="shared" si="177"/>
        <v>60.072878709005721</v>
      </c>
      <c r="V1142" s="69">
        <v>43.932221238938055</v>
      </c>
      <c r="W1142" s="53">
        <f t="shared" si="178"/>
        <v>6.568506767308687</v>
      </c>
      <c r="X1142" s="53">
        <f t="shared" si="179"/>
        <v>0</v>
      </c>
      <c r="Y1142" s="12"/>
      <c r="Z1142" s="21"/>
      <c r="AA1142" s="48"/>
      <c r="AB1142" s="21"/>
      <c r="AC1142" s="12"/>
    </row>
    <row r="1143" spans="1:29" x14ac:dyDescent="0.3">
      <c r="A1143" s="1">
        <f t="shared" si="170"/>
        <v>45211.864583330571</v>
      </c>
      <c r="B1143" s="6">
        <v>12</v>
      </c>
      <c r="C1143" s="6" t="s">
        <v>128</v>
      </c>
      <c r="D1143">
        <f>IF(HOUR(A1143)+MINUTE(A1143)/60&lt;=18,1,IF(HOUR(A1143)+MINUTE(A1143)/60&gt;=23.25,1,LOOKUP(DAY(A1143),calendario!$A$12:$A$41,calendario!$C$12:$C$41)))</f>
        <v>0</v>
      </c>
      <c r="E1143" s="89">
        <f t="shared" si="171"/>
        <v>4.65107080078125</v>
      </c>
      <c r="F1143" s="88">
        <v>18.604283203125</v>
      </c>
      <c r="G1143" s="89">
        <f t="shared" si="171"/>
        <v>4.6522709960937503</v>
      </c>
      <c r="H1143" s="86">
        <v>18.609083984375001</v>
      </c>
      <c r="O1143" s="53">
        <f t="shared" si="172"/>
        <v>0</v>
      </c>
      <c r="P1143" s="54">
        <f t="shared" si="173"/>
        <v>60.072878709005721</v>
      </c>
      <c r="Q1143" s="69">
        <v>43.811617907339929</v>
      </c>
      <c r="R1143" s="53">
        <f t="shared" si="174"/>
        <v>6.6288084331077499</v>
      </c>
      <c r="S1143" s="53">
        <f t="shared" si="175"/>
        <v>0</v>
      </c>
      <c r="T1143" s="53">
        <f t="shared" si="176"/>
        <v>0</v>
      </c>
      <c r="U1143" s="53">
        <f t="shared" si="177"/>
        <v>60.072878709005721</v>
      </c>
      <c r="V1143" s="69">
        <v>43.811617907339929</v>
      </c>
      <c r="W1143" s="53">
        <f t="shared" si="178"/>
        <v>6.6288084331077499</v>
      </c>
      <c r="X1143" s="53">
        <f t="shared" si="179"/>
        <v>0</v>
      </c>
      <c r="Y1143" s="12"/>
      <c r="Z1143" s="21"/>
      <c r="AA1143" s="48"/>
      <c r="AB1143" s="21"/>
      <c r="AC1143" s="12"/>
    </row>
    <row r="1144" spans="1:29" x14ac:dyDescent="0.3">
      <c r="A1144" s="1">
        <f t="shared" si="170"/>
        <v>45211.874999997235</v>
      </c>
      <c r="B1144" s="6">
        <v>12</v>
      </c>
      <c r="C1144" s="6" t="s">
        <v>129</v>
      </c>
      <c r="D1144">
        <f>IF(HOUR(A1144)+MINUTE(A1144)/60&lt;=18,1,IF(HOUR(A1144)+MINUTE(A1144)/60&gt;=23.25,1,LOOKUP(DAY(A1144),calendario!$A$12:$A$41,calendario!$C$12:$C$41)))</f>
        <v>0</v>
      </c>
      <c r="E1144" s="89">
        <f t="shared" si="171"/>
        <v>4.6518852539062499</v>
      </c>
      <c r="F1144" s="88">
        <v>18.607541015624999</v>
      </c>
      <c r="G1144" s="89">
        <f t="shared" si="171"/>
        <v>4.6522612304687501</v>
      </c>
      <c r="H1144" s="86">
        <v>18.609044921875</v>
      </c>
      <c r="O1144" s="53">
        <f t="shared" si="172"/>
        <v>0</v>
      </c>
      <c r="P1144" s="54">
        <f t="shared" si="173"/>
        <v>60.072878709005721</v>
      </c>
      <c r="Q1144" s="69">
        <v>43.811617907339929</v>
      </c>
      <c r="R1144" s="53">
        <f t="shared" si="174"/>
        <v>6.6288084331077499</v>
      </c>
      <c r="S1144" s="53">
        <f t="shared" si="175"/>
        <v>0</v>
      </c>
      <c r="T1144" s="53">
        <f t="shared" si="176"/>
        <v>0</v>
      </c>
      <c r="U1144" s="53">
        <f t="shared" si="177"/>
        <v>60.072878709005721</v>
      </c>
      <c r="V1144" s="69">
        <v>43.811617907339929</v>
      </c>
      <c r="W1144" s="53">
        <f t="shared" si="178"/>
        <v>6.6288084331077499</v>
      </c>
      <c r="X1144" s="53">
        <f t="shared" si="179"/>
        <v>0</v>
      </c>
      <c r="Y1144" s="12"/>
      <c r="Z1144" s="21"/>
      <c r="AA1144" s="48"/>
      <c r="AB1144" s="21"/>
      <c r="AC1144" s="12"/>
    </row>
    <row r="1145" spans="1:29" x14ac:dyDescent="0.3">
      <c r="A1145" s="1">
        <f t="shared" si="170"/>
        <v>45211.885416663899</v>
      </c>
      <c r="B1145" s="6">
        <v>12</v>
      </c>
      <c r="C1145" s="6" t="s">
        <v>130</v>
      </c>
      <c r="D1145">
        <f>IF(HOUR(A1145)+MINUTE(A1145)/60&lt;=18,1,IF(HOUR(A1145)+MINUTE(A1145)/60&gt;=23.25,1,LOOKUP(DAY(A1145),calendario!$A$12:$A$41,calendario!$C$12:$C$41)))</f>
        <v>0</v>
      </c>
      <c r="E1145" s="89">
        <f t="shared" si="171"/>
        <v>4.6522441406250001</v>
      </c>
      <c r="F1145" s="88">
        <v>18.608976562500001</v>
      </c>
      <c r="G1145" s="89">
        <f t="shared" si="171"/>
        <v>4.6523623046875002</v>
      </c>
      <c r="H1145" s="86">
        <v>18.609449218750001</v>
      </c>
      <c r="O1145" s="53">
        <f t="shared" si="172"/>
        <v>0</v>
      </c>
      <c r="P1145" s="54">
        <f t="shared" si="173"/>
        <v>60.072878709005721</v>
      </c>
      <c r="Q1145" s="69">
        <v>44.025964081207704</v>
      </c>
      <c r="R1145" s="53">
        <f t="shared" si="174"/>
        <v>6.5216353461738628</v>
      </c>
      <c r="S1145" s="53">
        <f t="shared" si="175"/>
        <v>0</v>
      </c>
      <c r="T1145" s="53">
        <f t="shared" si="176"/>
        <v>0</v>
      </c>
      <c r="U1145" s="53">
        <f t="shared" si="177"/>
        <v>60.072878709005721</v>
      </c>
      <c r="V1145" s="69">
        <v>44.025964081207704</v>
      </c>
      <c r="W1145" s="53">
        <f t="shared" si="178"/>
        <v>6.5216353461738628</v>
      </c>
      <c r="X1145" s="53">
        <f t="shared" si="179"/>
        <v>0</v>
      </c>
      <c r="Y1145" s="12"/>
      <c r="Z1145" s="21"/>
      <c r="AA1145" s="48"/>
      <c r="AB1145" s="21"/>
      <c r="AC1145" s="12"/>
    </row>
    <row r="1146" spans="1:29" x14ac:dyDescent="0.3">
      <c r="A1146" s="1">
        <f t="shared" si="170"/>
        <v>45211.895833330564</v>
      </c>
      <c r="B1146" s="6">
        <v>12</v>
      </c>
      <c r="C1146" s="6" t="s">
        <v>131</v>
      </c>
      <c r="D1146">
        <f>IF(HOUR(A1146)+MINUTE(A1146)/60&lt;=18,1,IF(HOUR(A1146)+MINUTE(A1146)/60&gt;=23.25,1,LOOKUP(DAY(A1146),calendario!$A$12:$A$41,calendario!$C$12:$C$41)))</f>
        <v>0</v>
      </c>
      <c r="E1146" s="89">
        <f t="shared" si="171"/>
        <v>4.6524902343749996</v>
      </c>
      <c r="F1146" s="88">
        <v>18.609960937499999</v>
      </c>
      <c r="G1146" s="89">
        <f t="shared" si="171"/>
        <v>4.6521376953124998</v>
      </c>
      <c r="H1146" s="86">
        <v>18.608550781249999</v>
      </c>
      <c r="O1146" s="53">
        <f t="shared" si="172"/>
        <v>0</v>
      </c>
      <c r="P1146" s="54">
        <f t="shared" si="173"/>
        <v>60.072878709005721</v>
      </c>
      <c r="Q1146" s="69">
        <v>44.025964081207704</v>
      </c>
      <c r="R1146" s="53">
        <f t="shared" si="174"/>
        <v>6.5216353461738628</v>
      </c>
      <c r="S1146" s="53">
        <f t="shared" si="175"/>
        <v>0</v>
      </c>
      <c r="T1146" s="53">
        <f t="shared" si="176"/>
        <v>0</v>
      </c>
      <c r="U1146" s="53">
        <f t="shared" si="177"/>
        <v>60.072878709005721</v>
      </c>
      <c r="V1146" s="69">
        <v>44.025964081207704</v>
      </c>
      <c r="W1146" s="53">
        <f t="shared" si="178"/>
        <v>6.5216353461738628</v>
      </c>
      <c r="X1146" s="53">
        <f t="shared" si="179"/>
        <v>0</v>
      </c>
      <c r="Y1146" s="12"/>
      <c r="Z1146" s="21"/>
      <c r="AA1146" s="48"/>
      <c r="AB1146" s="21"/>
      <c r="AC1146" s="12"/>
    </row>
    <row r="1147" spans="1:29" x14ac:dyDescent="0.3">
      <c r="A1147" s="1">
        <f t="shared" si="170"/>
        <v>45211.906249997228</v>
      </c>
      <c r="B1147" s="6">
        <v>12</v>
      </c>
      <c r="C1147" s="6" t="s">
        <v>132</v>
      </c>
      <c r="D1147">
        <f>IF(HOUR(A1147)+MINUTE(A1147)/60&lt;=18,1,IF(HOUR(A1147)+MINUTE(A1147)/60&gt;=23.25,1,LOOKUP(DAY(A1147),calendario!$A$12:$A$41,calendario!$C$12:$C$41)))</f>
        <v>0</v>
      </c>
      <c r="E1147" s="89">
        <f t="shared" si="171"/>
        <v>4.6527104492187501</v>
      </c>
      <c r="F1147" s="88">
        <v>18.610841796875</v>
      </c>
      <c r="G1147" s="89">
        <f t="shared" si="171"/>
        <v>4.6521020507812496</v>
      </c>
      <c r="H1147" s="86">
        <v>18.608408203124998</v>
      </c>
      <c r="O1147" s="53">
        <f t="shared" si="172"/>
        <v>0</v>
      </c>
      <c r="P1147" s="54">
        <f t="shared" si="173"/>
        <v>60.072878709005721</v>
      </c>
      <c r="Q1147" s="69">
        <v>43.893426340447682</v>
      </c>
      <c r="R1147" s="53">
        <f t="shared" si="174"/>
        <v>6.5879042165538735</v>
      </c>
      <c r="S1147" s="53">
        <f t="shared" si="175"/>
        <v>0</v>
      </c>
      <c r="T1147" s="53">
        <f t="shared" si="176"/>
        <v>0</v>
      </c>
      <c r="U1147" s="53">
        <f t="shared" si="177"/>
        <v>60.072878709005721</v>
      </c>
      <c r="V1147" s="69">
        <v>43.893426340447682</v>
      </c>
      <c r="W1147" s="53">
        <f t="shared" si="178"/>
        <v>6.5879042165538735</v>
      </c>
      <c r="X1147" s="53">
        <f t="shared" si="179"/>
        <v>0</v>
      </c>
      <c r="Y1147" s="12"/>
      <c r="Z1147" s="21"/>
      <c r="AA1147" s="48"/>
      <c r="AB1147" s="21"/>
      <c r="AC1147" s="12"/>
    </row>
    <row r="1148" spans="1:29" x14ac:dyDescent="0.3">
      <c r="A1148" s="1">
        <f t="shared" si="170"/>
        <v>45211.916666663892</v>
      </c>
      <c r="B1148" s="6">
        <v>12</v>
      </c>
      <c r="C1148" s="6" t="s">
        <v>133</v>
      </c>
      <c r="D1148">
        <f>IF(HOUR(A1148)+MINUTE(A1148)/60&lt;=18,1,IF(HOUR(A1148)+MINUTE(A1148)/60&gt;=23.25,1,LOOKUP(DAY(A1148),calendario!$A$12:$A$41,calendario!$C$12:$C$41)))</f>
        <v>0</v>
      </c>
      <c r="E1148" s="89">
        <f t="shared" si="171"/>
        <v>4.6532207031250001</v>
      </c>
      <c r="F1148" s="88">
        <v>18.612882812500001</v>
      </c>
      <c r="G1148" s="89">
        <f t="shared" si="171"/>
        <v>4.6521679687499997</v>
      </c>
      <c r="H1148" s="86">
        <v>18.608671874999999</v>
      </c>
      <c r="O1148" s="53">
        <f t="shared" si="172"/>
        <v>0</v>
      </c>
      <c r="P1148" s="54">
        <f t="shared" si="173"/>
        <v>60.072878709005721</v>
      </c>
      <c r="Q1148" s="69">
        <v>43.893426340447682</v>
      </c>
      <c r="R1148" s="53">
        <f t="shared" si="174"/>
        <v>6.5879042165538735</v>
      </c>
      <c r="S1148" s="53">
        <f t="shared" si="175"/>
        <v>0</v>
      </c>
      <c r="T1148" s="53">
        <f t="shared" si="176"/>
        <v>0</v>
      </c>
      <c r="U1148" s="53">
        <f t="shared" si="177"/>
        <v>60.072878709005721</v>
      </c>
      <c r="V1148" s="69">
        <v>43.893426340447682</v>
      </c>
      <c r="W1148" s="53">
        <f t="shared" si="178"/>
        <v>6.5879042165538735</v>
      </c>
      <c r="X1148" s="53">
        <f t="shared" si="179"/>
        <v>0</v>
      </c>
      <c r="Y1148" s="12"/>
      <c r="Z1148" s="21"/>
      <c r="AA1148" s="48"/>
      <c r="AB1148" s="21"/>
      <c r="AC1148" s="12"/>
    </row>
    <row r="1149" spans="1:29" x14ac:dyDescent="0.3">
      <c r="A1149" s="1">
        <f t="shared" si="170"/>
        <v>45211.927083330556</v>
      </c>
      <c r="B1149" s="6">
        <v>12</v>
      </c>
      <c r="C1149" s="6" t="s">
        <v>134</v>
      </c>
      <c r="D1149">
        <f>IF(HOUR(A1149)+MINUTE(A1149)/60&lt;=18,1,IF(HOUR(A1149)+MINUTE(A1149)/60&gt;=23.25,1,LOOKUP(DAY(A1149),calendario!$A$12:$A$41,calendario!$C$12:$C$41)))</f>
        <v>0</v>
      </c>
      <c r="E1149" s="89">
        <f t="shared" si="171"/>
        <v>4.6537363281250004</v>
      </c>
      <c r="F1149" s="88">
        <v>18.614945312500002</v>
      </c>
      <c r="G1149" s="89">
        <f t="shared" si="171"/>
        <v>4.65199072265625</v>
      </c>
      <c r="H1149" s="86">
        <v>18.607962890625</v>
      </c>
      <c r="O1149" s="53">
        <f t="shared" si="172"/>
        <v>0</v>
      </c>
      <c r="P1149" s="54">
        <f t="shared" si="173"/>
        <v>60.072878709005721</v>
      </c>
      <c r="Q1149" s="69">
        <v>44.61211244143675</v>
      </c>
      <c r="R1149" s="53">
        <f t="shared" si="174"/>
        <v>6.2285611660593396</v>
      </c>
      <c r="S1149" s="53">
        <f t="shared" si="175"/>
        <v>0</v>
      </c>
      <c r="T1149" s="53">
        <f t="shared" si="176"/>
        <v>0</v>
      </c>
      <c r="U1149" s="53">
        <f t="shared" si="177"/>
        <v>60.072878709005721</v>
      </c>
      <c r="V1149" s="69">
        <v>44.61211244143675</v>
      </c>
      <c r="W1149" s="53">
        <f t="shared" si="178"/>
        <v>6.2285611660593396</v>
      </c>
      <c r="X1149" s="53">
        <f t="shared" si="179"/>
        <v>0</v>
      </c>
      <c r="Y1149" s="12"/>
      <c r="Z1149" s="21"/>
      <c r="AA1149" s="48"/>
      <c r="AB1149" s="21"/>
      <c r="AC1149" s="12"/>
    </row>
    <row r="1150" spans="1:29" x14ac:dyDescent="0.3">
      <c r="A1150" s="1">
        <f t="shared" si="170"/>
        <v>45211.937499997221</v>
      </c>
      <c r="B1150" s="6">
        <v>12</v>
      </c>
      <c r="C1150" s="6" t="s">
        <v>135</v>
      </c>
      <c r="D1150">
        <f>IF(HOUR(A1150)+MINUTE(A1150)/60&lt;=18,1,IF(HOUR(A1150)+MINUTE(A1150)/60&gt;=23.25,1,LOOKUP(DAY(A1150),calendario!$A$12:$A$41,calendario!$C$12:$C$41)))</f>
        <v>0</v>
      </c>
      <c r="E1150" s="89">
        <f t="shared" si="171"/>
        <v>4.6535087890625002</v>
      </c>
      <c r="F1150" s="88">
        <v>18.614035156250001</v>
      </c>
      <c r="G1150" s="89">
        <f t="shared" si="171"/>
        <v>4.6520356445312503</v>
      </c>
      <c r="H1150" s="86">
        <v>18.608142578125001</v>
      </c>
      <c r="O1150" s="53">
        <f t="shared" si="172"/>
        <v>0</v>
      </c>
      <c r="P1150" s="54">
        <f t="shared" si="173"/>
        <v>60.072878709005721</v>
      </c>
      <c r="Q1150" s="69">
        <v>44.61211244143675</v>
      </c>
      <c r="R1150" s="53">
        <f t="shared" si="174"/>
        <v>6.2285611660593396</v>
      </c>
      <c r="S1150" s="53">
        <f t="shared" si="175"/>
        <v>0</v>
      </c>
      <c r="T1150" s="53">
        <f t="shared" si="176"/>
        <v>0</v>
      </c>
      <c r="U1150" s="53">
        <f t="shared" si="177"/>
        <v>60.072878709005721</v>
      </c>
      <c r="V1150" s="69">
        <v>44.61211244143675</v>
      </c>
      <c r="W1150" s="53">
        <f t="shared" si="178"/>
        <v>6.2285611660593396</v>
      </c>
      <c r="X1150" s="53">
        <f t="shared" si="179"/>
        <v>0</v>
      </c>
      <c r="Y1150" s="12"/>
      <c r="Z1150" s="21"/>
      <c r="AA1150" s="48"/>
      <c r="AB1150" s="21"/>
      <c r="AC1150" s="12"/>
    </row>
    <row r="1151" spans="1:29" x14ac:dyDescent="0.3">
      <c r="A1151" s="1">
        <f t="shared" si="170"/>
        <v>45211.947916663885</v>
      </c>
      <c r="B1151" s="6">
        <v>12</v>
      </c>
      <c r="C1151" s="6" t="s">
        <v>136</v>
      </c>
      <c r="D1151">
        <f>IF(HOUR(A1151)+MINUTE(A1151)/60&lt;=18,1,IF(HOUR(A1151)+MINUTE(A1151)/60&gt;=23.25,1,LOOKUP(DAY(A1151),calendario!$A$12:$A$41,calendario!$C$12:$C$41)))</f>
        <v>0</v>
      </c>
      <c r="E1151" s="89">
        <f t="shared" si="171"/>
        <v>4.6527031250000004</v>
      </c>
      <c r="F1151" s="88">
        <v>18.610812500000002</v>
      </c>
      <c r="G1151" s="89">
        <f t="shared" si="171"/>
        <v>4.6517871093750003</v>
      </c>
      <c r="H1151" s="86">
        <v>18.607148437500001</v>
      </c>
      <c r="O1151" s="53">
        <f t="shared" si="172"/>
        <v>0</v>
      </c>
      <c r="P1151" s="54">
        <f t="shared" si="173"/>
        <v>60.072878709005721</v>
      </c>
      <c r="Q1151" s="69">
        <v>44.520604372722538</v>
      </c>
      <c r="R1151" s="53">
        <f t="shared" si="174"/>
        <v>6.2743152004164457</v>
      </c>
      <c r="S1151" s="53">
        <f t="shared" si="175"/>
        <v>0</v>
      </c>
      <c r="T1151" s="53">
        <f t="shared" si="176"/>
        <v>0</v>
      </c>
      <c r="U1151" s="53">
        <f t="shared" si="177"/>
        <v>60.072878709005721</v>
      </c>
      <c r="V1151" s="69">
        <v>44.520604372722538</v>
      </c>
      <c r="W1151" s="53">
        <f t="shared" si="178"/>
        <v>6.2743152004164457</v>
      </c>
      <c r="X1151" s="53">
        <f t="shared" si="179"/>
        <v>0</v>
      </c>
      <c r="Y1151" s="12"/>
      <c r="Z1151" s="21"/>
      <c r="AA1151" s="48"/>
      <c r="AB1151" s="21"/>
      <c r="AC1151" s="12"/>
    </row>
    <row r="1152" spans="1:29" x14ac:dyDescent="0.3">
      <c r="A1152" s="1">
        <f t="shared" si="170"/>
        <v>45211.958333330549</v>
      </c>
      <c r="B1152" s="6">
        <v>12</v>
      </c>
      <c r="C1152" s="6" t="s">
        <v>137</v>
      </c>
      <c r="D1152">
        <f>IF(HOUR(A1152)+MINUTE(A1152)/60&lt;=18,1,IF(HOUR(A1152)+MINUTE(A1152)/60&gt;=23.25,1,LOOKUP(DAY(A1152),calendario!$A$12:$A$41,calendario!$C$12:$C$41)))</f>
        <v>0</v>
      </c>
      <c r="E1152" s="89">
        <f t="shared" si="171"/>
        <v>4.6535019531249997</v>
      </c>
      <c r="F1152" s="88">
        <v>18.614007812499999</v>
      </c>
      <c r="G1152" s="89">
        <f t="shared" si="171"/>
        <v>4.6517133789062504</v>
      </c>
      <c r="H1152" s="86">
        <v>18.606853515625001</v>
      </c>
      <c r="O1152" s="53">
        <f t="shared" si="172"/>
        <v>0</v>
      </c>
      <c r="P1152" s="54">
        <f t="shared" si="173"/>
        <v>60.072878709005721</v>
      </c>
      <c r="Q1152" s="69">
        <v>44.520604372722538</v>
      </c>
      <c r="R1152" s="53">
        <f t="shared" si="174"/>
        <v>6.2743152004164457</v>
      </c>
      <c r="S1152" s="53">
        <f t="shared" si="175"/>
        <v>0</v>
      </c>
      <c r="T1152" s="53">
        <f t="shared" si="176"/>
        <v>0</v>
      </c>
      <c r="U1152" s="53">
        <f t="shared" si="177"/>
        <v>60.072878709005721</v>
      </c>
      <c r="V1152" s="69">
        <v>44.520604372722538</v>
      </c>
      <c r="W1152" s="53">
        <f t="shared" si="178"/>
        <v>6.2743152004164457</v>
      </c>
      <c r="X1152" s="53">
        <f t="shared" si="179"/>
        <v>0</v>
      </c>
      <c r="Y1152" s="12"/>
      <c r="Z1152" s="21"/>
      <c r="AA1152" s="48"/>
      <c r="AB1152" s="21"/>
      <c r="AC1152" s="12"/>
    </row>
    <row r="1153" spans="1:29" x14ac:dyDescent="0.3">
      <c r="A1153" s="1">
        <f t="shared" si="170"/>
        <v>45211.968749997213</v>
      </c>
      <c r="B1153" s="6">
        <v>12</v>
      </c>
      <c r="C1153" s="6" t="s">
        <v>138</v>
      </c>
      <c r="D1153">
        <f>IF(HOUR(A1153)+MINUTE(A1153)/60&lt;=18,1,IF(HOUR(A1153)+MINUTE(A1153)/60&gt;=23.25,1,LOOKUP(DAY(A1153),calendario!$A$12:$A$41,calendario!$C$12:$C$41)))</f>
        <v>1</v>
      </c>
      <c r="E1153" s="89">
        <f t="shared" si="171"/>
        <v>4.6533188476562497</v>
      </c>
      <c r="F1153" s="88">
        <v>18.613275390624999</v>
      </c>
      <c r="G1153" s="89">
        <f t="shared" si="171"/>
        <v>4.53193896484375</v>
      </c>
      <c r="H1153" s="86">
        <v>18.127755859375</v>
      </c>
      <c r="O1153" s="53">
        <f t="shared" si="172"/>
        <v>0</v>
      </c>
      <c r="P1153" s="54">
        <f t="shared" si="173"/>
        <v>58.927641853201457</v>
      </c>
      <c r="Q1153" s="69">
        <v>44.316649401353459</v>
      </c>
      <c r="R1153" s="53">
        <f t="shared" si="174"/>
        <v>5.8323051795939627</v>
      </c>
      <c r="S1153" s="53">
        <f t="shared" si="175"/>
        <v>0</v>
      </c>
      <c r="T1153" s="53">
        <f t="shared" si="176"/>
        <v>0</v>
      </c>
      <c r="U1153" s="53">
        <f t="shared" si="177"/>
        <v>58.927641853201457</v>
      </c>
      <c r="V1153" s="69">
        <v>44.316649401353459</v>
      </c>
      <c r="W1153" s="53">
        <f t="shared" si="178"/>
        <v>5.8323051795939627</v>
      </c>
      <c r="X1153" s="53">
        <f t="shared" si="179"/>
        <v>0</v>
      </c>
      <c r="Y1153" s="12"/>
      <c r="Z1153" s="21"/>
      <c r="AA1153" s="48"/>
      <c r="AB1153" s="21"/>
      <c r="AC1153" s="12"/>
    </row>
    <row r="1154" spans="1:29" x14ac:dyDescent="0.3">
      <c r="A1154" s="1">
        <f t="shared" si="170"/>
        <v>45211.979166663878</v>
      </c>
      <c r="B1154" s="6">
        <v>12</v>
      </c>
      <c r="C1154" s="6" t="s">
        <v>139</v>
      </c>
      <c r="D1154">
        <f>IF(HOUR(A1154)+MINUTE(A1154)/60&lt;=18,1,IF(HOUR(A1154)+MINUTE(A1154)/60&gt;=23.25,1,LOOKUP(DAY(A1154),calendario!$A$12:$A$41,calendario!$C$12:$C$41)))</f>
        <v>1</v>
      </c>
      <c r="E1154" s="89">
        <f t="shared" si="171"/>
        <v>4.601279296875</v>
      </c>
      <c r="F1154" s="88">
        <v>18.4051171875</v>
      </c>
      <c r="G1154" s="89">
        <f t="shared" si="171"/>
        <v>4.4990561523437496</v>
      </c>
      <c r="H1154" s="86">
        <v>17.996224609374998</v>
      </c>
      <c r="O1154" s="53">
        <f t="shared" si="172"/>
        <v>0</v>
      </c>
      <c r="P1154" s="54">
        <f t="shared" si="173"/>
        <v>58.927641853201457</v>
      </c>
      <c r="Q1154" s="69">
        <v>44.316649401353459</v>
      </c>
      <c r="R1154" s="53">
        <f t="shared" si="174"/>
        <v>5.8323051795939627</v>
      </c>
      <c r="S1154" s="53">
        <f t="shared" si="175"/>
        <v>0</v>
      </c>
      <c r="T1154" s="53">
        <f t="shared" si="176"/>
        <v>0</v>
      </c>
      <c r="U1154" s="53">
        <f t="shared" si="177"/>
        <v>58.927641853201457</v>
      </c>
      <c r="V1154" s="69">
        <v>44.316649401353459</v>
      </c>
      <c r="W1154" s="53">
        <f t="shared" si="178"/>
        <v>5.8323051795939627</v>
      </c>
      <c r="X1154" s="53">
        <f t="shared" si="179"/>
        <v>0</v>
      </c>
      <c r="Y1154" s="12"/>
      <c r="Z1154" s="21"/>
      <c r="AA1154" s="48"/>
      <c r="AB1154" s="21"/>
      <c r="AC1154" s="12"/>
    </row>
    <row r="1155" spans="1:29" x14ac:dyDescent="0.3">
      <c r="A1155" s="1">
        <f t="shared" si="170"/>
        <v>45211.989583330542</v>
      </c>
      <c r="B1155" s="6">
        <v>12</v>
      </c>
      <c r="C1155" s="6" t="s">
        <v>140</v>
      </c>
      <c r="D1155">
        <f>IF(HOUR(A1155)+MINUTE(A1155)/60&lt;=18,1,IF(HOUR(A1155)+MINUTE(A1155)/60&gt;=23.25,1,LOOKUP(DAY(A1155),calendario!$A$12:$A$41,calendario!$C$12:$C$41)))</f>
        <v>1</v>
      </c>
      <c r="E1155" s="89">
        <f t="shared" si="171"/>
        <v>4.5095463867187497</v>
      </c>
      <c r="F1155" s="88">
        <v>18.038185546874999</v>
      </c>
      <c r="G1155" s="89">
        <f t="shared" si="171"/>
        <v>4.4983808593749997</v>
      </c>
      <c r="H1155" s="86">
        <v>17.993523437499999</v>
      </c>
      <c r="O1155" s="53">
        <f t="shared" si="172"/>
        <v>0</v>
      </c>
      <c r="P1155" s="54">
        <f t="shared" si="173"/>
        <v>58.927641853201457</v>
      </c>
      <c r="Q1155" s="69">
        <v>44.61041853201457</v>
      </c>
      <c r="R1155" s="53">
        <f t="shared" si="174"/>
        <v>5.6854206142634069</v>
      </c>
      <c r="S1155" s="53">
        <f t="shared" si="175"/>
        <v>0</v>
      </c>
      <c r="T1155" s="53">
        <f t="shared" si="176"/>
        <v>0</v>
      </c>
      <c r="U1155" s="53">
        <f t="shared" si="177"/>
        <v>58.927641853201457</v>
      </c>
      <c r="V1155" s="69">
        <v>44.61041853201457</v>
      </c>
      <c r="W1155" s="53">
        <f t="shared" si="178"/>
        <v>5.6854206142634069</v>
      </c>
      <c r="X1155" s="53">
        <f t="shared" si="179"/>
        <v>0</v>
      </c>
      <c r="Y1155" s="12"/>
      <c r="Z1155" s="21"/>
      <c r="AA1155" s="48"/>
      <c r="AB1155" s="21"/>
      <c r="AC1155" s="12"/>
    </row>
    <row r="1156" spans="1:29" x14ac:dyDescent="0.3">
      <c r="A1156" s="1">
        <f t="shared" si="170"/>
        <v>45211.999999997206</v>
      </c>
      <c r="B1156" s="6">
        <v>12</v>
      </c>
      <c r="C1156" s="6" t="s">
        <v>141</v>
      </c>
      <c r="D1156">
        <f>IF(HOUR(A1156)+MINUTE(A1156)/60&lt;=18,1,IF(HOUR(A1156)+MINUTE(A1156)/60&gt;=23.25,1,LOOKUP(DAY(A1156),calendario!$A$12:$A$41,calendario!$C$12:$C$41)))</f>
        <v>1</v>
      </c>
      <c r="E1156" s="89">
        <f t="shared" si="171"/>
        <v>4.5095620117187503</v>
      </c>
      <c r="F1156" s="88">
        <v>18.038248046875001</v>
      </c>
      <c r="G1156" s="89">
        <f t="shared" si="171"/>
        <v>4.4990327148437501</v>
      </c>
      <c r="H1156" s="86">
        <v>17.996130859375</v>
      </c>
      <c r="O1156" s="53">
        <f t="shared" si="172"/>
        <v>0</v>
      </c>
      <c r="P1156" s="54">
        <f t="shared" si="173"/>
        <v>58.927641853201457</v>
      </c>
      <c r="Q1156" s="69">
        <v>44.61041853201457</v>
      </c>
      <c r="R1156" s="53">
        <f t="shared" si="174"/>
        <v>5.6854206142634069</v>
      </c>
      <c r="S1156" s="53">
        <f t="shared" si="175"/>
        <v>0</v>
      </c>
      <c r="T1156" s="53">
        <f t="shared" si="176"/>
        <v>0</v>
      </c>
      <c r="U1156" s="53">
        <f t="shared" si="177"/>
        <v>58.927641853201457</v>
      </c>
      <c r="V1156" s="69">
        <v>44.61041853201457</v>
      </c>
      <c r="W1156" s="53">
        <f t="shared" si="178"/>
        <v>5.6854206142634069</v>
      </c>
      <c r="X1156" s="53">
        <f t="shared" si="179"/>
        <v>0</v>
      </c>
      <c r="Y1156" s="12"/>
      <c r="Z1156" s="21"/>
      <c r="AA1156" s="48"/>
      <c r="AB1156" s="21"/>
      <c r="AC1156" s="12"/>
    </row>
    <row r="1157" spans="1:29" x14ac:dyDescent="0.3">
      <c r="A1157" s="1">
        <f t="shared" si="170"/>
        <v>45212.01041666387</v>
      </c>
      <c r="B1157" s="6">
        <v>13</v>
      </c>
      <c r="C1157" s="6" t="s">
        <v>142</v>
      </c>
      <c r="D1157">
        <f>IF(HOUR(A1157)+MINUTE(A1157)/60&lt;=18,1,IF(HOUR(A1157)+MINUTE(A1157)/60&gt;=23.25,1,LOOKUP(DAY(A1157),calendario!$A$12:$A$41,calendario!$C$12:$C$41)))</f>
        <v>1</v>
      </c>
      <c r="E1157" s="89">
        <f t="shared" si="171"/>
        <v>4.3583222656249996</v>
      </c>
      <c r="F1157" s="88">
        <v>17.433289062499998</v>
      </c>
      <c r="G1157" s="89">
        <f t="shared" si="171"/>
        <v>2.5145087890625</v>
      </c>
      <c r="H1157" s="86">
        <v>10.05803515625</v>
      </c>
      <c r="O1157" s="53">
        <f t="shared" si="172"/>
        <v>8.0230916434253771E-2</v>
      </c>
      <c r="P1157" s="54">
        <f t="shared" si="173"/>
        <v>58.927641853201457</v>
      </c>
      <c r="Q1157" s="69">
        <v>35.91351041124414</v>
      </c>
      <c r="R1157" s="53">
        <f t="shared" si="174"/>
        <v>10.033874674648622</v>
      </c>
      <c r="S1157" s="53">
        <f t="shared" si="175"/>
        <v>0.80502696053350886</v>
      </c>
      <c r="T1157" s="53">
        <f t="shared" si="176"/>
        <v>1.9610408607285406</v>
      </c>
      <c r="U1157" s="53">
        <f t="shared" si="177"/>
        <v>58.927641853201457</v>
      </c>
      <c r="V1157" s="69">
        <v>35.91351041124414</v>
      </c>
      <c r="W1157" s="53">
        <f t="shared" si="178"/>
        <v>10.033874674648622</v>
      </c>
      <c r="X1157" s="53">
        <f t="shared" si="179"/>
        <v>19.676838228415239</v>
      </c>
      <c r="Y1157" s="12"/>
      <c r="Z1157" s="21"/>
      <c r="AA1157" s="48"/>
      <c r="AB1157" s="21"/>
      <c r="AC1157" s="12"/>
    </row>
    <row r="1158" spans="1:29" x14ac:dyDescent="0.3">
      <c r="A1158" s="1">
        <f t="shared" ref="A1158:A1221" si="180">A1157+0.0104166666666667</f>
        <v>45212.020833330535</v>
      </c>
      <c r="B1158" s="6">
        <v>13</v>
      </c>
      <c r="C1158" s="6" t="s">
        <v>34</v>
      </c>
      <c r="D1158">
        <f>IF(HOUR(A1158)+MINUTE(A1158)/60&lt;=18,1,IF(HOUR(A1158)+MINUTE(A1158)/60&gt;=23.25,1,LOOKUP(DAY(A1158),calendario!$A$12:$A$41,calendario!$C$12:$C$41)))</f>
        <v>1</v>
      </c>
      <c r="E1158" s="89">
        <f t="shared" ref="E1158:G1221" si="181">F1158/4</f>
        <v>0.76883825683593754</v>
      </c>
      <c r="F1158" s="88">
        <v>3.0753530273437502</v>
      </c>
      <c r="G1158" s="89">
        <f t="shared" si="181"/>
        <v>0</v>
      </c>
      <c r="H1158" s="86">
        <v>0</v>
      </c>
      <c r="O1158" s="53">
        <f t="shared" ref="O1158:O1221" si="182">IF(($K$2*95%/4-E1158)*$M$8*$M$9&lt;0,0,($K$2*95%/4-E1158)*$M$8*$M$9)</f>
        <v>3.7417386038616303</v>
      </c>
      <c r="P1158" s="54">
        <f t="shared" ref="P1158:P1221" si="183">IF(B1158&lt;=3,IF(D1158=1,$L$14*10/$K$11,$K$14*10/$K$11),IF(D1158=1,$L$15*10/$K$11,$K$15*10/$K$11))</f>
        <v>58.927641853201457</v>
      </c>
      <c r="Q1158" s="69">
        <v>35.91351041124414</v>
      </c>
      <c r="R1158" s="53">
        <f t="shared" ref="R1158:R1221" si="184">IF((P1158*95%-Q1158)/2&lt;0,0,(P1158*95%-Q1158)/2)</f>
        <v>10.033874674648622</v>
      </c>
      <c r="S1158" s="53">
        <f t="shared" ref="S1158:S1221" si="185">R1158*O1158</f>
        <v>37.544136216442304</v>
      </c>
      <c r="T1158" s="53">
        <f t="shared" ref="T1158:T1221" si="186">IF(($K$3*95%/4-G1158)*$M$8*$M$9&lt;0,0,($K$3*95%/4-G1158)*$M$8*$M$9)</f>
        <v>4.5260037464002503</v>
      </c>
      <c r="U1158" s="53">
        <f t="shared" ref="U1158:U1221" si="187">IF(B1158&lt;=3,IF(D1158=1,$L$14*10/$K$11,$K$14*10/$K$11),IF(D1158=1,$L$15*10/$K$11,$K$15*10/$K$11))</f>
        <v>58.927641853201457</v>
      </c>
      <c r="V1158" s="69">
        <v>35.91351041124414</v>
      </c>
      <c r="W1158" s="53">
        <f t="shared" ref="W1158:W1221" si="188">IF((U1158*95%-V1158)/2&lt;0,0,(U1158*95%-V1158)/2)</f>
        <v>10.033874674648622</v>
      </c>
      <c r="X1158" s="53">
        <f t="shared" ref="X1158:X1221" si="189">W1158*T1158</f>
        <v>45.413354368370257</v>
      </c>
      <c r="Y1158" s="12"/>
      <c r="Z1158" s="21"/>
      <c r="AA1158" s="48"/>
      <c r="AB1158" s="21"/>
      <c r="AC1158" s="12"/>
    </row>
    <row r="1159" spans="1:29" x14ac:dyDescent="0.3">
      <c r="A1159" s="1">
        <f t="shared" si="180"/>
        <v>45212.031249997199</v>
      </c>
      <c r="B1159" s="6">
        <v>13</v>
      </c>
      <c r="C1159" s="6" t="s">
        <v>36</v>
      </c>
      <c r="D1159">
        <f>IF(HOUR(A1159)+MINUTE(A1159)/60&lt;=18,1,IF(HOUR(A1159)+MINUTE(A1159)/60&gt;=23.25,1,LOOKUP(DAY(A1159),calendario!$A$12:$A$41,calendario!$C$12:$C$41)))</f>
        <v>1</v>
      </c>
      <c r="E1159" s="89">
        <f t="shared" si="181"/>
        <v>0</v>
      </c>
      <c r="F1159" s="88">
        <v>0</v>
      </c>
      <c r="G1159" s="89">
        <f t="shared" si="181"/>
        <v>0</v>
      </c>
      <c r="H1159" s="86">
        <v>0</v>
      </c>
      <c r="O1159" s="53">
        <f t="shared" si="182"/>
        <v>4.5260037464002503</v>
      </c>
      <c r="P1159" s="54">
        <f t="shared" si="183"/>
        <v>58.927641853201457</v>
      </c>
      <c r="Q1159" s="69">
        <v>35.325999739718895</v>
      </c>
      <c r="R1159" s="53">
        <f t="shared" si="184"/>
        <v>10.327630010411244</v>
      </c>
      <c r="S1159" s="53">
        <f t="shared" si="185"/>
        <v>46.742892118556945</v>
      </c>
      <c r="T1159" s="53">
        <f t="shared" si="186"/>
        <v>4.5260037464002503</v>
      </c>
      <c r="U1159" s="53">
        <f t="shared" si="187"/>
        <v>58.927641853201457</v>
      </c>
      <c r="V1159" s="69">
        <v>35.325999739718895</v>
      </c>
      <c r="W1159" s="53">
        <f t="shared" si="188"/>
        <v>10.327630010411244</v>
      </c>
      <c r="X1159" s="53">
        <f t="shared" si="189"/>
        <v>46.742892118556945</v>
      </c>
      <c r="Y1159" s="12"/>
      <c r="Z1159" s="21"/>
      <c r="AA1159" s="48"/>
      <c r="AB1159" s="21"/>
      <c r="AC1159" s="12"/>
    </row>
    <row r="1160" spans="1:29" x14ac:dyDescent="0.3">
      <c r="A1160" s="1">
        <f t="shared" si="180"/>
        <v>45212.041666663863</v>
      </c>
      <c r="B1160" s="6">
        <v>13</v>
      </c>
      <c r="C1160" s="6" t="s">
        <v>38</v>
      </c>
      <c r="D1160">
        <f>IF(HOUR(A1160)+MINUTE(A1160)/60&lt;=18,1,IF(HOUR(A1160)+MINUTE(A1160)/60&gt;=23.25,1,LOOKUP(DAY(A1160),calendario!$A$12:$A$41,calendario!$C$12:$C$41)))</f>
        <v>1</v>
      </c>
      <c r="E1160" s="89">
        <f t="shared" si="181"/>
        <v>0</v>
      </c>
      <c r="F1160" s="88">
        <v>0</v>
      </c>
      <c r="G1160" s="89">
        <f t="shared" si="181"/>
        <v>0</v>
      </c>
      <c r="H1160" s="86">
        <v>0</v>
      </c>
      <c r="O1160" s="53">
        <f t="shared" si="182"/>
        <v>4.5260037464002503</v>
      </c>
      <c r="P1160" s="54">
        <f t="shared" si="183"/>
        <v>58.927641853201457</v>
      </c>
      <c r="Q1160" s="69">
        <v>35.325999739718895</v>
      </c>
      <c r="R1160" s="53">
        <f t="shared" si="184"/>
        <v>10.327630010411244</v>
      </c>
      <c r="S1160" s="53">
        <f t="shared" si="185"/>
        <v>46.742892118556945</v>
      </c>
      <c r="T1160" s="53">
        <f t="shared" si="186"/>
        <v>4.5260037464002503</v>
      </c>
      <c r="U1160" s="53">
        <f t="shared" si="187"/>
        <v>58.927641853201457</v>
      </c>
      <c r="V1160" s="69">
        <v>35.325999739718895</v>
      </c>
      <c r="W1160" s="53">
        <f t="shared" si="188"/>
        <v>10.327630010411244</v>
      </c>
      <c r="X1160" s="53">
        <f t="shared" si="189"/>
        <v>46.742892118556945</v>
      </c>
      <c r="Y1160" s="12"/>
      <c r="Z1160" s="21"/>
      <c r="AA1160" s="48"/>
      <c r="AB1160" s="21"/>
      <c r="AC1160" s="12"/>
    </row>
    <row r="1161" spans="1:29" x14ac:dyDescent="0.3">
      <c r="A1161" s="1">
        <f t="shared" si="180"/>
        <v>45212.052083330527</v>
      </c>
      <c r="B1161" s="6">
        <v>13</v>
      </c>
      <c r="C1161" s="6" t="s">
        <v>40</v>
      </c>
      <c r="D1161">
        <f>IF(HOUR(A1161)+MINUTE(A1161)/60&lt;=18,1,IF(HOUR(A1161)+MINUTE(A1161)/60&gt;=23.25,1,LOOKUP(DAY(A1161),calendario!$A$12:$A$41,calendario!$C$12:$C$41)))</f>
        <v>1</v>
      </c>
      <c r="E1161" s="89">
        <f t="shared" si="181"/>
        <v>0</v>
      </c>
      <c r="F1161" s="88">
        <v>0</v>
      </c>
      <c r="G1161" s="89">
        <f t="shared" si="181"/>
        <v>0</v>
      </c>
      <c r="H1161" s="86">
        <v>0</v>
      </c>
      <c r="O1161" s="53">
        <f t="shared" si="182"/>
        <v>4.5260037464002503</v>
      </c>
      <c r="P1161" s="54">
        <f t="shared" si="183"/>
        <v>58.927641853201457</v>
      </c>
      <c r="Q1161" s="69">
        <v>35.956144716293593</v>
      </c>
      <c r="R1161" s="53">
        <f t="shared" si="184"/>
        <v>10.012557522123895</v>
      </c>
      <c r="S1161" s="53">
        <f t="shared" si="185"/>
        <v>45.316872856180758</v>
      </c>
      <c r="T1161" s="53">
        <f t="shared" si="186"/>
        <v>4.5260037464002503</v>
      </c>
      <c r="U1161" s="53">
        <f t="shared" si="187"/>
        <v>58.927641853201457</v>
      </c>
      <c r="V1161" s="69">
        <v>35.956144716293593</v>
      </c>
      <c r="W1161" s="53">
        <f t="shared" si="188"/>
        <v>10.012557522123895</v>
      </c>
      <c r="X1161" s="53">
        <f t="shared" si="189"/>
        <v>45.316872856180758</v>
      </c>
      <c r="Y1161" s="12"/>
      <c r="Z1161" s="21"/>
      <c r="AA1161" s="48"/>
      <c r="AB1161" s="21"/>
      <c r="AC1161" s="12"/>
    </row>
    <row r="1162" spans="1:29" x14ac:dyDescent="0.3">
      <c r="A1162" s="1">
        <f t="shared" si="180"/>
        <v>45212.062499997191</v>
      </c>
      <c r="B1162" s="6">
        <v>13</v>
      </c>
      <c r="C1162" s="6" t="s">
        <v>42</v>
      </c>
      <c r="D1162">
        <f>IF(HOUR(A1162)+MINUTE(A1162)/60&lt;=18,1,IF(HOUR(A1162)+MINUTE(A1162)/60&gt;=23.25,1,LOOKUP(DAY(A1162),calendario!$A$12:$A$41,calendario!$C$12:$C$41)))</f>
        <v>1</v>
      </c>
      <c r="E1162" s="89">
        <f t="shared" si="181"/>
        <v>0</v>
      </c>
      <c r="F1162" s="88">
        <v>0</v>
      </c>
      <c r="G1162" s="89">
        <f t="shared" si="181"/>
        <v>0</v>
      </c>
      <c r="H1162" s="86">
        <v>0</v>
      </c>
      <c r="O1162" s="53">
        <f t="shared" si="182"/>
        <v>4.5260037464002503</v>
      </c>
      <c r="P1162" s="54">
        <f t="shared" si="183"/>
        <v>58.927641853201457</v>
      </c>
      <c r="Q1162" s="69">
        <v>35.956144716293593</v>
      </c>
      <c r="R1162" s="53">
        <f t="shared" si="184"/>
        <v>10.012557522123895</v>
      </c>
      <c r="S1162" s="53">
        <f t="shared" si="185"/>
        <v>45.316872856180758</v>
      </c>
      <c r="T1162" s="53">
        <f t="shared" si="186"/>
        <v>4.5260037464002503</v>
      </c>
      <c r="U1162" s="53">
        <f t="shared" si="187"/>
        <v>58.927641853201457</v>
      </c>
      <c r="V1162" s="69">
        <v>35.956144716293593</v>
      </c>
      <c r="W1162" s="53">
        <f t="shared" si="188"/>
        <v>10.012557522123895</v>
      </c>
      <c r="X1162" s="53">
        <f t="shared" si="189"/>
        <v>45.316872856180758</v>
      </c>
      <c r="Y1162" s="12"/>
      <c r="Z1162" s="21"/>
      <c r="AA1162" s="48"/>
      <c r="AB1162" s="21"/>
      <c r="AC1162" s="12"/>
    </row>
    <row r="1163" spans="1:29" x14ac:dyDescent="0.3">
      <c r="A1163" s="1">
        <f t="shared" si="180"/>
        <v>45212.072916663856</v>
      </c>
      <c r="B1163" s="6">
        <v>13</v>
      </c>
      <c r="C1163" s="6" t="s">
        <v>43</v>
      </c>
      <c r="D1163">
        <f>IF(HOUR(A1163)+MINUTE(A1163)/60&lt;=18,1,IF(HOUR(A1163)+MINUTE(A1163)/60&gt;=23.25,1,LOOKUP(DAY(A1163),calendario!$A$12:$A$41,calendario!$C$12:$C$41)))</f>
        <v>1</v>
      </c>
      <c r="E1163" s="89">
        <f t="shared" si="181"/>
        <v>0</v>
      </c>
      <c r="F1163" s="88">
        <v>0</v>
      </c>
      <c r="G1163" s="89">
        <f t="shared" si="181"/>
        <v>0</v>
      </c>
      <c r="H1163" s="86">
        <v>0</v>
      </c>
      <c r="O1163" s="53">
        <f t="shared" si="182"/>
        <v>4.5260037464002503</v>
      </c>
      <c r="P1163" s="54">
        <f t="shared" si="183"/>
        <v>58.927641853201457</v>
      </c>
      <c r="Q1163" s="69">
        <v>35.625772514315464</v>
      </c>
      <c r="R1163" s="53">
        <f t="shared" si="184"/>
        <v>10.17774362311296</v>
      </c>
      <c r="S1163" s="53">
        <f t="shared" si="185"/>
        <v>46.064505768110514</v>
      </c>
      <c r="T1163" s="53">
        <f t="shared" si="186"/>
        <v>4.5260037464002503</v>
      </c>
      <c r="U1163" s="53">
        <f t="shared" si="187"/>
        <v>58.927641853201457</v>
      </c>
      <c r="V1163" s="69">
        <v>35.625772514315464</v>
      </c>
      <c r="W1163" s="53">
        <f t="shared" si="188"/>
        <v>10.17774362311296</v>
      </c>
      <c r="X1163" s="53">
        <f t="shared" si="189"/>
        <v>46.064505768110514</v>
      </c>
      <c r="Y1163" s="12"/>
      <c r="Z1163" s="21"/>
      <c r="AA1163" s="48"/>
      <c r="AB1163" s="21"/>
      <c r="AC1163" s="12"/>
    </row>
    <row r="1164" spans="1:29" x14ac:dyDescent="0.3">
      <c r="A1164" s="1">
        <f t="shared" si="180"/>
        <v>45212.08333333052</v>
      </c>
      <c r="B1164" s="6">
        <v>13</v>
      </c>
      <c r="C1164" s="6" t="s">
        <v>45</v>
      </c>
      <c r="D1164">
        <f>IF(HOUR(A1164)+MINUTE(A1164)/60&lt;=18,1,IF(HOUR(A1164)+MINUTE(A1164)/60&gt;=23.25,1,LOOKUP(DAY(A1164),calendario!$A$12:$A$41,calendario!$C$12:$C$41)))</f>
        <v>1</v>
      </c>
      <c r="E1164" s="89">
        <f t="shared" si="181"/>
        <v>0</v>
      </c>
      <c r="F1164" s="88">
        <v>0</v>
      </c>
      <c r="G1164" s="89">
        <f t="shared" si="181"/>
        <v>0</v>
      </c>
      <c r="H1164" s="86">
        <v>0</v>
      </c>
      <c r="O1164" s="53">
        <f t="shared" si="182"/>
        <v>4.5260037464002503</v>
      </c>
      <c r="P1164" s="54">
        <f t="shared" si="183"/>
        <v>58.927641853201457</v>
      </c>
      <c r="Q1164" s="69">
        <v>35.625772514315464</v>
      </c>
      <c r="R1164" s="53">
        <f t="shared" si="184"/>
        <v>10.17774362311296</v>
      </c>
      <c r="S1164" s="53">
        <f t="shared" si="185"/>
        <v>46.064505768110514</v>
      </c>
      <c r="T1164" s="53">
        <f t="shared" si="186"/>
        <v>4.5260037464002503</v>
      </c>
      <c r="U1164" s="53">
        <f t="shared" si="187"/>
        <v>58.927641853201457</v>
      </c>
      <c r="V1164" s="69">
        <v>35.625772514315464</v>
      </c>
      <c r="W1164" s="53">
        <f t="shared" si="188"/>
        <v>10.17774362311296</v>
      </c>
      <c r="X1164" s="53">
        <f t="shared" si="189"/>
        <v>46.064505768110514</v>
      </c>
      <c r="Y1164" s="12"/>
      <c r="Z1164" s="21"/>
      <c r="AA1164" s="48"/>
      <c r="AB1164" s="21"/>
      <c r="AC1164" s="12"/>
    </row>
    <row r="1165" spans="1:29" x14ac:dyDescent="0.3">
      <c r="A1165" s="1">
        <f t="shared" si="180"/>
        <v>45212.093749997184</v>
      </c>
      <c r="B1165" s="6">
        <v>13</v>
      </c>
      <c r="C1165" s="6" t="s">
        <v>46</v>
      </c>
      <c r="D1165">
        <f>IF(HOUR(A1165)+MINUTE(A1165)/60&lt;=18,1,IF(HOUR(A1165)+MINUTE(A1165)/60&gt;=23.25,1,LOOKUP(DAY(A1165),calendario!$A$12:$A$41,calendario!$C$12:$C$41)))</f>
        <v>1</v>
      </c>
      <c r="E1165" s="89">
        <f t="shared" si="181"/>
        <v>0</v>
      </c>
      <c r="F1165" s="88">
        <v>0</v>
      </c>
      <c r="G1165" s="89">
        <f t="shared" si="181"/>
        <v>0</v>
      </c>
      <c r="H1165" s="86">
        <v>0</v>
      </c>
      <c r="O1165" s="53">
        <f t="shared" si="182"/>
        <v>4.5260037464002503</v>
      </c>
      <c r="P1165" s="54">
        <f t="shared" si="183"/>
        <v>58.927641853201457</v>
      </c>
      <c r="Q1165" s="69">
        <v>35.545983862571575</v>
      </c>
      <c r="R1165" s="53">
        <f t="shared" si="184"/>
        <v>10.217637948984905</v>
      </c>
      <c r="S1165" s="53">
        <f t="shared" si="185"/>
        <v>46.245067636467049</v>
      </c>
      <c r="T1165" s="53">
        <f t="shared" si="186"/>
        <v>4.5260037464002503</v>
      </c>
      <c r="U1165" s="53">
        <f t="shared" si="187"/>
        <v>58.927641853201457</v>
      </c>
      <c r="V1165" s="69">
        <v>35.545983862571575</v>
      </c>
      <c r="W1165" s="53">
        <f t="shared" si="188"/>
        <v>10.217637948984905</v>
      </c>
      <c r="X1165" s="53">
        <f t="shared" si="189"/>
        <v>46.245067636467049</v>
      </c>
      <c r="Y1165" s="12"/>
      <c r="Z1165" s="21"/>
      <c r="AA1165" s="48"/>
      <c r="AB1165" s="21"/>
      <c r="AC1165" s="12"/>
    </row>
    <row r="1166" spans="1:29" x14ac:dyDescent="0.3">
      <c r="A1166" s="1">
        <f t="shared" si="180"/>
        <v>45212.104166663848</v>
      </c>
      <c r="B1166" s="6">
        <v>13</v>
      </c>
      <c r="C1166" s="6" t="s">
        <v>49</v>
      </c>
      <c r="D1166">
        <f>IF(HOUR(A1166)+MINUTE(A1166)/60&lt;=18,1,IF(HOUR(A1166)+MINUTE(A1166)/60&gt;=23.25,1,LOOKUP(DAY(A1166),calendario!$A$12:$A$41,calendario!$C$12:$C$41)))</f>
        <v>1</v>
      </c>
      <c r="E1166" s="89">
        <f t="shared" si="181"/>
        <v>0</v>
      </c>
      <c r="F1166" s="88">
        <v>0</v>
      </c>
      <c r="G1166" s="89">
        <f t="shared" si="181"/>
        <v>0</v>
      </c>
      <c r="H1166" s="86">
        <v>0</v>
      </c>
      <c r="O1166" s="53">
        <f t="shared" si="182"/>
        <v>4.5260037464002503</v>
      </c>
      <c r="P1166" s="54">
        <f t="shared" si="183"/>
        <v>58.927641853201457</v>
      </c>
      <c r="Q1166" s="69">
        <v>35.545983862571575</v>
      </c>
      <c r="R1166" s="53">
        <f t="shared" si="184"/>
        <v>10.217637948984905</v>
      </c>
      <c r="S1166" s="53">
        <f t="shared" si="185"/>
        <v>46.245067636467049</v>
      </c>
      <c r="T1166" s="53">
        <f t="shared" si="186"/>
        <v>4.5260037464002503</v>
      </c>
      <c r="U1166" s="53">
        <f t="shared" si="187"/>
        <v>58.927641853201457</v>
      </c>
      <c r="V1166" s="69">
        <v>35.545983862571575</v>
      </c>
      <c r="W1166" s="53">
        <f t="shared" si="188"/>
        <v>10.217637948984905</v>
      </c>
      <c r="X1166" s="53">
        <f t="shared" si="189"/>
        <v>46.245067636467049</v>
      </c>
      <c r="Y1166" s="12"/>
      <c r="Z1166" s="21"/>
      <c r="AA1166" s="48"/>
      <c r="AB1166" s="21"/>
      <c r="AC1166" s="12"/>
    </row>
    <row r="1167" spans="1:29" x14ac:dyDescent="0.3">
      <c r="A1167" s="1">
        <f t="shared" si="180"/>
        <v>45212.114583330513</v>
      </c>
      <c r="B1167" s="6">
        <v>13</v>
      </c>
      <c r="C1167" s="6" t="s">
        <v>52</v>
      </c>
      <c r="D1167">
        <f>IF(HOUR(A1167)+MINUTE(A1167)/60&lt;=18,1,IF(HOUR(A1167)+MINUTE(A1167)/60&gt;=23.25,1,LOOKUP(DAY(A1167),calendario!$A$12:$A$41,calendario!$C$12:$C$41)))</f>
        <v>1</v>
      </c>
      <c r="E1167" s="89">
        <f t="shared" si="181"/>
        <v>0</v>
      </c>
      <c r="F1167" s="88">
        <v>0</v>
      </c>
      <c r="G1167" s="89">
        <f t="shared" si="181"/>
        <v>0</v>
      </c>
      <c r="H1167" s="86">
        <v>0</v>
      </c>
      <c r="O1167" s="53">
        <f t="shared" si="182"/>
        <v>4.5260037464002503</v>
      </c>
      <c r="P1167" s="54">
        <f t="shared" si="183"/>
        <v>58.927641853201457</v>
      </c>
      <c r="Q1167" s="69">
        <v>35.519100208224884</v>
      </c>
      <c r="R1167" s="53">
        <f t="shared" si="184"/>
        <v>10.23107977615825</v>
      </c>
      <c r="S1167" s="53">
        <f t="shared" si="185"/>
        <v>46.305905396612076</v>
      </c>
      <c r="T1167" s="53">
        <f t="shared" si="186"/>
        <v>4.5260037464002503</v>
      </c>
      <c r="U1167" s="53">
        <f t="shared" si="187"/>
        <v>58.927641853201457</v>
      </c>
      <c r="V1167" s="69">
        <v>35.519100208224884</v>
      </c>
      <c r="W1167" s="53">
        <f t="shared" si="188"/>
        <v>10.23107977615825</v>
      </c>
      <c r="X1167" s="53">
        <f t="shared" si="189"/>
        <v>46.305905396612076</v>
      </c>
      <c r="Y1167" s="12"/>
      <c r="Z1167" s="21"/>
      <c r="AA1167" s="48"/>
      <c r="AB1167" s="21"/>
      <c r="AC1167" s="12"/>
    </row>
    <row r="1168" spans="1:29" x14ac:dyDescent="0.3">
      <c r="A1168" s="1">
        <f t="shared" si="180"/>
        <v>45212.124999997177</v>
      </c>
      <c r="B1168" s="6">
        <v>13</v>
      </c>
      <c r="C1168" s="6" t="s">
        <v>54</v>
      </c>
      <c r="D1168">
        <f>IF(HOUR(A1168)+MINUTE(A1168)/60&lt;=18,1,IF(HOUR(A1168)+MINUTE(A1168)/60&gt;=23.25,1,LOOKUP(DAY(A1168),calendario!$A$12:$A$41,calendario!$C$12:$C$41)))</f>
        <v>1</v>
      </c>
      <c r="E1168" s="89">
        <f t="shared" si="181"/>
        <v>0</v>
      </c>
      <c r="F1168" s="88">
        <v>0</v>
      </c>
      <c r="G1168" s="89">
        <f t="shared" si="181"/>
        <v>0</v>
      </c>
      <c r="H1168" s="86">
        <v>0</v>
      </c>
      <c r="O1168" s="53">
        <f t="shared" si="182"/>
        <v>4.5260037464002503</v>
      </c>
      <c r="P1168" s="54">
        <f t="shared" si="183"/>
        <v>58.927641853201457</v>
      </c>
      <c r="Q1168" s="69">
        <v>35.519100208224884</v>
      </c>
      <c r="R1168" s="53">
        <f t="shared" si="184"/>
        <v>10.23107977615825</v>
      </c>
      <c r="S1168" s="53">
        <f t="shared" si="185"/>
        <v>46.305905396612076</v>
      </c>
      <c r="T1168" s="53">
        <f t="shared" si="186"/>
        <v>4.5260037464002503</v>
      </c>
      <c r="U1168" s="53">
        <f t="shared" si="187"/>
        <v>58.927641853201457</v>
      </c>
      <c r="V1168" s="69">
        <v>35.519100208224884</v>
      </c>
      <c r="W1168" s="53">
        <f t="shared" si="188"/>
        <v>10.23107977615825</v>
      </c>
      <c r="X1168" s="53">
        <f t="shared" si="189"/>
        <v>46.305905396612076</v>
      </c>
      <c r="Y1168" s="12"/>
      <c r="Z1168" s="21"/>
      <c r="AA1168" s="48"/>
      <c r="AB1168" s="21"/>
      <c r="AC1168" s="12"/>
    </row>
    <row r="1169" spans="1:29" x14ac:dyDescent="0.3">
      <c r="A1169" s="1">
        <f t="shared" si="180"/>
        <v>45212.135416663841</v>
      </c>
      <c r="B1169" s="6">
        <v>13</v>
      </c>
      <c r="C1169" s="6" t="s">
        <v>55</v>
      </c>
      <c r="D1169">
        <f>IF(HOUR(A1169)+MINUTE(A1169)/60&lt;=18,1,IF(HOUR(A1169)+MINUTE(A1169)/60&gt;=23.25,1,LOOKUP(DAY(A1169),calendario!$A$12:$A$41,calendario!$C$12:$C$41)))</f>
        <v>1</v>
      </c>
      <c r="E1169" s="89">
        <f t="shared" si="181"/>
        <v>0</v>
      </c>
      <c r="F1169" s="88">
        <v>0</v>
      </c>
      <c r="G1169" s="89">
        <f t="shared" si="181"/>
        <v>0</v>
      </c>
      <c r="H1169" s="86">
        <v>0</v>
      </c>
      <c r="O1169" s="53">
        <f t="shared" si="182"/>
        <v>4.5260037464002503</v>
      </c>
      <c r="P1169" s="54">
        <f t="shared" si="183"/>
        <v>58.927641853201457</v>
      </c>
      <c r="Q1169" s="69">
        <v>35.612794377928161</v>
      </c>
      <c r="R1169" s="53">
        <f t="shared" si="184"/>
        <v>10.184232691306612</v>
      </c>
      <c r="S1169" s="53">
        <f t="shared" si="185"/>
        <v>46.093875315065631</v>
      </c>
      <c r="T1169" s="53">
        <f t="shared" si="186"/>
        <v>4.5260037464002503</v>
      </c>
      <c r="U1169" s="53">
        <f t="shared" si="187"/>
        <v>58.927641853201457</v>
      </c>
      <c r="V1169" s="69">
        <v>35.612794377928161</v>
      </c>
      <c r="W1169" s="53">
        <f t="shared" si="188"/>
        <v>10.184232691306612</v>
      </c>
      <c r="X1169" s="53">
        <f t="shared" si="189"/>
        <v>46.093875315065631</v>
      </c>
      <c r="Y1169" s="12"/>
      <c r="Z1169" s="21"/>
      <c r="AA1169" s="48"/>
      <c r="AB1169" s="21"/>
      <c r="AC1169" s="12"/>
    </row>
    <row r="1170" spans="1:29" x14ac:dyDescent="0.3">
      <c r="A1170" s="1">
        <f t="shared" si="180"/>
        <v>45212.145833330505</v>
      </c>
      <c r="B1170" s="6">
        <v>13</v>
      </c>
      <c r="C1170" s="6" t="s">
        <v>56</v>
      </c>
      <c r="D1170">
        <f>IF(HOUR(A1170)+MINUTE(A1170)/60&lt;=18,1,IF(HOUR(A1170)+MINUTE(A1170)/60&gt;=23.25,1,LOOKUP(DAY(A1170),calendario!$A$12:$A$41,calendario!$C$12:$C$41)))</f>
        <v>1</v>
      </c>
      <c r="E1170" s="89">
        <f t="shared" si="181"/>
        <v>0</v>
      </c>
      <c r="F1170" s="88">
        <v>0</v>
      </c>
      <c r="G1170" s="89">
        <f t="shared" si="181"/>
        <v>0</v>
      </c>
      <c r="H1170" s="86">
        <v>0</v>
      </c>
      <c r="O1170" s="53">
        <f t="shared" si="182"/>
        <v>4.5260037464002503</v>
      </c>
      <c r="P1170" s="54">
        <f t="shared" si="183"/>
        <v>58.927641853201457</v>
      </c>
      <c r="Q1170" s="69">
        <v>35.612794377928161</v>
      </c>
      <c r="R1170" s="53">
        <f t="shared" si="184"/>
        <v>10.184232691306612</v>
      </c>
      <c r="S1170" s="53">
        <f t="shared" si="185"/>
        <v>46.093875315065631</v>
      </c>
      <c r="T1170" s="53">
        <f t="shared" si="186"/>
        <v>4.5260037464002503</v>
      </c>
      <c r="U1170" s="53">
        <f t="shared" si="187"/>
        <v>58.927641853201457</v>
      </c>
      <c r="V1170" s="69">
        <v>35.612794377928161</v>
      </c>
      <c r="W1170" s="53">
        <f t="shared" si="188"/>
        <v>10.184232691306612</v>
      </c>
      <c r="X1170" s="53">
        <f t="shared" si="189"/>
        <v>46.093875315065631</v>
      </c>
      <c r="Y1170" s="12"/>
      <c r="Z1170" s="21"/>
      <c r="AA1170" s="48"/>
      <c r="AB1170" s="21"/>
      <c r="AC1170" s="12"/>
    </row>
    <row r="1171" spans="1:29" x14ac:dyDescent="0.3">
      <c r="A1171" s="1">
        <f t="shared" si="180"/>
        <v>45212.15624999717</v>
      </c>
      <c r="B1171" s="6">
        <v>13</v>
      </c>
      <c r="C1171" s="6" t="s">
        <v>57</v>
      </c>
      <c r="D1171">
        <f>IF(HOUR(A1171)+MINUTE(A1171)/60&lt;=18,1,IF(HOUR(A1171)+MINUTE(A1171)/60&gt;=23.25,1,LOOKUP(DAY(A1171),calendario!$A$12:$A$41,calendario!$C$12:$C$41)))</f>
        <v>1</v>
      </c>
      <c r="E1171" s="89">
        <f t="shared" si="181"/>
        <v>0</v>
      </c>
      <c r="F1171" s="88">
        <v>0</v>
      </c>
      <c r="G1171" s="89">
        <f t="shared" si="181"/>
        <v>0</v>
      </c>
      <c r="H1171" s="86">
        <v>0</v>
      </c>
      <c r="O1171" s="53">
        <f t="shared" si="182"/>
        <v>4.5260037464002503</v>
      </c>
      <c r="P1171" s="54">
        <f t="shared" si="183"/>
        <v>58.927641853201457</v>
      </c>
      <c r="Q1171" s="69">
        <v>35.693091098386255</v>
      </c>
      <c r="R1171" s="53">
        <f t="shared" si="184"/>
        <v>10.144084331077565</v>
      </c>
      <c r="S1171" s="53">
        <f t="shared" si="185"/>
        <v>45.912163686257138</v>
      </c>
      <c r="T1171" s="53">
        <f t="shared" si="186"/>
        <v>4.5260037464002503</v>
      </c>
      <c r="U1171" s="53">
        <f t="shared" si="187"/>
        <v>58.927641853201457</v>
      </c>
      <c r="V1171" s="69">
        <v>35.693091098386255</v>
      </c>
      <c r="W1171" s="53">
        <f t="shared" si="188"/>
        <v>10.144084331077565</v>
      </c>
      <c r="X1171" s="53">
        <f t="shared" si="189"/>
        <v>45.912163686257138</v>
      </c>
      <c r="Y1171" s="12"/>
      <c r="Z1171" s="21"/>
      <c r="AA1171" s="48"/>
      <c r="AB1171" s="21"/>
      <c r="AC1171" s="12"/>
    </row>
    <row r="1172" spans="1:29" x14ac:dyDescent="0.3">
      <c r="A1172" s="1">
        <f t="shared" si="180"/>
        <v>45212.166666663834</v>
      </c>
      <c r="B1172" s="6">
        <v>13</v>
      </c>
      <c r="C1172" s="6" t="s">
        <v>58</v>
      </c>
      <c r="D1172">
        <f>IF(HOUR(A1172)+MINUTE(A1172)/60&lt;=18,1,IF(HOUR(A1172)+MINUTE(A1172)/60&gt;=23.25,1,LOOKUP(DAY(A1172),calendario!$A$12:$A$41,calendario!$C$12:$C$41)))</f>
        <v>1</v>
      </c>
      <c r="E1172" s="89">
        <f t="shared" si="181"/>
        <v>0</v>
      </c>
      <c r="F1172" s="88">
        <v>0</v>
      </c>
      <c r="G1172" s="89">
        <f t="shared" si="181"/>
        <v>0</v>
      </c>
      <c r="H1172" s="86">
        <v>0</v>
      </c>
      <c r="O1172" s="53">
        <f t="shared" si="182"/>
        <v>4.5260037464002503</v>
      </c>
      <c r="P1172" s="54">
        <f t="shared" si="183"/>
        <v>58.927641853201457</v>
      </c>
      <c r="Q1172" s="69">
        <v>35.693091098386255</v>
      </c>
      <c r="R1172" s="53">
        <f t="shared" si="184"/>
        <v>10.144084331077565</v>
      </c>
      <c r="S1172" s="53">
        <f t="shared" si="185"/>
        <v>45.912163686257138</v>
      </c>
      <c r="T1172" s="53">
        <f t="shared" si="186"/>
        <v>4.5260037464002503</v>
      </c>
      <c r="U1172" s="53">
        <f t="shared" si="187"/>
        <v>58.927641853201457</v>
      </c>
      <c r="V1172" s="69">
        <v>35.693091098386255</v>
      </c>
      <c r="W1172" s="53">
        <f t="shared" si="188"/>
        <v>10.144084331077565</v>
      </c>
      <c r="X1172" s="53">
        <f t="shared" si="189"/>
        <v>45.912163686257138</v>
      </c>
      <c r="Y1172" s="12"/>
      <c r="Z1172" s="21"/>
      <c r="AA1172" s="48"/>
      <c r="AB1172" s="21"/>
      <c r="AC1172" s="12"/>
    </row>
    <row r="1173" spans="1:29" x14ac:dyDescent="0.3">
      <c r="A1173" s="1">
        <f t="shared" si="180"/>
        <v>45212.177083330498</v>
      </c>
      <c r="B1173" s="6">
        <v>13</v>
      </c>
      <c r="C1173" s="6" t="s">
        <v>60</v>
      </c>
      <c r="D1173">
        <f>IF(HOUR(A1173)+MINUTE(A1173)/60&lt;=18,1,IF(HOUR(A1173)+MINUTE(A1173)/60&gt;=23.25,1,LOOKUP(DAY(A1173),calendario!$A$12:$A$41,calendario!$C$12:$C$41)))</f>
        <v>1</v>
      </c>
      <c r="E1173" s="89">
        <f t="shared" si="181"/>
        <v>0</v>
      </c>
      <c r="F1173" s="88">
        <v>0</v>
      </c>
      <c r="G1173" s="89">
        <f t="shared" si="181"/>
        <v>0</v>
      </c>
      <c r="H1173" s="86">
        <v>0</v>
      </c>
      <c r="O1173" s="53">
        <f t="shared" si="182"/>
        <v>4.5260037464002503</v>
      </c>
      <c r="P1173" s="54">
        <f t="shared" si="183"/>
        <v>58.927641853201457</v>
      </c>
      <c r="Q1173" s="69">
        <v>35.641617386777718</v>
      </c>
      <c r="R1173" s="53">
        <f t="shared" si="184"/>
        <v>10.169821186881833</v>
      </c>
      <c r="S1173" s="53">
        <f t="shared" si="185"/>
        <v>46.028648792047818</v>
      </c>
      <c r="T1173" s="53">
        <f t="shared" si="186"/>
        <v>4.5260037464002503</v>
      </c>
      <c r="U1173" s="53">
        <f t="shared" si="187"/>
        <v>58.927641853201457</v>
      </c>
      <c r="V1173" s="69">
        <v>35.641617386777718</v>
      </c>
      <c r="W1173" s="53">
        <f t="shared" si="188"/>
        <v>10.169821186881833</v>
      </c>
      <c r="X1173" s="53">
        <f t="shared" si="189"/>
        <v>46.028648792047818</v>
      </c>
      <c r="Y1173" s="12"/>
      <c r="Z1173" s="21"/>
      <c r="AA1173" s="48"/>
      <c r="AB1173" s="21"/>
      <c r="AC1173" s="12"/>
    </row>
    <row r="1174" spans="1:29" x14ac:dyDescent="0.3">
      <c r="A1174" s="1">
        <f t="shared" si="180"/>
        <v>45212.187499997162</v>
      </c>
      <c r="B1174" s="6">
        <v>13</v>
      </c>
      <c r="C1174" s="6" t="s">
        <v>61</v>
      </c>
      <c r="D1174">
        <f>IF(HOUR(A1174)+MINUTE(A1174)/60&lt;=18,1,IF(HOUR(A1174)+MINUTE(A1174)/60&gt;=23.25,1,LOOKUP(DAY(A1174),calendario!$A$12:$A$41,calendario!$C$12:$C$41)))</f>
        <v>1</v>
      </c>
      <c r="E1174" s="89">
        <f t="shared" si="181"/>
        <v>0</v>
      </c>
      <c r="F1174" s="88">
        <v>0</v>
      </c>
      <c r="G1174" s="89">
        <f t="shared" si="181"/>
        <v>0</v>
      </c>
      <c r="H1174" s="86">
        <v>0</v>
      </c>
      <c r="O1174" s="53">
        <f t="shared" si="182"/>
        <v>4.5260037464002503</v>
      </c>
      <c r="P1174" s="54">
        <f t="shared" si="183"/>
        <v>58.927641853201457</v>
      </c>
      <c r="Q1174" s="69">
        <v>35.641617386777718</v>
      </c>
      <c r="R1174" s="53">
        <f t="shared" si="184"/>
        <v>10.169821186881833</v>
      </c>
      <c r="S1174" s="53">
        <f t="shared" si="185"/>
        <v>46.028648792047818</v>
      </c>
      <c r="T1174" s="53">
        <f t="shared" si="186"/>
        <v>4.5260037464002503</v>
      </c>
      <c r="U1174" s="53">
        <f t="shared" si="187"/>
        <v>58.927641853201457</v>
      </c>
      <c r="V1174" s="69">
        <v>35.641617386777718</v>
      </c>
      <c r="W1174" s="53">
        <f t="shared" si="188"/>
        <v>10.169821186881833</v>
      </c>
      <c r="X1174" s="53">
        <f t="shared" si="189"/>
        <v>46.028648792047818</v>
      </c>
      <c r="Y1174" s="12"/>
      <c r="Z1174" s="21"/>
      <c r="AA1174" s="48"/>
      <c r="AB1174" s="21"/>
      <c r="AC1174" s="12"/>
    </row>
    <row r="1175" spans="1:29" x14ac:dyDescent="0.3">
      <c r="A1175" s="1">
        <f t="shared" si="180"/>
        <v>45212.197916663827</v>
      </c>
      <c r="B1175" s="6">
        <v>13</v>
      </c>
      <c r="C1175" s="6" t="s">
        <v>62</v>
      </c>
      <c r="D1175">
        <f>IF(HOUR(A1175)+MINUTE(A1175)/60&lt;=18,1,IF(HOUR(A1175)+MINUTE(A1175)/60&gt;=23.25,1,LOOKUP(DAY(A1175),calendario!$A$12:$A$41,calendario!$C$12:$C$41)))</f>
        <v>1</v>
      </c>
      <c r="E1175" s="89">
        <f t="shared" si="181"/>
        <v>0</v>
      </c>
      <c r="F1175" s="88">
        <v>0</v>
      </c>
      <c r="G1175" s="89">
        <f t="shared" si="181"/>
        <v>0</v>
      </c>
      <c r="H1175" s="86">
        <v>0</v>
      </c>
      <c r="O1175" s="53">
        <f t="shared" si="182"/>
        <v>4.5260037464002503</v>
      </c>
      <c r="P1175" s="54">
        <f t="shared" si="183"/>
        <v>58.927641853201457</v>
      </c>
      <c r="Q1175" s="69">
        <v>35.909279541905256</v>
      </c>
      <c r="R1175" s="53">
        <f t="shared" si="184"/>
        <v>10.035990109318064</v>
      </c>
      <c r="S1175" s="53">
        <f t="shared" si="185"/>
        <v>45.422928833609411</v>
      </c>
      <c r="T1175" s="53">
        <f t="shared" si="186"/>
        <v>4.5260037464002503</v>
      </c>
      <c r="U1175" s="53">
        <f t="shared" si="187"/>
        <v>58.927641853201457</v>
      </c>
      <c r="V1175" s="69">
        <v>35.909279541905256</v>
      </c>
      <c r="W1175" s="53">
        <f t="shared" si="188"/>
        <v>10.035990109318064</v>
      </c>
      <c r="X1175" s="53">
        <f t="shared" si="189"/>
        <v>45.422928833609411</v>
      </c>
      <c r="Y1175" s="12"/>
      <c r="Z1175" s="21"/>
      <c r="AA1175" s="48"/>
      <c r="AB1175" s="21"/>
      <c r="AC1175" s="12"/>
    </row>
    <row r="1176" spans="1:29" x14ac:dyDescent="0.3">
      <c r="A1176" s="1">
        <f t="shared" si="180"/>
        <v>45212.208333330491</v>
      </c>
      <c r="B1176" s="6">
        <v>13</v>
      </c>
      <c r="C1176" s="6" t="s">
        <v>63</v>
      </c>
      <c r="D1176">
        <f>IF(HOUR(A1176)+MINUTE(A1176)/60&lt;=18,1,IF(HOUR(A1176)+MINUTE(A1176)/60&gt;=23.25,1,LOOKUP(DAY(A1176),calendario!$A$12:$A$41,calendario!$C$12:$C$41)))</f>
        <v>1</v>
      </c>
      <c r="E1176" s="89">
        <f t="shared" si="181"/>
        <v>0</v>
      </c>
      <c r="F1176" s="88">
        <v>0</v>
      </c>
      <c r="G1176" s="89">
        <f t="shared" si="181"/>
        <v>0</v>
      </c>
      <c r="H1176" s="86">
        <v>0</v>
      </c>
      <c r="O1176" s="53">
        <f t="shared" si="182"/>
        <v>4.5260037464002503</v>
      </c>
      <c r="P1176" s="54">
        <f t="shared" si="183"/>
        <v>58.927641853201457</v>
      </c>
      <c r="Q1176" s="69">
        <v>35.909279541905256</v>
      </c>
      <c r="R1176" s="53">
        <f t="shared" si="184"/>
        <v>10.035990109318064</v>
      </c>
      <c r="S1176" s="53">
        <f t="shared" si="185"/>
        <v>45.422928833609411</v>
      </c>
      <c r="T1176" s="53">
        <f t="shared" si="186"/>
        <v>4.5260037464002503</v>
      </c>
      <c r="U1176" s="53">
        <f t="shared" si="187"/>
        <v>58.927641853201457</v>
      </c>
      <c r="V1176" s="69">
        <v>35.909279541905256</v>
      </c>
      <c r="W1176" s="53">
        <f t="shared" si="188"/>
        <v>10.035990109318064</v>
      </c>
      <c r="X1176" s="53">
        <f t="shared" si="189"/>
        <v>45.422928833609411</v>
      </c>
      <c r="Y1176" s="12"/>
      <c r="Z1176" s="21"/>
      <c r="AA1176" s="48"/>
      <c r="AB1176" s="21"/>
      <c r="AC1176" s="12"/>
    </row>
    <row r="1177" spans="1:29" x14ac:dyDescent="0.3">
      <c r="A1177" s="1">
        <f t="shared" si="180"/>
        <v>45212.218749997155</v>
      </c>
      <c r="B1177" s="6">
        <v>13</v>
      </c>
      <c r="C1177" s="6" t="s">
        <v>64</v>
      </c>
      <c r="D1177">
        <f>IF(HOUR(A1177)+MINUTE(A1177)/60&lt;=18,1,IF(HOUR(A1177)+MINUTE(A1177)/60&gt;=23.25,1,LOOKUP(DAY(A1177),calendario!$A$12:$A$41,calendario!$C$12:$C$41)))</f>
        <v>1</v>
      </c>
      <c r="E1177" s="89">
        <f t="shared" si="181"/>
        <v>0</v>
      </c>
      <c r="F1177" s="88">
        <v>0</v>
      </c>
      <c r="G1177" s="89">
        <f t="shared" si="181"/>
        <v>0</v>
      </c>
      <c r="H1177" s="86">
        <v>0</v>
      </c>
      <c r="O1177" s="53">
        <f t="shared" si="182"/>
        <v>4.5260037464002503</v>
      </c>
      <c r="P1177" s="54">
        <f t="shared" si="183"/>
        <v>58.927641853201457</v>
      </c>
      <c r="Q1177" s="69">
        <v>36.229512493492969</v>
      </c>
      <c r="R1177" s="53">
        <f t="shared" si="184"/>
        <v>9.8758736335242077</v>
      </c>
      <c r="S1177" s="53">
        <f t="shared" si="185"/>
        <v>44.698241064306018</v>
      </c>
      <c r="T1177" s="53">
        <f t="shared" si="186"/>
        <v>4.5260037464002503</v>
      </c>
      <c r="U1177" s="53">
        <f t="shared" si="187"/>
        <v>58.927641853201457</v>
      </c>
      <c r="V1177" s="69">
        <v>36.229512493492969</v>
      </c>
      <c r="W1177" s="53">
        <f t="shared" si="188"/>
        <v>9.8758736335242077</v>
      </c>
      <c r="X1177" s="53">
        <f t="shared" si="189"/>
        <v>44.698241064306018</v>
      </c>
      <c r="Y1177" s="12"/>
      <c r="Z1177" s="21"/>
      <c r="AA1177" s="48"/>
      <c r="AB1177" s="21"/>
      <c r="AC1177" s="12"/>
    </row>
    <row r="1178" spans="1:29" x14ac:dyDescent="0.3">
      <c r="A1178" s="1">
        <f t="shared" si="180"/>
        <v>45212.229166663819</v>
      </c>
      <c r="B1178" s="6">
        <v>13</v>
      </c>
      <c r="C1178" s="6" t="s">
        <v>65</v>
      </c>
      <c r="D1178">
        <f>IF(HOUR(A1178)+MINUTE(A1178)/60&lt;=18,1,IF(HOUR(A1178)+MINUTE(A1178)/60&gt;=23.25,1,LOOKUP(DAY(A1178),calendario!$A$12:$A$41,calendario!$C$12:$C$41)))</f>
        <v>1</v>
      </c>
      <c r="E1178" s="89">
        <f t="shared" si="181"/>
        <v>0</v>
      </c>
      <c r="F1178" s="88">
        <v>0</v>
      </c>
      <c r="G1178" s="89">
        <f t="shared" si="181"/>
        <v>0</v>
      </c>
      <c r="H1178" s="86">
        <v>0</v>
      </c>
      <c r="O1178" s="53">
        <f t="shared" si="182"/>
        <v>4.5260037464002503</v>
      </c>
      <c r="P1178" s="54">
        <f t="shared" si="183"/>
        <v>58.927641853201457</v>
      </c>
      <c r="Q1178" s="69">
        <v>36.229512493492969</v>
      </c>
      <c r="R1178" s="53">
        <f t="shared" si="184"/>
        <v>9.8758736335242077</v>
      </c>
      <c r="S1178" s="53">
        <f t="shared" si="185"/>
        <v>44.698241064306018</v>
      </c>
      <c r="T1178" s="53">
        <f t="shared" si="186"/>
        <v>4.5260037464002503</v>
      </c>
      <c r="U1178" s="53">
        <f t="shared" si="187"/>
        <v>58.927641853201457</v>
      </c>
      <c r="V1178" s="69">
        <v>36.229512493492969</v>
      </c>
      <c r="W1178" s="53">
        <f t="shared" si="188"/>
        <v>9.8758736335242077</v>
      </c>
      <c r="X1178" s="53">
        <f t="shared" si="189"/>
        <v>44.698241064306018</v>
      </c>
      <c r="Y1178" s="12"/>
      <c r="Z1178" s="21"/>
      <c r="AA1178" s="48"/>
      <c r="AB1178" s="21"/>
      <c r="AC1178" s="12"/>
    </row>
    <row r="1179" spans="1:29" x14ac:dyDescent="0.3">
      <c r="A1179" s="1">
        <f t="shared" si="180"/>
        <v>45212.239583330484</v>
      </c>
      <c r="B1179" s="6">
        <v>13</v>
      </c>
      <c r="C1179" s="6" t="s">
        <v>66</v>
      </c>
      <c r="D1179">
        <f>IF(HOUR(A1179)+MINUTE(A1179)/60&lt;=18,1,IF(HOUR(A1179)+MINUTE(A1179)/60&gt;=23.25,1,LOOKUP(DAY(A1179),calendario!$A$12:$A$41,calendario!$C$12:$C$41)))</f>
        <v>1</v>
      </c>
      <c r="E1179" s="89">
        <f t="shared" si="181"/>
        <v>0</v>
      </c>
      <c r="F1179" s="88">
        <v>0</v>
      </c>
      <c r="G1179" s="89">
        <f t="shared" si="181"/>
        <v>0</v>
      </c>
      <c r="H1179" s="86">
        <v>0</v>
      </c>
      <c r="O1179" s="53">
        <f t="shared" si="182"/>
        <v>4.5260037464002503</v>
      </c>
      <c r="P1179" s="54">
        <f t="shared" si="183"/>
        <v>58.927641853201457</v>
      </c>
      <c r="Q1179" s="69">
        <v>35.731374023945861</v>
      </c>
      <c r="R1179" s="53">
        <f t="shared" si="184"/>
        <v>10.124942868297762</v>
      </c>
      <c r="S1179" s="53">
        <f t="shared" si="185"/>
        <v>45.825529354004168</v>
      </c>
      <c r="T1179" s="53">
        <f t="shared" si="186"/>
        <v>4.5260037464002503</v>
      </c>
      <c r="U1179" s="53">
        <f t="shared" si="187"/>
        <v>58.927641853201457</v>
      </c>
      <c r="V1179" s="69">
        <v>35.731374023945861</v>
      </c>
      <c r="W1179" s="53">
        <f t="shared" si="188"/>
        <v>10.124942868297762</v>
      </c>
      <c r="X1179" s="53">
        <f t="shared" si="189"/>
        <v>45.825529354004168</v>
      </c>
      <c r="Y1179" s="12"/>
      <c r="Z1179" s="21"/>
      <c r="AA1179" s="48"/>
      <c r="AB1179" s="21"/>
      <c r="AC1179" s="12"/>
    </row>
    <row r="1180" spans="1:29" x14ac:dyDescent="0.3">
      <c r="A1180" s="1">
        <f t="shared" si="180"/>
        <v>45212.249999997148</v>
      </c>
      <c r="B1180" s="6">
        <v>13</v>
      </c>
      <c r="C1180" s="6" t="s">
        <v>67</v>
      </c>
      <c r="D1180">
        <f>IF(HOUR(A1180)+MINUTE(A1180)/60&lt;=18,1,IF(HOUR(A1180)+MINUTE(A1180)/60&gt;=23.25,1,LOOKUP(DAY(A1180),calendario!$A$12:$A$41,calendario!$C$12:$C$41)))</f>
        <v>1</v>
      </c>
      <c r="E1180" s="89">
        <f t="shared" si="181"/>
        <v>0</v>
      </c>
      <c r="F1180" s="88">
        <v>0</v>
      </c>
      <c r="G1180" s="89">
        <f t="shared" si="181"/>
        <v>0</v>
      </c>
      <c r="H1180" s="86">
        <v>0</v>
      </c>
      <c r="O1180" s="53">
        <f t="shared" si="182"/>
        <v>4.5260037464002503</v>
      </c>
      <c r="P1180" s="54">
        <f t="shared" si="183"/>
        <v>58.927641853201457</v>
      </c>
      <c r="Q1180" s="69">
        <v>35.731374023945861</v>
      </c>
      <c r="R1180" s="53">
        <f t="shared" si="184"/>
        <v>10.124942868297762</v>
      </c>
      <c r="S1180" s="53">
        <f t="shared" si="185"/>
        <v>45.825529354004168</v>
      </c>
      <c r="T1180" s="53">
        <f t="shared" si="186"/>
        <v>4.5260037464002503</v>
      </c>
      <c r="U1180" s="53">
        <f t="shared" si="187"/>
        <v>58.927641853201457</v>
      </c>
      <c r="V1180" s="69">
        <v>35.731374023945861</v>
      </c>
      <c r="W1180" s="53">
        <f t="shared" si="188"/>
        <v>10.124942868297762</v>
      </c>
      <c r="X1180" s="53">
        <f t="shared" si="189"/>
        <v>45.825529354004168</v>
      </c>
      <c r="Y1180" s="12"/>
      <c r="Z1180" s="21"/>
      <c r="AA1180" s="48"/>
      <c r="AB1180" s="21"/>
      <c r="AC1180" s="12"/>
    </row>
    <row r="1181" spans="1:29" x14ac:dyDescent="0.3">
      <c r="A1181" s="1">
        <f t="shared" si="180"/>
        <v>45212.260416663812</v>
      </c>
      <c r="B1181" s="6">
        <v>13</v>
      </c>
      <c r="C1181" s="6" t="s">
        <v>68</v>
      </c>
      <c r="D1181">
        <f>IF(HOUR(A1181)+MINUTE(A1181)/60&lt;=18,1,IF(HOUR(A1181)+MINUTE(A1181)/60&gt;=23.25,1,LOOKUP(DAY(A1181),calendario!$A$12:$A$41,calendario!$C$12:$C$41)))</f>
        <v>1</v>
      </c>
      <c r="E1181" s="89">
        <f t="shared" si="181"/>
        <v>0</v>
      </c>
      <c r="F1181" s="88">
        <v>0</v>
      </c>
      <c r="G1181" s="89">
        <f t="shared" si="181"/>
        <v>0</v>
      </c>
      <c r="H1181" s="86">
        <v>0</v>
      </c>
      <c r="O1181" s="53">
        <f t="shared" si="182"/>
        <v>4.5260037464002503</v>
      </c>
      <c r="P1181" s="54">
        <f t="shared" si="183"/>
        <v>58.927641853201457</v>
      </c>
      <c r="Q1181" s="69">
        <v>36.046701717855285</v>
      </c>
      <c r="R1181" s="53">
        <f t="shared" si="184"/>
        <v>9.9672790213430495</v>
      </c>
      <c r="S1181" s="53">
        <f t="shared" si="185"/>
        <v>45.111942192015263</v>
      </c>
      <c r="T1181" s="53">
        <f t="shared" si="186"/>
        <v>4.5260037464002503</v>
      </c>
      <c r="U1181" s="53">
        <f t="shared" si="187"/>
        <v>58.927641853201457</v>
      </c>
      <c r="V1181" s="69">
        <v>36.046701717855285</v>
      </c>
      <c r="W1181" s="53">
        <f t="shared" si="188"/>
        <v>9.9672790213430495</v>
      </c>
      <c r="X1181" s="53">
        <f t="shared" si="189"/>
        <v>45.111942192015263</v>
      </c>
      <c r="Y1181" s="12"/>
      <c r="Z1181" s="21"/>
      <c r="AA1181" s="48"/>
      <c r="AB1181" s="21"/>
      <c r="AC1181" s="12"/>
    </row>
    <row r="1182" spans="1:29" x14ac:dyDescent="0.3">
      <c r="A1182" s="1">
        <f t="shared" si="180"/>
        <v>45212.270833330476</v>
      </c>
      <c r="B1182" s="6">
        <v>13</v>
      </c>
      <c r="C1182" s="6" t="s">
        <v>69</v>
      </c>
      <c r="D1182">
        <f>IF(HOUR(A1182)+MINUTE(A1182)/60&lt;=18,1,IF(HOUR(A1182)+MINUTE(A1182)/60&gt;=23.25,1,LOOKUP(DAY(A1182),calendario!$A$12:$A$41,calendario!$C$12:$C$41)))</f>
        <v>1</v>
      </c>
      <c r="E1182" s="89">
        <f t="shared" si="181"/>
        <v>0</v>
      </c>
      <c r="F1182" s="88">
        <v>0</v>
      </c>
      <c r="G1182" s="89">
        <f t="shared" si="181"/>
        <v>0</v>
      </c>
      <c r="H1182" s="86">
        <v>0</v>
      </c>
      <c r="O1182" s="53">
        <f t="shared" si="182"/>
        <v>4.5260037464002503</v>
      </c>
      <c r="P1182" s="54">
        <f t="shared" si="183"/>
        <v>58.927641853201457</v>
      </c>
      <c r="Q1182" s="69">
        <v>36.046701717855285</v>
      </c>
      <c r="R1182" s="53">
        <f t="shared" si="184"/>
        <v>9.9672790213430495</v>
      </c>
      <c r="S1182" s="53">
        <f t="shared" si="185"/>
        <v>45.111942192015263</v>
      </c>
      <c r="T1182" s="53">
        <f t="shared" si="186"/>
        <v>4.5260037464002503</v>
      </c>
      <c r="U1182" s="53">
        <f t="shared" si="187"/>
        <v>58.927641853201457</v>
      </c>
      <c r="V1182" s="69">
        <v>36.046701717855285</v>
      </c>
      <c r="W1182" s="53">
        <f t="shared" si="188"/>
        <v>9.9672790213430495</v>
      </c>
      <c r="X1182" s="53">
        <f t="shared" si="189"/>
        <v>45.111942192015263</v>
      </c>
      <c r="Y1182" s="12"/>
      <c r="Z1182" s="21"/>
      <c r="AA1182" s="48"/>
      <c r="AB1182" s="21"/>
      <c r="AC1182" s="12"/>
    </row>
    <row r="1183" spans="1:29" x14ac:dyDescent="0.3">
      <c r="A1183" s="1">
        <f t="shared" si="180"/>
        <v>45212.281249997141</v>
      </c>
      <c r="B1183" s="6">
        <v>13</v>
      </c>
      <c r="C1183" s="6" t="s">
        <v>70</v>
      </c>
      <c r="D1183">
        <f>IF(HOUR(A1183)+MINUTE(A1183)/60&lt;=18,1,IF(HOUR(A1183)+MINUTE(A1183)/60&gt;=23.25,1,LOOKUP(DAY(A1183),calendario!$A$12:$A$41,calendario!$C$12:$C$41)))</f>
        <v>1</v>
      </c>
      <c r="E1183" s="89">
        <f t="shared" si="181"/>
        <v>0.67706530761718753</v>
      </c>
      <c r="F1183" s="88">
        <v>2.7082612304687501</v>
      </c>
      <c r="G1183" s="89">
        <f t="shared" si="181"/>
        <v>0</v>
      </c>
      <c r="H1183" s="86">
        <v>0</v>
      </c>
      <c r="O1183" s="53">
        <f t="shared" si="182"/>
        <v>3.8353529947433147</v>
      </c>
      <c r="P1183" s="54">
        <f t="shared" si="183"/>
        <v>58.927641853201457</v>
      </c>
      <c r="Q1183" s="69">
        <v>36.205368558042686</v>
      </c>
      <c r="R1183" s="53">
        <f t="shared" si="184"/>
        <v>9.8879456012493492</v>
      </c>
      <c r="S1183" s="53">
        <f t="shared" si="185"/>
        <v>37.923761773610678</v>
      </c>
      <c r="T1183" s="53">
        <f t="shared" si="186"/>
        <v>4.5260037464002503</v>
      </c>
      <c r="U1183" s="53">
        <f t="shared" si="187"/>
        <v>58.927641853201457</v>
      </c>
      <c r="V1183" s="69">
        <v>36.205368558042686</v>
      </c>
      <c r="W1183" s="53">
        <f t="shared" si="188"/>
        <v>9.8879456012493492</v>
      </c>
      <c r="X1183" s="53">
        <f t="shared" si="189"/>
        <v>44.752878835456428</v>
      </c>
      <c r="Y1183" s="12"/>
      <c r="Z1183" s="21"/>
      <c r="AA1183" s="48"/>
      <c r="AB1183" s="21"/>
      <c r="AC1183" s="12"/>
    </row>
    <row r="1184" spans="1:29" x14ac:dyDescent="0.3">
      <c r="A1184" s="1">
        <f t="shared" si="180"/>
        <v>45212.291666663805</v>
      </c>
      <c r="B1184" s="6">
        <v>13</v>
      </c>
      <c r="C1184" s="6" t="s">
        <v>71</v>
      </c>
      <c r="D1184">
        <f>IF(HOUR(A1184)+MINUTE(A1184)/60&lt;=18,1,IF(HOUR(A1184)+MINUTE(A1184)/60&gt;=23.25,1,LOOKUP(DAY(A1184),calendario!$A$12:$A$41,calendario!$C$12:$C$41)))</f>
        <v>1</v>
      </c>
      <c r="E1184" s="89">
        <f t="shared" si="181"/>
        <v>4.0918032226562504</v>
      </c>
      <c r="F1184" s="88">
        <v>16.367212890625002</v>
      </c>
      <c r="G1184" s="89">
        <f t="shared" si="181"/>
        <v>2.8145268554687499</v>
      </c>
      <c r="H1184" s="86">
        <v>11.258107421875</v>
      </c>
      <c r="O1184" s="53">
        <f t="shared" si="182"/>
        <v>0.35209771463878908</v>
      </c>
      <c r="P1184" s="54">
        <f t="shared" si="183"/>
        <v>58.927641853201457</v>
      </c>
      <c r="Q1184" s="69">
        <v>36.205368558042686</v>
      </c>
      <c r="R1184" s="53">
        <f t="shared" si="184"/>
        <v>9.8879456012493492</v>
      </c>
      <c r="S1184" s="53">
        <f t="shared" si="185"/>
        <v>3.481523048672563</v>
      </c>
      <c r="T1184" s="53">
        <f t="shared" si="186"/>
        <v>1.6550028748164167</v>
      </c>
      <c r="U1184" s="53">
        <f t="shared" si="187"/>
        <v>58.927641853201457</v>
      </c>
      <c r="V1184" s="69">
        <v>36.205368558042686</v>
      </c>
      <c r="W1184" s="53">
        <f t="shared" si="188"/>
        <v>9.8879456012493492</v>
      </c>
      <c r="X1184" s="53">
        <f t="shared" si="189"/>
        <v>16.364578396096015</v>
      </c>
      <c r="Y1184" s="12"/>
      <c r="Z1184" s="21"/>
      <c r="AA1184" s="48"/>
      <c r="AB1184" s="21"/>
      <c r="AC1184" s="12"/>
    </row>
    <row r="1185" spans="1:29" x14ac:dyDescent="0.3">
      <c r="A1185" s="1">
        <f t="shared" si="180"/>
        <v>45212.302083330469</v>
      </c>
      <c r="B1185" s="6">
        <v>13</v>
      </c>
      <c r="C1185" s="6" t="s">
        <v>72</v>
      </c>
      <c r="D1185">
        <f>IF(HOUR(A1185)+MINUTE(A1185)/60&lt;=18,1,IF(HOUR(A1185)+MINUTE(A1185)/60&gt;=23.25,1,LOOKUP(DAY(A1185),calendario!$A$12:$A$41,calendario!$C$12:$C$41)))</f>
        <v>1</v>
      </c>
      <c r="E1185" s="89">
        <f t="shared" si="181"/>
        <v>4.5097202148437496</v>
      </c>
      <c r="F1185" s="88">
        <v>18.038880859374999</v>
      </c>
      <c r="G1185" s="89">
        <f t="shared" si="181"/>
        <v>4.4917446289062504</v>
      </c>
      <c r="H1185" s="86">
        <v>17.966978515625001</v>
      </c>
      <c r="O1185" s="53">
        <f t="shared" si="182"/>
        <v>0</v>
      </c>
      <c r="P1185" s="54">
        <f t="shared" si="183"/>
        <v>58.927641853201457</v>
      </c>
      <c r="Q1185" s="69">
        <v>36.603167100468504</v>
      </c>
      <c r="R1185" s="53">
        <f t="shared" si="184"/>
        <v>9.6890463300364402</v>
      </c>
      <c r="S1185" s="53">
        <f t="shared" si="185"/>
        <v>0</v>
      </c>
      <c r="T1185" s="53">
        <f t="shared" si="186"/>
        <v>0</v>
      </c>
      <c r="U1185" s="53">
        <f t="shared" si="187"/>
        <v>58.927641853201457</v>
      </c>
      <c r="V1185" s="69">
        <v>36.603167100468504</v>
      </c>
      <c r="W1185" s="53">
        <f t="shared" si="188"/>
        <v>9.6890463300364402</v>
      </c>
      <c r="X1185" s="53">
        <f t="shared" si="189"/>
        <v>0</v>
      </c>
      <c r="Y1185" s="12"/>
      <c r="Z1185" s="21"/>
      <c r="AA1185" s="48"/>
      <c r="AB1185" s="21"/>
      <c r="AC1185" s="12"/>
    </row>
    <row r="1186" spans="1:29" x14ac:dyDescent="0.3">
      <c r="A1186" s="1">
        <f t="shared" si="180"/>
        <v>45212.312499997133</v>
      </c>
      <c r="B1186" s="6">
        <v>13</v>
      </c>
      <c r="C1186" s="6" t="s">
        <v>73</v>
      </c>
      <c r="D1186">
        <f>IF(HOUR(A1186)+MINUTE(A1186)/60&lt;=18,1,IF(HOUR(A1186)+MINUTE(A1186)/60&gt;=23.25,1,LOOKUP(DAY(A1186),calendario!$A$12:$A$41,calendario!$C$12:$C$41)))</f>
        <v>1</v>
      </c>
      <c r="E1186" s="89">
        <f t="shared" si="181"/>
        <v>4.5089160156250001</v>
      </c>
      <c r="F1186" s="88">
        <v>18.0356640625</v>
      </c>
      <c r="G1186" s="89">
        <f t="shared" si="181"/>
        <v>4.49591064453125</v>
      </c>
      <c r="H1186" s="86">
        <v>17.983642578125</v>
      </c>
      <c r="O1186" s="53">
        <f t="shared" si="182"/>
        <v>0</v>
      </c>
      <c r="P1186" s="54">
        <f t="shared" si="183"/>
        <v>58.927641853201457</v>
      </c>
      <c r="Q1186" s="69">
        <v>36.603167100468504</v>
      </c>
      <c r="R1186" s="53">
        <f t="shared" si="184"/>
        <v>9.6890463300364402</v>
      </c>
      <c r="S1186" s="53">
        <f t="shared" si="185"/>
        <v>0</v>
      </c>
      <c r="T1186" s="53">
        <f t="shared" si="186"/>
        <v>0</v>
      </c>
      <c r="U1186" s="53">
        <f t="shared" si="187"/>
        <v>58.927641853201457</v>
      </c>
      <c r="V1186" s="69">
        <v>36.603167100468504</v>
      </c>
      <c r="W1186" s="53">
        <f t="shared" si="188"/>
        <v>9.6890463300364402</v>
      </c>
      <c r="X1186" s="53">
        <f t="shared" si="189"/>
        <v>0</v>
      </c>
      <c r="Y1186" s="12"/>
      <c r="Z1186" s="21"/>
      <c r="AA1186" s="48"/>
      <c r="AB1186" s="21"/>
      <c r="AC1186" s="12"/>
    </row>
    <row r="1187" spans="1:29" x14ac:dyDescent="0.3">
      <c r="A1187" s="1">
        <f t="shared" si="180"/>
        <v>45212.322916663798</v>
      </c>
      <c r="B1187" s="6">
        <v>13</v>
      </c>
      <c r="C1187" s="6" t="s">
        <v>74</v>
      </c>
      <c r="D1187">
        <f>IF(HOUR(A1187)+MINUTE(A1187)/60&lt;=18,1,IF(HOUR(A1187)+MINUTE(A1187)/60&gt;=23.25,1,LOOKUP(DAY(A1187),calendario!$A$12:$A$41,calendario!$C$12:$C$41)))</f>
        <v>1</v>
      </c>
      <c r="E1187" s="89">
        <f t="shared" si="181"/>
        <v>4.5083911132812498</v>
      </c>
      <c r="F1187" s="88">
        <v>18.033564453124999</v>
      </c>
      <c r="G1187" s="89">
        <f t="shared" si="181"/>
        <v>4.4952250976562498</v>
      </c>
      <c r="H1187" s="86">
        <v>17.980900390624999</v>
      </c>
      <c r="O1187" s="53">
        <f t="shared" si="182"/>
        <v>0</v>
      </c>
      <c r="P1187" s="54">
        <f t="shared" si="183"/>
        <v>58.927641853201457</v>
      </c>
      <c r="Q1187" s="69">
        <v>36.428584591358664</v>
      </c>
      <c r="R1187" s="53">
        <f t="shared" si="184"/>
        <v>9.77633758459136</v>
      </c>
      <c r="S1187" s="53">
        <f t="shared" si="185"/>
        <v>0</v>
      </c>
      <c r="T1187" s="53">
        <f t="shared" si="186"/>
        <v>0</v>
      </c>
      <c r="U1187" s="53">
        <f t="shared" si="187"/>
        <v>58.927641853201457</v>
      </c>
      <c r="V1187" s="69">
        <v>36.428584591358664</v>
      </c>
      <c r="W1187" s="53">
        <f t="shared" si="188"/>
        <v>9.77633758459136</v>
      </c>
      <c r="X1187" s="53">
        <f t="shared" si="189"/>
        <v>0</v>
      </c>
      <c r="Y1187" s="12"/>
      <c r="Z1187" s="21"/>
      <c r="AA1187" s="48"/>
      <c r="AB1187" s="21"/>
      <c r="AC1187" s="12"/>
    </row>
    <row r="1188" spans="1:29" x14ac:dyDescent="0.3">
      <c r="A1188" s="1">
        <f t="shared" si="180"/>
        <v>45212.333333330462</v>
      </c>
      <c r="B1188" s="6">
        <v>13</v>
      </c>
      <c r="C1188" s="6" t="s">
        <v>75</v>
      </c>
      <c r="D1188">
        <f>IF(HOUR(A1188)+MINUTE(A1188)/60&lt;=18,1,IF(HOUR(A1188)+MINUTE(A1188)/60&gt;=23.25,1,LOOKUP(DAY(A1188),calendario!$A$12:$A$41,calendario!$C$12:$C$41)))</f>
        <v>1</v>
      </c>
      <c r="E1188" s="89">
        <f t="shared" si="181"/>
        <v>4.5078129882812501</v>
      </c>
      <c r="F1188" s="88">
        <v>18.031251953125</v>
      </c>
      <c r="G1188" s="89">
        <f t="shared" si="181"/>
        <v>4.4950468749999999</v>
      </c>
      <c r="H1188" s="86">
        <v>17.9801875</v>
      </c>
      <c r="O1188" s="53">
        <f t="shared" si="182"/>
        <v>0</v>
      </c>
      <c r="P1188" s="54">
        <f t="shared" si="183"/>
        <v>58.927641853201457</v>
      </c>
      <c r="Q1188" s="69">
        <v>36.428584591358664</v>
      </c>
      <c r="R1188" s="53">
        <f t="shared" si="184"/>
        <v>9.77633758459136</v>
      </c>
      <c r="S1188" s="53">
        <f t="shared" si="185"/>
        <v>0</v>
      </c>
      <c r="T1188" s="53">
        <f t="shared" si="186"/>
        <v>0</v>
      </c>
      <c r="U1188" s="53">
        <f t="shared" si="187"/>
        <v>58.927641853201457</v>
      </c>
      <c r="V1188" s="69">
        <v>36.428584591358664</v>
      </c>
      <c r="W1188" s="53">
        <f t="shared" si="188"/>
        <v>9.77633758459136</v>
      </c>
      <c r="X1188" s="53">
        <f t="shared" si="189"/>
        <v>0</v>
      </c>
      <c r="Y1188" s="12"/>
      <c r="Z1188" s="21"/>
      <c r="AA1188" s="48"/>
      <c r="AB1188" s="21"/>
      <c r="AC1188" s="12"/>
    </row>
    <row r="1189" spans="1:29" x14ac:dyDescent="0.3">
      <c r="A1189" s="1">
        <f t="shared" si="180"/>
        <v>45212.343749997126</v>
      </c>
      <c r="B1189" s="6">
        <v>13</v>
      </c>
      <c r="C1189" s="6" t="s">
        <v>76</v>
      </c>
      <c r="D1189">
        <f>IF(HOUR(A1189)+MINUTE(A1189)/60&lt;=18,1,IF(HOUR(A1189)+MINUTE(A1189)/60&gt;=23.25,1,LOOKUP(DAY(A1189),calendario!$A$12:$A$41,calendario!$C$12:$C$41)))</f>
        <v>1</v>
      </c>
      <c r="E1189" s="89">
        <f t="shared" si="181"/>
        <v>4.5068120117187496</v>
      </c>
      <c r="F1189" s="88">
        <v>18.027248046874998</v>
      </c>
      <c r="G1189" s="89">
        <f t="shared" si="181"/>
        <v>4.4952924804687502</v>
      </c>
      <c r="H1189" s="86">
        <v>17.981169921875001</v>
      </c>
      <c r="O1189" s="53">
        <f t="shared" si="182"/>
        <v>0</v>
      </c>
      <c r="P1189" s="54">
        <f t="shared" si="183"/>
        <v>58.927641853201457</v>
      </c>
      <c r="Q1189" s="69">
        <v>36.8832826652785</v>
      </c>
      <c r="R1189" s="53">
        <f t="shared" si="184"/>
        <v>9.548988547631442</v>
      </c>
      <c r="S1189" s="53">
        <f t="shared" si="185"/>
        <v>0</v>
      </c>
      <c r="T1189" s="53">
        <f t="shared" si="186"/>
        <v>0</v>
      </c>
      <c r="U1189" s="53">
        <f t="shared" si="187"/>
        <v>58.927641853201457</v>
      </c>
      <c r="V1189" s="69">
        <v>36.8832826652785</v>
      </c>
      <c r="W1189" s="53">
        <f t="shared" si="188"/>
        <v>9.548988547631442</v>
      </c>
      <c r="X1189" s="53">
        <f t="shared" si="189"/>
        <v>0</v>
      </c>
      <c r="Y1189" s="12"/>
      <c r="Z1189" s="21"/>
      <c r="AA1189" s="48"/>
      <c r="AB1189" s="21"/>
      <c r="AC1189" s="12"/>
    </row>
    <row r="1190" spans="1:29" x14ac:dyDescent="0.3">
      <c r="A1190" s="1">
        <f t="shared" si="180"/>
        <v>45212.35416666379</v>
      </c>
      <c r="B1190" s="6">
        <v>13</v>
      </c>
      <c r="C1190" s="6" t="s">
        <v>77</v>
      </c>
      <c r="D1190">
        <f>IF(HOUR(A1190)+MINUTE(A1190)/60&lt;=18,1,IF(HOUR(A1190)+MINUTE(A1190)/60&gt;=23.25,1,LOOKUP(DAY(A1190),calendario!$A$12:$A$41,calendario!$C$12:$C$41)))</f>
        <v>1</v>
      </c>
      <c r="E1190" s="89">
        <f t="shared" si="181"/>
        <v>4.5053476562499997</v>
      </c>
      <c r="F1190" s="88">
        <v>18.021390624999999</v>
      </c>
      <c r="G1190" s="89">
        <f t="shared" si="181"/>
        <v>4.4957329101562502</v>
      </c>
      <c r="H1190" s="86">
        <v>17.982931640625001</v>
      </c>
      <c r="O1190" s="53">
        <f t="shared" si="182"/>
        <v>0</v>
      </c>
      <c r="P1190" s="54">
        <f t="shared" si="183"/>
        <v>58.927641853201457</v>
      </c>
      <c r="Q1190" s="69">
        <v>36.8832826652785</v>
      </c>
      <c r="R1190" s="53">
        <f t="shared" si="184"/>
        <v>9.548988547631442</v>
      </c>
      <c r="S1190" s="53">
        <f t="shared" si="185"/>
        <v>0</v>
      </c>
      <c r="T1190" s="53">
        <f t="shared" si="186"/>
        <v>0</v>
      </c>
      <c r="U1190" s="53">
        <f t="shared" si="187"/>
        <v>58.927641853201457</v>
      </c>
      <c r="V1190" s="69">
        <v>36.8832826652785</v>
      </c>
      <c r="W1190" s="53">
        <f t="shared" si="188"/>
        <v>9.548988547631442</v>
      </c>
      <c r="X1190" s="53">
        <f t="shared" si="189"/>
        <v>0</v>
      </c>
      <c r="Y1190" s="12"/>
      <c r="Z1190" s="21"/>
      <c r="AA1190" s="48"/>
      <c r="AB1190" s="21"/>
      <c r="AC1190" s="12"/>
    </row>
    <row r="1191" spans="1:29" x14ac:dyDescent="0.3">
      <c r="A1191" s="1">
        <f t="shared" si="180"/>
        <v>45212.364583330454</v>
      </c>
      <c r="B1191" s="6">
        <v>13</v>
      </c>
      <c r="C1191" s="6" t="s">
        <v>78</v>
      </c>
      <c r="D1191">
        <f>IF(HOUR(A1191)+MINUTE(A1191)/60&lt;=18,1,IF(HOUR(A1191)+MINUTE(A1191)/60&gt;=23.25,1,LOOKUP(DAY(A1191),calendario!$A$12:$A$41,calendario!$C$12:$C$41)))</f>
        <v>1</v>
      </c>
      <c r="E1191" s="89">
        <f t="shared" si="181"/>
        <v>4.5041699218750004</v>
      </c>
      <c r="F1191" s="88">
        <v>18.016679687500002</v>
      </c>
      <c r="G1191" s="89">
        <f t="shared" si="181"/>
        <v>4.4959003906249997</v>
      </c>
      <c r="H1191" s="86">
        <v>17.983601562499999</v>
      </c>
      <c r="O1191" s="53">
        <f t="shared" si="182"/>
        <v>0</v>
      </c>
      <c r="P1191" s="54">
        <f t="shared" si="183"/>
        <v>58.927641853201457</v>
      </c>
      <c r="Q1191" s="69">
        <v>36.794529411764707</v>
      </c>
      <c r="R1191" s="53">
        <f t="shared" si="184"/>
        <v>9.5933651743883388</v>
      </c>
      <c r="S1191" s="53">
        <f t="shared" si="185"/>
        <v>0</v>
      </c>
      <c r="T1191" s="53">
        <f t="shared" si="186"/>
        <v>0</v>
      </c>
      <c r="U1191" s="53">
        <f t="shared" si="187"/>
        <v>58.927641853201457</v>
      </c>
      <c r="V1191" s="69">
        <v>36.794529411764707</v>
      </c>
      <c r="W1191" s="53">
        <f t="shared" si="188"/>
        <v>9.5933651743883388</v>
      </c>
      <c r="X1191" s="53">
        <f t="shared" si="189"/>
        <v>0</v>
      </c>
      <c r="Y1191" s="12"/>
      <c r="Z1191" s="21"/>
      <c r="AA1191" s="48"/>
      <c r="AB1191" s="21"/>
      <c r="AC1191" s="12"/>
    </row>
    <row r="1192" spans="1:29" x14ac:dyDescent="0.3">
      <c r="A1192" s="1">
        <f t="shared" si="180"/>
        <v>45212.374999997119</v>
      </c>
      <c r="B1192" s="6">
        <v>13</v>
      </c>
      <c r="C1192" s="6" t="s">
        <v>79</v>
      </c>
      <c r="D1192">
        <f>IF(HOUR(A1192)+MINUTE(A1192)/60&lt;=18,1,IF(HOUR(A1192)+MINUTE(A1192)/60&gt;=23.25,1,LOOKUP(DAY(A1192),calendario!$A$12:$A$41,calendario!$C$12:$C$41)))</f>
        <v>1</v>
      </c>
      <c r="E1192" s="89">
        <f t="shared" si="181"/>
        <v>4.5024843749999999</v>
      </c>
      <c r="F1192" s="88">
        <v>18.009937499999999</v>
      </c>
      <c r="G1192" s="89">
        <f t="shared" si="181"/>
        <v>4.4961279296874999</v>
      </c>
      <c r="H1192" s="86">
        <v>17.984511718749999</v>
      </c>
      <c r="O1192" s="53">
        <f t="shared" si="182"/>
        <v>0</v>
      </c>
      <c r="P1192" s="54">
        <f t="shared" si="183"/>
        <v>58.927641853201457</v>
      </c>
      <c r="Q1192" s="69">
        <v>36.794529411764707</v>
      </c>
      <c r="R1192" s="53">
        <f t="shared" si="184"/>
        <v>9.5933651743883388</v>
      </c>
      <c r="S1192" s="53">
        <f t="shared" si="185"/>
        <v>0</v>
      </c>
      <c r="T1192" s="53">
        <f t="shared" si="186"/>
        <v>0</v>
      </c>
      <c r="U1192" s="53">
        <f t="shared" si="187"/>
        <v>58.927641853201457</v>
      </c>
      <c r="V1192" s="69">
        <v>36.794529411764707</v>
      </c>
      <c r="W1192" s="53">
        <f t="shared" si="188"/>
        <v>9.5933651743883388</v>
      </c>
      <c r="X1192" s="53">
        <f t="shared" si="189"/>
        <v>0</v>
      </c>
      <c r="Y1192" s="12"/>
      <c r="Z1192" s="21"/>
      <c r="AA1192" s="48"/>
      <c r="AB1192" s="21"/>
      <c r="AC1192" s="12"/>
    </row>
    <row r="1193" spans="1:29" x14ac:dyDescent="0.3">
      <c r="A1193" s="1">
        <f t="shared" si="180"/>
        <v>45212.385416663783</v>
      </c>
      <c r="B1193" s="6">
        <v>13</v>
      </c>
      <c r="C1193" s="6" t="s">
        <v>80</v>
      </c>
      <c r="D1193">
        <f>IF(HOUR(A1193)+MINUTE(A1193)/60&lt;=18,1,IF(HOUR(A1193)+MINUTE(A1193)/60&gt;=23.25,1,LOOKUP(DAY(A1193),calendario!$A$12:$A$41,calendario!$C$12:$C$41)))</f>
        <v>1</v>
      </c>
      <c r="E1193" s="89">
        <f t="shared" si="181"/>
        <v>4.5003666992187501</v>
      </c>
      <c r="F1193" s="88">
        <v>18.001466796875</v>
      </c>
      <c r="G1193" s="89">
        <f t="shared" si="181"/>
        <v>4.4962622070312497</v>
      </c>
      <c r="H1193" s="86">
        <v>17.985048828124999</v>
      </c>
      <c r="O1193" s="53">
        <f t="shared" si="182"/>
        <v>0</v>
      </c>
      <c r="P1193" s="54">
        <f t="shared" si="183"/>
        <v>58.927641853201457</v>
      </c>
      <c r="Q1193" s="69">
        <v>36.735160333159811</v>
      </c>
      <c r="R1193" s="53">
        <f t="shared" si="184"/>
        <v>9.6230497136907864</v>
      </c>
      <c r="S1193" s="53">
        <f t="shared" si="185"/>
        <v>0</v>
      </c>
      <c r="T1193" s="53">
        <f t="shared" si="186"/>
        <v>0</v>
      </c>
      <c r="U1193" s="53">
        <f t="shared" si="187"/>
        <v>58.927641853201457</v>
      </c>
      <c r="V1193" s="69">
        <v>36.735160333159811</v>
      </c>
      <c r="W1193" s="53">
        <f t="shared" si="188"/>
        <v>9.6230497136907864</v>
      </c>
      <c r="X1193" s="53">
        <f t="shared" si="189"/>
        <v>0</v>
      </c>
      <c r="Y1193" s="12"/>
      <c r="Z1193" s="21"/>
      <c r="AA1193" s="48"/>
      <c r="AB1193" s="21"/>
      <c r="AC1193" s="12"/>
    </row>
    <row r="1194" spans="1:29" x14ac:dyDescent="0.3">
      <c r="A1194" s="1">
        <f t="shared" si="180"/>
        <v>45212.395833330447</v>
      </c>
      <c r="B1194" s="6">
        <v>13</v>
      </c>
      <c r="C1194" s="6" t="s">
        <v>81</v>
      </c>
      <c r="D1194">
        <f>IF(HOUR(A1194)+MINUTE(A1194)/60&lt;=18,1,IF(HOUR(A1194)+MINUTE(A1194)/60&gt;=23.25,1,LOOKUP(DAY(A1194),calendario!$A$12:$A$41,calendario!$C$12:$C$41)))</f>
        <v>1</v>
      </c>
      <c r="E1194" s="89">
        <f t="shared" si="181"/>
        <v>4.4980268554687504</v>
      </c>
      <c r="F1194" s="88">
        <v>17.992107421875001</v>
      </c>
      <c r="G1194" s="89">
        <f t="shared" si="181"/>
        <v>4.4959814453125002</v>
      </c>
      <c r="H1194" s="86">
        <v>17.983925781250001</v>
      </c>
      <c r="O1194" s="53">
        <f t="shared" si="182"/>
        <v>0</v>
      </c>
      <c r="P1194" s="54">
        <f t="shared" si="183"/>
        <v>58.927641853201457</v>
      </c>
      <c r="Q1194" s="69">
        <v>36.735160333159811</v>
      </c>
      <c r="R1194" s="53">
        <f t="shared" si="184"/>
        <v>9.6230497136907864</v>
      </c>
      <c r="S1194" s="53">
        <f t="shared" si="185"/>
        <v>0</v>
      </c>
      <c r="T1194" s="53">
        <f t="shared" si="186"/>
        <v>0</v>
      </c>
      <c r="U1194" s="53">
        <f t="shared" si="187"/>
        <v>58.927641853201457</v>
      </c>
      <c r="V1194" s="69">
        <v>36.735160333159811</v>
      </c>
      <c r="W1194" s="53">
        <f t="shared" si="188"/>
        <v>9.6230497136907864</v>
      </c>
      <c r="X1194" s="53">
        <f t="shared" si="189"/>
        <v>0</v>
      </c>
      <c r="Y1194" s="12"/>
      <c r="Z1194" s="21"/>
      <c r="AA1194" s="48"/>
      <c r="AB1194" s="21"/>
      <c r="AC1194" s="12"/>
    </row>
    <row r="1195" spans="1:29" x14ac:dyDescent="0.3">
      <c r="A1195" s="1">
        <f t="shared" si="180"/>
        <v>45212.406249997111</v>
      </c>
      <c r="B1195" s="6">
        <v>13</v>
      </c>
      <c r="C1195" s="6" t="s">
        <v>82</v>
      </c>
      <c r="D1195">
        <f>IF(HOUR(A1195)+MINUTE(A1195)/60&lt;=18,1,IF(HOUR(A1195)+MINUTE(A1195)/60&gt;=23.25,1,LOOKUP(DAY(A1195),calendario!$A$12:$A$41,calendario!$C$12:$C$41)))</f>
        <v>1</v>
      </c>
      <c r="E1195" s="89">
        <f t="shared" si="181"/>
        <v>4.4965009765625004</v>
      </c>
      <c r="F1195" s="88">
        <v>17.986003906250001</v>
      </c>
      <c r="G1195" s="89">
        <f t="shared" si="181"/>
        <v>4.4961313476562497</v>
      </c>
      <c r="H1195" s="86">
        <v>17.984525390624999</v>
      </c>
      <c r="O1195" s="53">
        <f t="shared" si="182"/>
        <v>0</v>
      </c>
      <c r="P1195" s="54">
        <f t="shared" si="183"/>
        <v>58.927641853201457</v>
      </c>
      <c r="Q1195" s="69">
        <v>36.680643154606976</v>
      </c>
      <c r="R1195" s="53">
        <f t="shared" si="184"/>
        <v>9.6503083029672041</v>
      </c>
      <c r="S1195" s="53">
        <f t="shared" si="185"/>
        <v>0</v>
      </c>
      <c r="T1195" s="53">
        <f t="shared" si="186"/>
        <v>0</v>
      </c>
      <c r="U1195" s="53">
        <f t="shared" si="187"/>
        <v>58.927641853201457</v>
      </c>
      <c r="V1195" s="69">
        <v>36.680643154606976</v>
      </c>
      <c r="W1195" s="53">
        <f t="shared" si="188"/>
        <v>9.6503083029672041</v>
      </c>
      <c r="X1195" s="53">
        <f t="shared" si="189"/>
        <v>0</v>
      </c>
      <c r="Y1195" s="12"/>
      <c r="Z1195" s="21"/>
      <c r="AA1195" s="48"/>
      <c r="AB1195" s="21"/>
      <c r="AC1195" s="12"/>
    </row>
    <row r="1196" spans="1:29" x14ac:dyDescent="0.3">
      <c r="A1196" s="1">
        <f t="shared" si="180"/>
        <v>45212.416666663776</v>
      </c>
      <c r="B1196" s="6">
        <v>13</v>
      </c>
      <c r="C1196" s="6" t="s">
        <v>83</v>
      </c>
      <c r="D1196">
        <f>IF(HOUR(A1196)+MINUTE(A1196)/60&lt;=18,1,IF(HOUR(A1196)+MINUTE(A1196)/60&gt;=23.25,1,LOOKUP(DAY(A1196),calendario!$A$12:$A$41,calendario!$C$12:$C$41)))</f>
        <v>1</v>
      </c>
      <c r="E1196" s="89">
        <f t="shared" si="181"/>
        <v>4.4959892578125</v>
      </c>
      <c r="F1196" s="88">
        <v>17.98395703125</v>
      </c>
      <c r="G1196" s="89">
        <f t="shared" si="181"/>
        <v>4.4961103515624998</v>
      </c>
      <c r="H1196" s="86">
        <v>17.984441406249999</v>
      </c>
      <c r="O1196" s="53">
        <f t="shared" si="182"/>
        <v>0</v>
      </c>
      <c r="P1196" s="54">
        <f t="shared" si="183"/>
        <v>58.927641853201457</v>
      </c>
      <c r="Q1196" s="69">
        <v>36.680643154606976</v>
      </c>
      <c r="R1196" s="53">
        <f t="shared" si="184"/>
        <v>9.6503083029672041</v>
      </c>
      <c r="S1196" s="53">
        <f t="shared" si="185"/>
        <v>0</v>
      </c>
      <c r="T1196" s="53">
        <f t="shared" si="186"/>
        <v>0</v>
      </c>
      <c r="U1196" s="53">
        <f t="shared" si="187"/>
        <v>58.927641853201457</v>
      </c>
      <c r="V1196" s="69">
        <v>36.680643154606976</v>
      </c>
      <c r="W1196" s="53">
        <f t="shared" si="188"/>
        <v>9.6503083029672041</v>
      </c>
      <c r="X1196" s="53">
        <f t="shared" si="189"/>
        <v>0</v>
      </c>
      <c r="Y1196" s="12"/>
      <c r="Z1196" s="21"/>
      <c r="AA1196" s="48"/>
      <c r="AB1196" s="21"/>
      <c r="AC1196" s="12"/>
    </row>
    <row r="1197" spans="1:29" x14ac:dyDescent="0.3">
      <c r="A1197" s="1">
        <f t="shared" si="180"/>
        <v>45212.42708333044</v>
      </c>
      <c r="B1197" s="6">
        <v>13</v>
      </c>
      <c r="C1197" s="6" t="s">
        <v>84</v>
      </c>
      <c r="D1197">
        <f>IF(HOUR(A1197)+MINUTE(A1197)/60&lt;=18,1,IF(HOUR(A1197)+MINUTE(A1197)/60&gt;=23.25,1,LOOKUP(DAY(A1197),calendario!$A$12:$A$41,calendario!$C$12:$C$41)))</f>
        <v>1</v>
      </c>
      <c r="E1197" s="89">
        <f t="shared" si="181"/>
        <v>4.4958027343750002</v>
      </c>
      <c r="F1197" s="88">
        <v>17.983210937500001</v>
      </c>
      <c r="G1197" s="89">
        <f t="shared" si="181"/>
        <v>4.4963857421875</v>
      </c>
      <c r="H1197" s="86">
        <v>17.98554296875</v>
      </c>
      <c r="O1197" s="53">
        <f t="shared" si="182"/>
        <v>0</v>
      </c>
      <c r="P1197" s="54">
        <f t="shared" si="183"/>
        <v>58.927641853201457</v>
      </c>
      <c r="Q1197" s="69">
        <v>36.132484903695996</v>
      </c>
      <c r="R1197" s="53">
        <f t="shared" si="184"/>
        <v>9.9243874284226941</v>
      </c>
      <c r="S1197" s="53">
        <f t="shared" si="185"/>
        <v>0</v>
      </c>
      <c r="T1197" s="53">
        <f t="shared" si="186"/>
        <v>0</v>
      </c>
      <c r="U1197" s="53">
        <f t="shared" si="187"/>
        <v>58.927641853201457</v>
      </c>
      <c r="V1197" s="69">
        <v>36.132484903695996</v>
      </c>
      <c r="W1197" s="53">
        <f t="shared" si="188"/>
        <v>9.9243874284226941</v>
      </c>
      <c r="X1197" s="53">
        <f t="shared" si="189"/>
        <v>0</v>
      </c>
      <c r="Y1197" s="12"/>
      <c r="Z1197" s="21"/>
      <c r="AA1197" s="48"/>
      <c r="AB1197" s="21"/>
      <c r="AC1197" s="12"/>
    </row>
    <row r="1198" spans="1:29" x14ac:dyDescent="0.3">
      <c r="A1198" s="1">
        <f t="shared" si="180"/>
        <v>45212.437499997104</v>
      </c>
      <c r="B1198" s="6">
        <v>13</v>
      </c>
      <c r="C1198" s="6" t="s">
        <v>85</v>
      </c>
      <c r="D1198">
        <f>IF(HOUR(A1198)+MINUTE(A1198)/60&lt;=18,1,IF(HOUR(A1198)+MINUTE(A1198)/60&gt;=23.25,1,LOOKUP(DAY(A1198),calendario!$A$12:$A$41,calendario!$C$12:$C$41)))</f>
        <v>1</v>
      </c>
      <c r="E1198" s="89">
        <f t="shared" si="181"/>
        <v>4.4955258789062498</v>
      </c>
      <c r="F1198" s="88">
        <v>17.982103515624999</v>
      </c>
      <c r="G1198" s="89">
        <f t="shared" si="181"/>
        <v>4.49635986328125</v>
      </c>
      <c r="H1198" s="86">
        <v>17.985439453125</v>
      </c>
      <c r="O1198" s="53">
        <f t="shared" si="182"/>
        <v>0</v>
      </c>
      <c r="P1198" s="54">
        <f t="shared" si="183"/>
        <v>58.927641853201457</v>
      </c>
      <c r="Q1198" s="69">
        <v>36.132484903695996</v>
      </c>
      <c r="R1198" s="53">
        <f t="shared" si="184"/>
        <v>9.9243874284226941</v>
      </c>
      <c r="S1198" s="53">
        <f t="shared" si="185"/>
        <v>0</v>
      </c>
      <c r="T1198" s="53">
        <f t="shared" si="186"/>
        <v>0</v>
      </c>
      <c r="U1198" s="53">
        <f t="shared" si="187"/>
        <v>58.927641853201457</v>
      </c>
      <c r="V1198" s="69">
        <v>36.132484903695996</v>
      </c>
      <c r="W1198" s="53">
        <f t="shared" si="188"/>
        <v>9.9243874284226941</v>
      </c>
      <c r="X1198" s="53">
        <f t="shared" si="189"/>
        <v>0</v>
      </c>
      <c r="Y1198" s="12"/>
      <c r="Z1198" s="21"/>
      <c r="AA1198" s="48"/>
      <c r="AB1198" s="21"/>
      <c r="AC1198" s="12"/>
    </row>
    <row r="1199" spans="1:29" x14ac:dyDescent="0.3">
      <c r="A1199" s="1">
        <f t="shared" si="180"/>
        <v>45212.447916663768</v>
      </c>
      <c r="B1199" s="6">
        <v>13</v>
      </c>
      <c r="C1199" s="6" t="s">
        <v>86</v>
      </c>
      <c r="D1199">
        <f>IF(HOUR(A1199)+MINUTE(A1199)/60&lt;=18,1,IF(HOUR(A1199)+MINUTE(A1199)/60&gt;=23.25,1,LOOKUP(DAY(A1199),calendario!$A$12:$A$41,calendario!$C$12:$C$41)))</f>
        <v>1</v>
      </c>
      <c r="E1199" s="89">
        <f t="shared" si="181"/>
        <v>4.4957651367187497</v>
      </c>
      <c r="F1199" s="88">
        <v>17.983060546874999</v>
      </c>
      <c r="G1199" s="89">
        <f t="shared" si="181"/>
        <v>4.4965634765624998</v>
      </c>
      <c r="H1199" s="86">
        <v>17.986253906249999</v>
      </c>
      <c r="O1199" s="53">
        <f t="shared" si="182"/>
        <v>0</v>
      </c>
      <c r="P1199" s="54">
        <f t="shared" si="183"/>
        <v>58.927641853201457</v>
      </c>
      <c r="Q1199" s="69">
        <v>36.926832378969287</v>
      </c>
      <c r="R1199" s="53">
        <f t="shared" si="184"/>
        <v>9.5272136907860485</v>
      </c>
      <c r="S1199" s="53">
        <f t="shared" si="185"/>
        <v>0</v>
      </c>
      <c r="T1199" s="53">
        <f t="shared" si="186"/>
        <v>0</v>
      </c>
      <c r="U1199" s="53">
        <f t="shared" si="187"/>
        <v>58.927641853201457</v>
      </c>
      <c r="V1199" s="69">
        <v>36.926832378969287</v>
      </c>
      <c r="W1199" s="53">
        <f t="shared" si="188"/>
        <v>9.5272136907860485</v>
      </c>
      <c r="X1199" s="53">
        <f t="shared" si="189"/>
        <v>0</v>
      </c>
      <c r="Y1199" s="12"/>
      <c r="Z1199" s="21"/>
      <c r="AA1199" s="48"/>
      <c r="AB1199" s="21"/>
      <c r="AC1199" s="12"/>
    </row>
    <row r="1200" spans="1:29" x14ac:dyDescent="0.3">
      <c r="A1200" s="1">
        <f t="shared" si="180"/>
        <v>45212.458333330433</v>
      </c>
      <c r="B1200" s="6">
        <v>13</v>
      </c>
      <c r="C1200" s="6" t="s">
        <v>87</v>
      </c>
      <c r="D1200">
        <f>IF(HOUR(A1200)+MINUTE(A1200)/60&lt;=18,1,IF(HOUR(A1200)+MINUTE(A1200)/60&gt;=23.25,1,LOOKUP(DAY(A1200),calendario!$A$12:$A$41,calendario!$C$12:$C$41)))</f>
        <v>1</v>
      </c>
      <c r="E1200" s="89">
        <f t="shared" si="181"/>
        <v>4.4953588867187504</v>
      </c>
      <c r="F1200" s="88">
        <v>17.981435546875002</v>
      </c>
      <c r="G1200" s="89">
        <f t="shared" si="181"/>
        <v>4.4963837890624996</v>
      </c>
      <c r="H1200" s="86">
        <v>17.985535156249998</v>
      </c>
      <c r="O1200" s="53">
        <f t="shared" si="182"/>
        <v>0</v>
      </c>
      <c r="P1200" s="54">
        <f t="shared" si="183"/>
        <v>58.927641853201457</v>
      </c>
      <c r="Q1200" s="69">
        <v>36.926832378969287</v>
      </c>
      <c r="R1200" s="53">
        <f t="shared" si="184"/>
        <v>9.5272136907860485</v>
      </c>
      <c r="S1200" s="53">
        <f t="shared" si="185"/>
        <v>0</v>
      </c>
      <c r="T1200" s="53">
        <f t="shared" si="186"/>
        <v>0</v>
      </c>
      <c r="U1200" s="53">
        <f t="shared" si="187"/>
        <v>58.927641853201457</v>
      </c>
      <c r="V1200" s="69">
        <v>36.926832378969287</v>
      </c>
      <c r="W1200" s="53">
        <f t="shared" si="188"/>
        <v>9.5272136907860485</v>
      </c>
      <c r="X1200" s="53">
        <f t="shared" si="189"/>
        <v>0</v>
      </c>
      <c r="Y1200" s="12"/>
      <c r="Z1200" s="21"/>
      <c r="AA1200" s="48"/>
      <c r="AB1200" s="21"/>
      <c r="AC1200" s="12"/>
    </row>
    <row r="1201" spans="1:29" x14ac:dyDescent="0.3">
      <c r="A1201" s="1">
        <f t="shared" si="180"/>
        <v>45212.468749997097</v>
      </c>
      <c r="B1201" s="6">
        <v>13</v>
      </c>
      <c r="C1201" s="6" t="s">
        <v>88</v>
      </c>
      <c r="D1201">
        <f>IF(HOUR(A1201)+MINUTE(A1201)/60&lt;=18,1,IF(HOUR(A1201)+MINUTE(A1201)/60&gt;=23.25,1,LOOKUP(DAY(A1201),calendario!$A$12:$A$41,calendario!$C$12:$C$41)))</f>
        <v>1</v>
      </c>
      <c r="E1201" s="89">
        <f t="shared" si="181"/>
        <v>4.4953930664062502</v>
      </c>
      <c r="F1201" s="88">
        <v>17.981572265625001</v>
      </c>
      <c r="G1201" s="89">
        <f t="shared" si="181"/>
        <v>4.496337890625</v>
      </c>
      <c r="H1201" s="86">
        <v>17.9853515625</v>
      </c>
      <c r="O1201" s="53">
        <f t="shared" si="182"/>
        <v>0</v>
      </c>
      <c r="P1201" s="54">
        <f t="shared" si="183"/>
        <v>58.927641853201457</v>
      </c>
      <c r="Q1201" s="69">
        <v>36.78304763144196</v>
      </c>
      <c r="R1201" s="53">
        <f t="shared" si="184"/>
        <v>9.5991060645497122</v>
      </c>
      <c r="S1201" s="53">
        <f t="shared" si="185"/>
        <v>0</v>
      </c>
      <c r="T1201" s="53">
        <f t="shared" si="186"/>
        <v>0</v>
      </c>
      <c r="U1201" s="53">
        <f t="shared" si="187"/>
        <v>58.927641853201457</v>
      </c>
      <c r="V1201" s="69">
        <v>36.78304763144196</v>
      </c>
      <c r="W1201" s="53">
        <f t="shared" si="188"/>
        <v>9.5991060645497122</v>
      </c>
      <c r="X1201" s="53">
        <f t="shared" si="189"/>
        <v>0</v>
      </c>
      <c r="Y1201" s="12"/>
      <c r="Z1201" s="21"/>
      <c r="AA1201" s="48"/>
      <c r="AB1201" s="21"/>
      <c r="AC1201" s="12"/>
    </row>
    <row r="1202" spans="1:29" x14ac:dyDescent="0.3">
      <c r="A1202" s="1">
        <f t="shared" si="180"/>
        <v>45212.479166663761</v>
      </c>
      <c r="B1202" s="6">
        <v>13</v>
      </c>
      <c r="C1202" s="6" t="s">
        <v>89</v>
      </c>
      <c r="D1202">
        <f>IF(HOUR(A1202)+MINUTE(A1202)/60&lt;=18,1,IF(HOUR(A1202)+MINUTE(A1202)/60&gt;=23.25,1,LOOKUP(DAY(A1202),calendario!$A$12:$A$41,calendario!$C$12:$C$41)))</f>
        <v>1</v>
      </c>
      <c r="E1202" s="89">
        <f t="shared" si="181"/>
        <v>4.4956547851562503</v>
      </c>
      <c r="F1202" s="88">
        <v>17.982619140625001</v>
      </c>
      <c r="G1202" s="89">
        <f t="shared" si="181"/>
        <v>4.4966044921875001</v>
      </c>
      <c r="H1202" s="86">
        <v>17.986417968750001</v>
      </c>
      <c r="O1202" s="53">
        <f t="shared" si="182"/>
        <v>0</v>
      </c>
      <c r="P1202" s="54">
        <f t="shared" si="183"/>
        <v>58.927641853201457</v>
      </c>
      <c r="Q1202" s="69">
        <v>36.78304763144196</v>
      </c>
      <c r="R1202" s="53">
        <f t="shared" si="184"/>
        <v>9.5991060645497122</v>
      </c>
      <c r="S1202" s="53">
        <f t="shared" si="185"/>
        <v>0</v>
      </c>
      <c r="T1202" s="53">
        <f t="shared" si="186"/>
        <v>0</v>
      </c>
      <c r="U1202" s="53">
        <f t="shared" si="187"/>
        <v>58.927641853201457</v>
      </c>
      <c r="V1202" s="69">
        <v>36.78304763144196</v>
      </c>
      <c r="W1202" s="53">
        <f t="shared" si="188"/>
        <v>9.5991060645497122</v>
      </c>
      <c r="X1202" s="53">
        <f t="shared" si="189"/>
        <v>0</v>
      </c>
      <c r="Y1202" s="12"/>
      <c r="Z1202" s="21"/>
      <c r="AA1202" s="48"/>
      <c r="AB1202" s="21"/>
      <c r="AC1202" s="12"/>
    </row>
    <row r="1203" spans="1:29" x14ac:dyDescent="0.3">
      <c r="A1203" s="1">
        <f t="shared" si="180"/>
        <v>45212.489583330425</v>
      </c>
      <c r="B1203" s="6">
        <v>13</v>
      </c>
      <c r="C1203" s="6" t="s">
        <v>90</v>
      </c>
      <c r="D1203">
        <f>IF(HOUR(A1203)+MINUTE(A1203)/60&lt;=18,1,IF(HOUR(A1203)+MINUTE(A1203)/60&gt;=23.25,1,LOOKUP(DAY(A1203),calendario!$A$12:$A$41,calendario!$C$12:$C$41)))</f>
        <v>1</v>
      </c>
      <c r="E1203" s="89">
        <f t="shared" si="181"/>
        <v>4.4960078125000003</v>
      </c>
      <c r="F1203" s="88">
        <v>17.984031250000001</v>
      </c>
      <c r="G1203" s="89">
        <f t="shared" si="181"/>
        <v>4.4968154296874996</v>
      </c>
      <c r="H1203" s="86">
        <v>17.987261718749998</v>
      </c>
      <c r="O1203" s="53">
        <f t="shared" si="182"/>
        <v>0</v>
      </c>
      <c r="P1203" s="54">
        <f t="shared" si="183"/>
        <v>58.927641853201457</v>
      </c>
      <c r="Q1203" s="69">
        <v>36.920778761061946</v>
      </c>
      <c r="R1203" s="53">
        <f t="shared" si="184"/>
        <v>9.530240499739719</v>
      </c>
      <c r="S1203" s="53">
        <f t="shared" si="185"/>
        <v>0</v>
      </c>
      <c r="T1203" s="53">
        <f t="shared" si="186"/>
        <v>0</v>
      </c>
      <c r="U1203" s="53">
        <f t="shared" si="187"/>
        <v>58.927641853201457</v>
      </c>
      <c r="V1203" s="69">
        <v>36.920778761061946</v>
      </c>
      <c r="W1203" s="53">
        <f t="shared" si="188"/>
        <v>9.530240499739719</v>
      </c>
      <c r="X1203" s="53">
        <f t="shared" si="189"/>
        <v>0</v>
      </c>
      <c r="Y1203" s="12"/>
      <c r="Z1203" s="21"/>
      <c r="AA1203" s="48"/>
      <c r="AB1203" s="21"/>
      <c r="AC1203" s="12"/>
    </row>
    <row r="1204" spans="1:29" x14ac:dyDescent="0.3">
      <c r="A1204" s="1">
        <f t="shared" si="180"/>
        <v>45212.49999999709</v>
      </c>
      <c r="B1204" s="6">
        <v>13</v>
      </c>
      <c r="C1204" s="6" t="s">
        <v>91</v>
      </c>
      <c r="D1204">
        <f>IF(HOUR(A1204)+MINUTE(A1204)/60&lt;=18,1,IF(HOUR(A1204)+MINUTE(A1204)/60&gt;=23.25,1,LOOKUP(DAY(A1204),calendario!$A$12:$A$41,calendario!$C$12:$C$41)))</f>
        <v>1</v>
      </c>
      <c r="E1204" s="89">
        <f t="shared" si="181"/>
        <v>4.4957236328125001</v>
      </c>
      <c r="F1204" s="88">
        <v>17.98289453125</v>
      </c>
      <c r="G1204" s="89">
        <f t="shared" si="181"/>
        <v>4.4971499023437502</v>
      </c>
      <c r="H1204" s="86">
        <v>17.988599609375001</v>
      </c>
      <c r="O1204" s="53">
        <f t="shared" si="182"/>
        <v>0</v>
      </c>
      <c r="P1204" s="54">
        <f t="shared" si="183"/>
        <v>58.927641853201457</v>
      </c>
      <c r="Q1204" s="69">
        <v>36.920778761061946</v>
      </c>
      <c r="R1204" s="53">
        <f t="shared" si="184"/>
        <v>9.530240499739719</v>
      </c>
      <c r="S1204" s="53">
        <f t="shared" si="185"/>
        <v>0</v>
      </c>
      <c r="T1204" s="53">
        <f t="shared" si="186"/>
        <v>0</v>
      </c>
      <c r="U1204" s="53">
        <f t="shared" si="187"/>
        <v>58.927641853201457</v>
      </c>
      <c r="V1204" s="69">
        <v>36.920778761061946</v>
      </c>
      <c r="W1204" s="53">
        <f t="shared" si="188"/>
        <v>9.530240499739719</v>
      </c>
      <c r="X1204" s="53">
        <f t="shared" si="189"/>
        <v>0</v>
      </c>
      <c r="Y1204" s="12"/>
      <c r="Z1204" s="21"/>
      <c r="AA1204" s="48"/>
      <c r="AB1204" s="21"/>
      <c r="AC1204" s="12"/>
    </row>
    <row r="1205" spans="1:29" x14ac:dyDescent="0.3">
      <c r="A1205" s="1">
        <f t="shared" si="180"/>
        <v>45212.510416663754</v>
      </c>
      <c r="B1205" s="6">
        <v>13</v>
      </c>
      <c r="C1205" s="6" t="s">
        <v>93</v>
      </c>
      <c r="D1205">
        <f>IF(HOUR(A1205)+MINUTE(A1205)/60&lt;=18,1,IF(HOUR(A1205)+MINUTE(A1205)/60&gt;=23.25,1,LOOKUP(DAY(A1205),calendario!$A$12:$A$41,calendario!$C$12:$C$41)))</f>
        <v>1</v>
      </c>
      <c r="E1205" s="89">
        <f t="shared" si="181"/>
        <v>4.4956743164062498</v>
      </c>
      <c r="F1205" s="88">
        <v>17.982697265624999</v>
      </c>
      <c r="G1205" s="89">
        <f t="shared" si="181"/>
        <v>4.4970981445312503</v>
      </c>
      <c r="H1205" s="86">
        <v>17.988392578125001</v>
      </c>
      <c r="O1205" s="53">
        <f t="shared" si="182"/>
        <v>0</v>
      </c>
      <c r="P1205" s="54">
        <f t="shared" si="183"/>
        <v>58.927641853201457</v>
      </c>
      <c r="Q1205" s="69">
        <v>36.543459135866733</v>
      </c>
      <c r="R1205" s="53">
        <f t="shared" si="184"/>
        <v>9.7189003123373254</v>
      </c>
      <c r="S1205" s="53">
        <f t="shared" si="185"/>
        <v>0</v>
      </c>
      <c r="T1205" s="53">
        <f t="shared" si="186"/>
        <v>0</v>
      </c>
      <c r="U1205" s="53">
        <f t="shared" si="187"/>
        <v>58.927641853201457</v>
      </c>
      <c r="V1205" s="69">
        <v>36.543459135866733</v>
      </c>
      <c r="W1205" s="53">
        <f t="shared" si="188"/>
        <v>9.7189003123373254</v>
      </c>
      <c r="X1205" s="53">
        <f t="shared" si="189"/>
        <v>0</v>
      </c>
      <c r="Y1205" s="12"/>
      <c r="Z1205" s="21"/>
      <c r="AA1205" s="48"/>
      <c r="AB1205" s="21"/>
      <c r="AC1205" s="12"/>
    </row>
    <row r="1206" spans="1:29" x14ac:dyDescent="0.3">
      <c r="A1206" s="1">
        <f t="shared" si="180"/>
        <v>45212.520833330418</v>
      </c>
      <c r="B1206" s="6">
        <v>13</v>
      </c>
      <c r="C1206" s="6" t="s">
        <v>94</v>
      </c>
      <c r="D1206">
        <f>IF(HOUR(A1206)+MINUTE(A1206)/60&lt;=18,1,IF(HOUR(A1206)+MINUTE(A1206)/60&gt;=23.25,1,LOOKUP(DAY(A1206),calendario!$A$12:$A$41,calendario!$C$12:$C$41)))</f>
        <v>1</v>
      </c>
      <c r="E1206" s="89">
        <f t="shared" si="181"/>
        <v>4.4956459960937503</v>
      </c>
      <c r="F1206" s="88">
        <v>17.982583984375001</v>
      </c>
      <c r="G1206" s="89">
        <f t="shared" si="181"/>
        <v>4.4971328125000003</v>
      </c>
      <c r="H1206" s="86">
        <v>17.988531250000001</v>
      </c>
      <c r="O1206" s="53">
        <f t="shared" si="182"/>
        <v>0</v>
      </c>
      <c r="P1206" s="54">
        <f t="shared" si="183"/>
        <v>58.927641853201457</v>
      </c>
      <c r="Q1206" s="69">
        <v>36.543459135866733</v>
      </c>
      <c r="R1206" s="53">
        <f t="shared" si="184"/>
        <v>9.7189003123373254</v>
      </c>
      <c r="S1206" s="53">
        <f t="shared" si="185"/>
        <v>0</v>
      </c>
      <c r="T1206" s="53">
        <f t="shared" si="186"/>
        <v>0</v>
      </c>
      <c r="U1206" s="53">
        <f t="shared" si="187"/>
        <v>58.927641853201457</v>
      </c>
      <c r="V1206" s="69">
        <v>36.543459135866733</v>
      </c>
      <c r="W1206" s="53">
        <f t="shared" si="188"/>
        <v>9.7189003123373254</v>
      </c>
      <c r="X1206" s="53">
        <f t="shared" si="189"/>
        <v>0</v>
      </c>
      <c r="Y1206" s="12"/>
      <c r="Z1206" s="21"/>
      <c r="AA1206" s="48"/>
      <c r="AB1206" s="21"/>
      <c r="AC1206" s="12"/>
    </row>
    <row r="1207" spans="1:29" x14ac:dyDescent="0.3">
      <c r="A1207" s="1">
        <f t="shared" si="180"/>
        <v>45212.531249997082</v>
      </c>
      <c r="B1207" s="6">
        <v>13</v>
      </c>
      <c r="C1207" s="6" t="s">
        <v>96</v>
      </c>
      <c r="D1207">
        <f>IF(HOUR(A1207)+MINUTE(A1207)/60&lt;=18,1,IF(HOUR(A1207)+MINUTE(A1207)/60&gt;=23.25,1,LOOKUP(DAY(A1207),calendario!$A$12:$A$41,calendario!$C$12:$C$41)))</f>
        <v>1</v>
      </c>
      <c r="E1207" s="89">
        <f t="shared" si="181"/>
        <v>4.4959589843750001</v>
      </c>
      <c r="F1207" s="88">
        <v>17.9838359375</v>
      </c>
      <c r="G1207" s="89">
        <f t="shared" si="181"/>
        <v>4.4971738281249998</v>
      </c>
      <c r="H1207" s="86">
        <v>17.988695312499999</v>
      </c>
      <c r="O1207" s="53">
        <f t="shared" si="182"/>
        <v>0</v>
      </c>
      <c r="P1207" s="54">
        <f t="shared" si="183"/>
        <v>58.927641853201457</v>
      </c>
      <c r="Q1207" s="69">
        <v>35.96635085892764</v>
      </c>
      <c r="R1207" s="53">
        <f t="shared" si="184"/>
        <v>10.007454450806872</v>
      </c>
      <c r="S1207" s="53">
        <f t="shared" si="185"/>
        <v>0</v>
      </c>
      <c r="T1207" s="53">
        <f t="shared" si="186"/>
        <v>0</v>
      </c>
      <c r="U1207" s="53">
        <f t="shared" si="187"/>
        <v>58.927641853201457</v>
      </c>
      <c r="V1207" s="69">
        <v>35.96635085892764</v>
      </c>
      <c r="W1207" s="53">
        <f t="shared" si="188"/>
        <v>10.007454450806872</v>
      </c>
      <c r="X1207" s="53">
        <f t="shared" si="189"/>
        <v>0</v>
      </c>
      <c r="Y1207" s="12"/>
      <c r="Z1207" s="21"/>
      <c r="AA1207" s="48"/>
      <c r="AB1207" s="21"/>
      <c r="AC1207" s="12"/>
    </row>
    <row r="1208" spans="1:29" x14ac:dyDescent="0.3">
      <c r="A1208" s="1">
        <f t="shared" si="180"/>
        <v>45212.541666663747</v>
      </c>
      <c r="B1208" s="6">
        <v>13</v>
      </c>
      <c r="C1208" s="6" t="s">
        <v>97</v>
      </c>
      <c r="D1208">
        <f>IF(HOUR(A1208)+MINUTE(A1208)/60&lt;=18,1,IF(HOUR(A1208)+MINUTE(A1208)/60&gt;=23.25,1,LOOKUP(DAY(A1208),calendario!$A$12:$A$41,calendario!$C$12:$C$41)))</f>
        <v>1</v>
      </c>
      <c r="E1208" s="89">
        <f t="shared" si="181"/>
        <v>4.4958266601562498</v>
      </c>
      <c r="F1208" s="88">
        <v>17.983306640624999</v>
      </c>
      <c r="G1208" s="89">
        <f t="shared" si="181"/>
        <v>4.4969023437500004</v>
      </c>
      <c r="H1208" s="86">
        <v>17.987609375000002</v>
      </c>
      <c r="O1208" s="53">
        <f t="shared" si="182"/>
        <v>0</v>
      </c>
      <c r="P1208" s="54">
        <f t="shared" si="183"/>
        <v>58.927641853201457</v>
      </c>
      <c r="Q1208" s="69">
        <v>35.96635085892764</v>
      </c>
      <c r="R1208" s="53">
        <f t="shared" si="184"/>
        <v>10.007454450806872</v>
      </c>
      <c r="S1208" s="53">
        <f t="shared" si="185"/>
        <v>0</v>
      </c>
      <c r="T1208" s="53">
        <f t="shared" si="186"/>
        <v>0</v>
      </c>
      <c r="U1208" s="53">
        <f t="shared" si="187"/>
        <v>58.927641853201457</v>
      </c>
      <c r="V1208" s="69">
        <v>35.96635085892764</v>
      </c>
      <c r="W1208" s="53">
        <f t="shared" si="188"/>
        <v>10.007454450806872</v>
      </c>
      <c r="X1208" s="53">
        <f t="shared" si="189"/>
        <v>0</v>
      </c>
      <c r="Y1208" s="12"/>
      <c r="Z1208" s="21"/>
      <c r="AA1208" s="48"/>
      <c r="AB1208" s="21"/>
      <c r="AC1208" s="12"/>
    </row>
    <row r="1209" spans="1:29" x14ac:dyDescent="0.3">
      <c r="A1209" s="1">
        <f t="shared" si="180"/>
        <v>45212.552083330411</v>
      </c>
      <c r="B1209" s="6">
        <v>13</v>
      </c>
      <c r="C1209" s="6" t="s">
        <v>98</v>
      </c>
      <c r="D1209">
        <f>IF(HOUR(A1209)+MINUTE(A1209)/60&lt;=18,1,IF(HOUR(A1209)+MINUTE(A1209)/60&gt;=23.25,1,LOOKUP(DAY(A1209),calendario!$A$12:$A$41,calendario!$C$12:$C$41)))</f>
        <v>1</v>
      </c>
      <c r="E1209" s="89">
        <f t="shared" si="181"/>
        <v>4.4956123046874996</v>
      </c>
      <c r="F1209" s="88">
        <v>17.982449218749998</v>
      </c>
      <c r="G1209" s="89">
        <f t="shared" si="181"/>
        <v>4.4971840820312501</v>
      </c>
      <c r="H1209" s="86">
        <v>17.988736328125</v>
      </c>
      <c r="O1209" s="53">
        <f t="shared" si="182"/>
        <v>0</v>
      </c>
      <c r="P1209" s="54">
        <f t="shared" si="183"/>
        <v>58.927641853201457</v>
      </c>
      <c r="Q1209" s="69">
        <v>35.922657470067669</v>
      </c>
      <c r="R1209" s="53">
        <f t="shared" si="184"/>
        <v>10.029301145236857</v>
      </c>
      <c r="S1209" s="53">
        <f t="shared" si="185"/>
        <v>0</v>
      </c>
      <c r="T1209" s="53">
        <f t="shared" si="186"/>
        <v>0</v>
      </c>
      <c r="U1209" s="53">
        <f t="shared" si="187"/>
        <v>58.927641853201457</v>
      </c>
      <c r="V1209" s="69">
        <v>35.922657470067669</v>
      </c>
      <c r="W1209" s="53">
        <f t="shared" si="188"/>
        <v>10.029301145236857</v>
      </c>
      <c r="X1209" s="53">
        <f t="shared" si="189"/>
        <v>0</v>
      </c>
      <c r="Y1209" s="12"/>
      <c r="Z1209" s="21"/>
      <c r="AA1209" s="48"/>
      <c r="AB1209" s="21"/>
      <c r="AC1209" s="12"/>
    </row>
    <row r="1210" spans="1:29" x14ac:dyDescent="0.3">
      <c r="A1210" s="1">
        <f t="shared" si="180"/>
        <v>45212.562499997075</v>
      </c>
      <c r="B1210" s="6">
        <v>13</v>
      </c>
      <c r="C1210" s="6" t="s">
        <v>99</v>
      </c>
      <c r="D1210">
        <f>IF(HOUR(A1210)+MINUTE(A1210)/60&lt;=18,1,IF(HOUR(A1210)+MINUTE(A1210)/60&gt;=23.25,1,LOOKUP(DAY(A1210),calendario!$A$12:$A$41,calendario!$C$12:$C$41)))</f>
        <v>1</v>
      </c>
      <c r="E1210" s="89">
        <f t="shared" si="181"/>
        <v>4.4956162109375004</v>
      </c>
      <c r="F1210" s="88">
        <v>17.982464843750002</v>
      </c>
      <c r="G1210" s="89">
        <f t="shared" si="181"/>
        <v>4.4970190429687502</v>
      </c>
      <c r="H1210" s="86">
        <v>17.988076171875001</v>
      </c>
      <c r="O1210" s="53">
        <f t="shared" si="182"/>
        <v>0</v>
      </c>
      <c r="P1210" s="54">
        <f t="shared" si="183"/>
        <v>58.927641853201457</v>
      </c>
      <c r="Q1210" s="69">
        <v>35.922657470067669</v>
      </c>
      <c r="R1210" s="53">
        <f t="shared" si="184"/>
        <v>10.029301145236857</v>
      </c>
      <c r="S1210" s="53">
        <f t="shared" si="185"/>
        <v>0</v>
      </c>
      <c r="T1210" s="53">
        <f t="shared" si="186"/>
        <v>0</v>
      </c>
      <c r="U1210" s="53">
        <f t="shared" si="187"/>
        <v>58.927641853201457</v>
      </c>
      <c r="V1210" s="69">
        <v>35.922657470067669</v>
      </c>
      <c r="W1210" s="53">
        <f t="shared" si="188"/>
        <v>10.029301145236857</v>
      </c>
      <c r="X1210" s="53">
        <f t="shared" si="189"/>
        <v>0</v>
      </c>
      <c r="Y1210" s="12"/>
      <c r="Z1210" s="21"/>
      <c r="AA1210" s="48"/>
      <c r="AB1210" s="21"/>
      <c r="AC1210" s="12"/>
    </row>
    <row r="1211" spans="1:29" x14ac:dyDescent="0.3">
      <c r="A1211" s="1">
        <f t="shared" si="180"/>
        <v>45212.572916663739</v>
      </c>
      <c r="B1211" s="6">
        <v>13</v>
      </c>
      <c r="C1211" s="6" t="s">
        <v>100</v>
      </c>
      <c r="D1211">
        <f>IF(HOUR(A1211)+MINUTE(A1211)/60&lt;=18,1,IF(HOUR(A1211)+MINUTE(A1211)/60&gt;=23.25,1,LOOKUP(DAY(A1211),calendario!$A$12:$A$41,calendario!$C$12:$C$41)))</f>
        <v>1</v>
      </c>
      <c r="E1211" s="89">
        <f t="shared" si="181"/>
        <v>4.4957949218750004</v>
      </c>
      <c r="F1211" s="88">
        <v>17.983179687500002</v>
      </c>
      <c r="G1211" s="89">
        <f t="shared" si="181"/>
        <v>4.4970024414062504</v>
      </c>
      <c r="H1211" s="86">
        <v>17.988009765625002</v>
      </c>
      <c r="O1211" s="53">
        <f t="shared" si="182"/>
        <v>0</v>
      </c>
      <c r="P1211" s="54">
        <f t="shared" si="183"/>
        <v>58.927641853201457</v>
      </c>
      <c r="Q1211" s="69">
        <v>35.972282144716296</v>
      </c>
      <c r="R1211" s="53">
        <f t="shared" si="184"/>
        <v>10.004488807912544</v>
      </c>
      <c r="S1211" s="53">
        <f t="shared" si="185"/>
        <v>0</v>
      </c>
      <c r="T1211" s="53">
        <f t="shared" si="186"/>
        <v>0</v>
      </c>
      <c r="U1211" s="53">
        <f t="shared" si="187"/>
        <v>58.927641853201457</v>
      </c>
      <c r="V1211" s="69">
        <v>35.972282144716296</v>
      </c>
      <c r="W1211" s="53">
        <f t="shared" si="188"/>
        <v>10.004488807912544</v>
      </c>
      <c r="X1211" s="53">
        <f t="shared" si="189"/>
        <v>0</v>
      </c>
      <c r="Y1211" s="12"/>
      <c r="Z1211" s="21"/>
      <c r="AA1211" s="48"/>
      <c r="AB1211" s="21"/>
      <c r="AC1211" s="12"/>
    </row>
    <row r="1212" spans="1:29" x14ac:dyDescent="0.3">
      <c r="A1212" s="1">
        <f t="shared" si="180"/>
        <v>45212.583333330404</v>
      </c>
      <c r="B1212" s="6">
        <v>13</v>
      </c>
      <c r="C1212" s="6" t="s">
        <v>101</v>
      </c>
      <c r="D1212">
        <f>IF(HOUR(A1212)+MINUTE(A1212)/60&lt;=18,1,IF(HOUR(A1212)+MINUTE(A1212)/60&gt;=23.25,1,LOOKUP(DAY(A1212),calendario!$A$12:$A$41,calendario!$C$12:$C$41)))</f>
        <v>1</v>
      </c>
      <c r="E1212" s="89">
        <f t="shared" si="181"/>
        <v>4.4959223632812497</v>
      </c>
      <c r="F1212" s="88">
        <v>17.983689453124999</v>
      </c>
      <c r="G1212" s="89">
        <f t="shared" si="181"/>
        <v>4.4971362304687501</v>
      </c>
      <c r="H1212" s="86">
        <v>17.988544921875</v>
      </c>
      <c r="O1212" s="53">
        <f t="shared" si="182"/>
        <v>0</v>
      </c>
      <c r="P1212" s="54">
        <f t="shared" si="183"/>
        <v>58.927641853201457</v>
      </c>
      <c r="Q1212" s="69">
        <v>35.972282144716296</v>
      </c>
      <c r="R1212" s="53">
        <f t="shared" si="184"/>
        <v>10.004488807912544</v>
      </c>
      <c r="S1212" s="53">
        <f t="shared" si="185"/>
        <v>0</v>
      </c>
      <c r="T1212" s="53">
        <f t="shared" si="186"/>
        <v>0</v>
      </c>
      <c r="U1212" s="53">
        <f t="shared" si="187"/>
        <v>58.927641853201457</v>
      </c>
      <c r="V1212" s="69">
        <v>35.972282144716296</v>
      </c>
      <c r="W1212" s="53">
        <f t="shared" si="188"/>
        <v>10.004488807912544</v>
      </c>
      <c r="X1212" s="53">
        <f t="shared" si="189"/>
        <v>0</v>
      </c>
      <c r="Y1212" s="12"/>
      <c r="Z1212" s="21"/>
      <c r="AA1212" s="48"/>
      <c r="AB1212" s="21"/>
      <c r="AC1212" s="12"/>
    </row>
    <row r="1213" spans="1:29" x14ac:dyDescent="0.3">
      <c r="A1213" s="1">
        <f t="shared" si="180"/>
        <v>45212.593749997068</v>
      </c>
      <c r="B1213" s="6">
        <v>13</v>
      </c>
      <c r="C1213" s="6" t="s">
        <v>102</v>
      </c>
      <c r="D1213">
        <f>IF(HOUR(A1213)+MINUTE(A1213)/60&lt;=18,1,IF(HOUR(A1213)+MINUTE(A1213)/60&gt;=23.25,1,LOOKUP(DAY(A1213),calendario!$A$12:$A$41,calendario!$C$12:$C$41)))</f>
        <v>1</v>
      </c>
      <c r="E1213" s="89">
        <f t="shared" si="181"/>
        <v>4.4959150390625</v>
      </c>
      <c r="F1213" s="88">
        <v>17.98366015625</v>
      </c>
      <c r="G1213" s="89">
        <f t="shared" si="181"/>
        <v>4.4968525390625</v>
      </c>
      <c r="H1213" s="86">
        <v>17.98741015625</v>
      </c>
      <c r="O1213" s="53">
        <f t="shared" si="182"/>
        <v>0</v>
      </c>
      <c r="P1213" s="54">
        <f t="shared" si="183"/>
        <v>58.927641853201457</v>
      </c>
      <c r="Q1213" s="69">
        <v>35.96142269651223</v>
      </c>
      <c r="R1213" s="53">
        <f t="shared" si="184"/>
        <v>10.009918532014577</v>
      </c>
      <c r="S1213" s="53">
        <f t="shared" si="185"/>
        <v>0</v>
      </c>
      <c r="T1213" s="53">
        <f t="shared" si="186"/>
        <v>0</v>
      </c>
      <c r="U1213" s="53">
        <f t="shared" si="187"/>
        <v>58.927641853201457</v>
      </c>
      <c r="V1213" s="69">
        <v>35.96142269651223</v>
      </c>
      <c r="W1213" s="53">
        <f t="shared" si="188"/>
        <v>10.009918532014577</v>
      </c>
      <c r="X1213" s="53">
        <f t="shared" si="189"/>
        <v>0</v>
      </c>
      <c r="Y1213" s="12"/>
      <c r="Z1213" s="21"/>
      <c r="AA1213" s="48"/>
      <c r="AB1213" s="21"/>
      <c r="AC1213" s="12"/>
    </row>
    <row r="1214" spans="1:29" x14ac:dyDescent="0.3">
      <c r="A1214" s="1">
        <f t="shared" si="180"/>
        <v>45212.604166663732</v>
      </c>
      <c r="B1214" s="6">
        <v>13</v>
      </c>
      <c r="C1214" s="6" t="s">
        <v>103</v>
      </c>
      <c r="D1214">
        <f>IF(HOUR(A1214)+MINUTE(A1214)/60&lt;=18,1,IF(HOUR(A1214)+MINUTE(A1214)/60&gt;=23.25,1,LOOKUP(DAY(A1214),calendario!$A$12:$A$41,calendario!$C$12:$C$41)))</f>
        <v>1</v>
      </c>
      <c r="E1214" s="89">
        <f t="shared" si="181"/>
        <v>4.4958486328124998</v>
      </c>
      <c r="F1214" s="88">
        <v>17.983394531249999</v>
      </c>
      <c r="G1214" s="89">
        <f t="shared" si="181"/>
        <v>4.4969042968749999</v>
      </c>
      <c r="H1214" s="86">
        <v>17.9876171875</v>
      </c>
      <c r="O1214" s="53">
        <f t="shared" si="182"/>
        <v>0</v>
      </c>
      <c r="P1214" s="54">
        <f t="shared" si="183"/>
        <v>58.927641853201457</v>
      </c>
      <c r="Q1214" s="69">
        <v>35.96142269651223</v>
      </c>
      <c r="R1214" s="53">
        <f t="shared" si="184"/>
        <v>10.009918532014577</v>
      </c>
      <c r="S1214" s="53">
        <f t="shared" si="185"/>
        <v>0</v>
      </c>
      <c r="T1214" s="53">
        <f t="shared" si="186"/>
        <v>0</v>
      </c>
      <c r="U1214" s="53">
        <f t="shared" si="187"/>
        <v>58.927641853201457</v>
      </c>
      <c r="V1214" s="69">
        <v>35.96142269651223</v>
      </c>
      <c r="W1214" s="53">
        <f t="shared" si="188"/>
        <v>10.009918532014577</v>
      </c>
      <c r="X1214" s="53">
        <f t="shared" si="189"/>
        <v>0</v>
      </c>
      <c r="Y1214" s="12"/>
      <c r="Z1214" s="21"/>
      <c r="AA1214" s="48"/>
      <c r="AB1214" s="21"/>
      <c r="AC1214" s="12"/>
    </row>
    <row r="1215" spans="1:29" x14ac:dyDescent="0.3">
      <c r="A1215" s="1">
        <f t="shared" si="180"/>
        <v>45212.614583330396</v>
      </c>
      <c r="B1215" s="6">
        <v>13</v>
      </c>
      <c r="C1215" s="6" t="s">
        <v>104</v>
      </c>
      <c r="D1215">
        <f>IF(HOUR(A1215)+MINUTE(A1215)/60&lt;=18,1,IF(HOUR(A1215)+MINUTE(A1215)/60&gt;=23.25,1,LOOKUP(DAY(A1215),calendario!$A$12:$A$41,calendario!$C$12:$C$41)))</f>
        <v>1</v>
      </c>
      <c r="E1215" s="89">
        <f t="shared" si="181"/>
        <v>4.4960957031250004</v>
      </c>
      <c r="F1215" s="88">
        <v>17.984382812500002</v>
      </c>
      <c r="G1215" s="89">
        <f t="shared" si="181"/>
        <v>4.4970415039062503</v>
      </c>
      <c r="H1215" s="86">
        <v>17.988166015625001</v>
      </c>
      <c r="O1215" s="53">
        <f t="shared" si="182"/>
        <v>0</v>
      </c>
      <c r="P1215" s="54">
        <f t="shared" si="183"/>
        <v>58.927641853201457</v>
      </c>
      <c r="Q1215" s="69">
        <v>35.946682717334724</v>
      </c>
      <c r="R1215" s="53">
        <f t="shared" si="184"/>
        <v>10.01728852160333</v>
      </c>
      <c r="S1215" s="53">
        <f t="shared" si="185"/>
        <v>0</v>
      </c>
      <c r="T1215" s="53">
        <f t="shared" si="186"/>
        <v>0</v>
      </c>
      <c r="U1215" s="53">
        <f t="shared" si="187"/>
        <v>58.927641853201457</v>
      </c>
      <c r="V1215" s="69">
        <v>35.946682717334724</v>
      </c>
      <c r="W1215" s="53">
        <f t="shared" si="188"/>
        <v>10.01728852160333</v>
      </c>
      <c r="X1215" s="53">
        <f t="shared" si="189"/>
        <v>0</v>
      </c>
      <c r="Y1215" s="12"/>
      <c r="Z1215" s="21"/>
      <c r="AA1215" s="48"/>
      <c r="AB1215" s="21"/>
      <c r="AC1215" s="12"/>
    </row>
    <row r="1216" spans="1:29" x14ac:dyDescent="0.3">
      <c r="A1216" s="1">
        <f t="shared" si="180"/>
        <v>45212.624999997061</v>
      </c>
      <c r="B1216" s="6">
        <v>13</v>
      </c>
      <c r="C1216" s="6" t="s">
        <v>105</v>
      </c>
      <c r="D1216">
        <f>IF(HOUR(A1216)+MINUTE(A1216)/60&lt;=18,1,IF(HOUR(A1216)+MINUTE(A1216)/60&gt;=23.25,1,LOOKUP(DAY(A1216),calendario!$A$12:$A$41,calendario!$C$12:$C$41)))</f>
        <v>1</v>
      </c>
      <c r="E1216" s="89">
        <f t="shared" si="181"/>
        <v>4.4964873046875002</v>
      </c>
      <c r="F1216" s="88">
        <v>17.985949218750001</v>
      </c>
      <c r="G1216" s="89">
        <f t="shared" si="181"/>
        <v>4.4972368164062502</v>
      </c>
      <c r="H1216" s="86">
        <v>17.988947265625001</v>
      </c>
      <c r="O1216" s="53">
        <f t="shared" si="182"/>
        <v>0</v>
      </c>
      <c r="P1216" s="54">
        <f t="shared" si="183"/>
        <v>58.927641853201457</v>
      </c>
      <c r="Q1216" s="69">
        <v>35.946682717334724</v>
      </c>
      <c r="R1216" s="53">
        <f t="shared" si="184"/>
        <v>10.01728852160333</v>
      </c>
      <c r="S1216" s="53">
        <f t="shared" si="185"/>
        <v>0</v>
      </c>
      <c r="T1216" s="53">
        <f t="shared" si="186"/>
        <v>0</v>
      </c>
      <c r="U1216" s="53">
        <f t="shared" si="187"/>
        <v>58.927641853201457</v>
      </c>
      <c r="V1216" s="69">
        <v>35.946682717334724</v>
      </c>
      <c r="W1216" s="53">
        <f t="shared" si="188"/>
        <v>10.01728852160333</v>
      </c>
      <c r="X1216" s="53">
        <f t="shared" si="189"/>
        <v>0</v>
      </c>
      <c r="Y1216" s="12"/>
      <c r="Z1216" s="21"/>
      <c r="AA1216" s="48"/>
      <c r="AB1216" s="21"/>
      <c r="AC1216" s="12"/>
    </row>
    <row r="1217" spans="1:29" x14ac:dyDescent="0.3">
      <c r="A1217" s="1">
        <f t="shared" si="180"/>
        <v>45212.635416663725</v>
      </c>
      <c r="B1217" s="6">
        <v>13</v>
      </c>
      <c r="C1217" s="6" t="s">
        <v>106</v>
      </c>
      <c r="D1217">
        <f>IF(HOUR(A1217)+MINUTE(A1217)/60&lt;=18,1,IF(HOUR(A1217)+MINUTE(A1217)/60&gt;=23.25,1,LOOKUP(DAY(A1217),calendario!$A$12:$A$41,calendario!$C$12:$C$41)))</f>
        <v>1</v>
      </c>
      <c r="E1217" s="89">
        <f t="shared" si="181"/>
        <v>4.4965400390625003</v>
      </c>
      <c r="F1217" s="88">
        <v>17.986160156250001</v>
      </c>
      <c r="G1217" s="89">
        <f t="shared" si="181"/>
        <v>4.4974404296874999</v>
      </c>
      <c r="H1217" s="86">
        <v>17.98976171875</v>
      </c>
      <c r="O1217" s="53">
        <f t="shared" si="182"/>
        <v>0</v>
      </c>
      <c r="P1217" s="54">
        <f t="shared" si="183"/>
        <v>58.927641853201457</v>
      </c>
      <c r="Q1217" s="69">
        <v>35.482948984903693</v>
      </c>
      <c r="R1217" s="53">
        <f t="shared" si="184"/>
        <v>10.249155387818845</v>
      </c>
      <c r="S1217" s="53">
        <f t="shared" si="185"/>
        <v>0</v>
      </c>
      <c r="T1217" s="53">
        <f t="shared" si="186"/>
        <v>0</v>
      </c>
      <c r="U1217" s="53">
        <f t="shared" si="187"/>
        <v>58.927641853201457</v>
      </c>
      <c r="V1217" s="69">
        <v>35.482948984903693</v>
      </c>
      <c r="W1217" s="53">
        <f t="shared" si="188"/>
        <v>10.249155387818845</v>
      </c>
      <c r="X1217" s="53">
        <f t="shared" si="189"/>
        <v>0</v>
      </c>
      <c r="Y1217" s="12"/>
      <c r="Z1217" s="21"/>
      <c r="AA1217" s="48"/>
      <c r="AB1217" s="21"/>
      <c r="AC1217" s="12"/>
    </row>
    <row r="1218" spans="1:29" x14ac:dyDescent="0.3">
      <c r="A1218" s="1">
        <f t="shared" si="180"/>
        <v>45212.645833330389</v>
      </c>
      <c r="B1218" s="6">
        <v>13</v>
      </c>
      <c r="C1218" s="6" t="s">
        <v>107</v>
      </c>
      <c r="D1218">
        <f>IF(HOUR(A1218)+MINUTE(A1218)/60&lt;=18,1,IF(HOUR(A1218)+MINUTE(A1218)/60&gt;=23.25,1,LOOKUP(DAY(A1218),calendario!$A$12:$A$41,calendario!$C$12:$C$41)))</f>
        <v>1</v>
      </c>
      <c r="E1218" s="89">
        <f t="shared" si="181"/>
        <v>4.4969062500000003</v>
      </c>
      <c r="F1218" s="88">
        <v>17.987625000000001</v>
      </c>
      <c r="G1218" s="89">
        <f t="shared" si="181"/>
        <v>4.4972329101562503</v>
      </c>
      <c r="H1218" s="86">
        <v>17.988931640625001</v>
      </c>
      <c r="O1218" s="53">
        <f t="shared" si="182"/>
        <v>0</v>
      </c>
      <c r="P1218" s="54">
        <f t="shared" si="183"/>
        <v>58.927641853201457</v>
      </c>
      <c r="Q1218" s="69">
        <v>35.482948984903693</v>
      </c>
      <c r="R1218" s="53">
        <f t="shared" si="184"/>
        <v>10.249155387818845</v>
      </c>
      <c r="S1218" s="53">
        <f t="shared" si="185"/>
        <v>0</v>
      </c>
      <c r="T1218" s="53">
        <f t="shared" si="186"/>
        <v>0</v>
      </c>
      <c r="U1218" s="53">
        <f t="shared" si="187"/>
        <v>58.927641853201457</v>
      </c>
      <c r="V1218" s="69">
        <v>35.482948984903693</v>
      </c>
      <c r="W1218" s="53">
        <f t="shared" si="188"/>
        <v>10.249155387818845</v>
      </c>
      <c r="X1218" s="53">
        <f t="shared" si="189"/>
        <v>0</v>
      </c>
      <c r="Y1218" s="12"/>
      <c r="Z1218" s="21"/>
      <c r="AA1218" s="48"/>
      <c r="AB1218" s="21"/>
      <c r="AC1218" s="12"/>
    </row>
    <row r="1219" spans="1:29" x14ac:dyDescent="0.3">
      <c r="A1219" s="1">
        <f t="shared" si="180"/>
        <v>45212.656249997053</v>
      </c>
      <c r="B1219" s="6">
        <v>13</v>
      </c>
      <c r="C1219" s="6" t="s">
        <v>108</v>
      </c>
      <c r="D1219">
        <f>IF(HOUR(A1219)+MINUTE(A1219)/60&lt;=18,1,IF(HOUR(A1219)+MINUTE(A1219)/60&gt;=23.25,1,LOOKUP(DAY(A1219),calendario!$A$12:$A$41,calendario!$C$12:$C$41)))</f>
        <v>1</v>
      </c>
      <c r="E1219" s="89">
        <f t="shared" si="181"/>
        <v>4.4965908203125</v>
      </c>
      <c r="F1219" s="88">
        <v>17.98636328125</v>
      </c>
      <c r="G1219" s="89">
        <f t="shared" si="181"/>
        <v>4.4975537109374999</v>
      </c>
      <c r="H1219" s="86">
        <v>17.99021484375</v>
      </c>
      <c r="O1219" s="53">
        <f t="shared" si="182"/>
        <v>0</v>
      </c>
      <c r="P1219" s="54">
        <f t="shared" si="183"/>
        <v>58.927641853201457</v>
      </c>
      <c r="Q1219" s="69">
        <v>35.606707964601767</v>
      </c>
      <c r="R1219" s="53">
        <f t="shared" si="184"/>
        <v>10.187275897969808</v>
      </c>
      <c r="S1219" s="53">
        <f t="shared" si="185"/>
        <v>0</v>
      </c>
      <c r="T1219" s="53">
        <f t="shared" si="186"/>
        <v>0</v>
      </c>
      <c r="U1219" s="53">
        <f t="shared" si="187"/>
        <v>58.927641853201457</v>
      </c>
      <c r="V1219" s="69">
        <v>35.606707964601767</v>
      </c>
      <c r="W1219" s="53">
        <f t="shared" si="188"/>
        <v>10.187275897969808</v>
      </c>
      <c r="X1219" s="53">
        <f t="shared" si="189"/>
        <v>0</v>
      </c>
      <c r="Y1219" s="12"/>
      <c r="Z1219" s="21"/>
      <c r="AA1219" s="48"/>
      <c r="AB1219" s="21"/>
      <c r="AC1219" s="12"/>
    </row>
    <row r="1220" spans="1:29" x14ac:dyDescent="0.3">
      <c r="A1220" s="1">
        <f t="shared" si="180"/>
        <v>45212.666666663717</v>
      </c>
      <c r="B1220" s="6">
        <v>13</v>
      </c>
      <c r="C1220" s="6" t="s">
        <v>109</v>
      </c>
      <c r="D1220">
        <f>IF(HOUR(A1220)+MINUTE(A1220)/60&lt;=18,1,IF(HOUR(A1220)+MINUTE(A1220)/60&gt;=23.25,1,LOOKUP(DAY(A1220),calendario!$A$12:$A$41,calendario!$C$12:$C$41)))</f>
        <v>1</v>
      </c>
      <c r="E1220" s="89">
        <f t="shared" si="181"/>
        <v>4.4964990234375</v>
      </c>
      <c r="F1220" s="88">
        <v>17.98599609375</v>
      </c>
      <c r="G1220" s="89">
        <f t="shared" si="181"/>
        <v>4.4973403320312499</v>
      </c>
      <c r="H1220" s="86">
        <v>17.989361328125</v>
      </c>
      <c r="O1220" s="53">
        <f t="shared" si="182"/>
        <v>0</v>
      </c>
      <c r="P1220" s="54">
        <f t="shared" si="183"/>
        <v>58.927641853201457</v>
      </c>
      <c r="Q1220" s="69">
        <v>35.606707964601767</v>
      </c>
      <c r="R1220" s="53">
        <f t="shared" si="184"/>
        <v>10.187275897969808</v>
      </c>
      <c r="S1220" s="53">
        <f t="shared" si="185"/>
        <v>0</v>
      </c>
      <c r="T1220" s="53">
        <f t="shared" si="186"/>
        <v>0</v>
      </c>
      <c r="U1220" s="53">
        <f t="shared" si="187"/>
        <v>58.927641853201457</v>
      </c>
      <c r="V1220" s="69">
        <v>35.606707964601767</v>
      </c>
      <c r="W1220" s="53">
        <f t="shared" si="188"/>
        <v>10.187275897969808</v>
      </c>
      <c r="X1220" s="53">
        <f t="shared" si="189"/>
        <v>0</v>
      </c>
      <c r="Y1220" s="12"/>
      <c r="Z1220" s="21"/>
      <c r="AA1220" s="48"/>
      <c r="AB1220" s="21"/>
      <c r="AC1220" s="12"/>
    </row>
    <row r="1221" spans="1:29" x14ac:dyDescent="0.3">
      <c r="A1221" s="1">
        <f t="shared" si="180"/>
        <v>45212.677083330382</v>
      </c>
      <c r="B1221" s="6">
        <v>13</v>
      </c>
      <c r="C1221" s="6" t="s">
        <v>110</v>
      </c>
      <c r="D1221">
        <f>IF(HOUR(A1221)+MINUTE(A1221)/60&lt;=18,1,IF(HOUR(A1221)+MINUTE(A1221)/60&gt;=23.25,1,LOOKUP(DAY(A1221),calendario!$A$12:$A$41,calendario!$C$12:$C$41)))</f>
        <v>1</v>
      </c>
      <c r="E1221" s="89">
        <f t="shared" si="181"/>
        <v>4.4967734374999999</v>
      </c>
      <c r="F1221" s="88">
        <v>17.98709375</v>
      </c>
      <c r="G1221" s="89">
        <f t="shared" si="181"/>
        <v>4.4973256835937496</v>
      </c>
      <c r="H1221" s="86">
        <v>17.989302734374998</v>
      </c>
      <c r="O1221" s="53">
        <f t="shared" si="182"/>
        <v>0</v>
      </c>
      <c r="P1221" s="54">
        <f t="shared" si="183"/>
        <v>58.927641853201457</v>
      </c>
      <c r="Q1221" s="69">
        <v>35.77194976574701</v>
      </c>
      <c r="R1221" s="53">
        <f t="shared" si="184"/>
        <v>10.104654997397187</v>
      </c>
      <c r="S1221" s="53">
        <f t="shared" si="185"/>
        <v>0</v>
      </c>
      <c r="T1221" s="53">
        <f t="shared" si="186"/>
        <v>0</v>
      </c>
      <c r="U1221" s="53">
        <f t="shared" si="187"/>
        <v>58.927641853201457</v>
      </c>
      <c r="V1221" s="69">
        <v>35.77194976574701</v>
      </c>
      <c r="W1221" s="53">
        <f t="shared" si="188"/>
        <v>10.104654997397187</v>
      </c>
      <c r="X1221" s="53">
        <f t="shared" si="189"/>
        <v>0</v>
      </c>
      <c r="Y1221" s="12"/>
      <c r="Z1221" s="21"/>
      <c r="AA1221" s="48"/>
      <c r="AB1221" s="21"/>
      <c r="AC1221" s="12"/>
    </row>
    <row r="1222" spans="1:29" x14ac:dyDescent="0.3">
      <c r="A1222" s="1">
        <f t="shared" ref="A1222:A1285" si="190">A1221+0.0104166666666667</f>
        <v>45212.687499997046</v>
      </c>
      <c r="B1222" s="6">
        <v>13</v>
      </c>
      <c r="C1222" s="6" t="s">
        <v>111</v>
      </c>
      <c r="D1222">
        <f>IF(HOUR(A1222)+MINUTE(A1222)/60&lt;=18,1,IF(HOUR(A1222)+MINUTE(A1222)/60&gt;=23.25,1,LOOKUP(DAY(A1222),calendario!$A$12:$A$41,calendario!$C$12:$C$41)))</f>
        <v>1</v>
      </c>
      <c r="E1222" s="89">
        <f t="shared" ref="E1222:G1285" si="191">F1222/4</f>
        <v>4.4971899414062504</v>
      </c>
      <c r="F1222" s="88">
        <v>17.988759765625002</v>
      </c>
      <c r="G1222" s="89">
        <f t="shared" si="191"/>
        <v>4.4972558593749996</v>
      </c>
      <c r="H1222" s="86">
        <v>17.989023437499998</v>
      </c>
      <c r="O1222" s="53">
        <f t="shared" ref="O1222:O1285" si="192">IF(($K$2*95%/4-E1222)*$M$8*$M$9&lt;0,0,($K$2*95%/4-E1222)*$M$8*$M$9)</f>
        <v>0</v>
      </c>
      <c r="P1222" s="54">
        <f t="shared" ref="P1222:P1285" si="193">IF(B1222&lt;=3,IF(D1222=1,$L$14*10/$K$11,$K$14*10/$K$11),IF(D1222=1,$L$15*10/$K$11,$K$15*10/$K$11))</f>
        <v>58.927641853201457</v>
      </c>
      <c r="Q1222" s="69">
        <v>35.77194976574701</v>
      </c>
      <c r="R1222" s="53">
        <f t="shared" ref="R1222:R1285" si="194">IF((P1222*95%-Q1222)/2&lt;0,0,(P1222*95%-Q1222)/2)</f>
        <v>10.104654997397187</v>
      </c>
      <c r="S1222" s="53">
        <f t="shared" ref="S1222:S1285" si="195">R1222*O1222</f>
        <v>0</v>
      </c>
      <c r="T1222" s="53">
        <f t="shared" ref="T1222:T1285" si="196">IF(($K$3*95%/4-G1222)*$M$8*$M$9&lt;0,0,($K$3*95%/4-G1222)*$M$8*$M$9)</f>
        <v>0</v>
      </c>
      <c r="U1222" s="53">
        <f t="shared" ref="U1222:U1285" si="197">IF(B1222&lt;=3,IF(D1222=1,$L$14*10/$K$11,$K$14*10/$K$11),IF(D1222=1,$L$15*10/$K$11,$K$15*10/$K$11))</f>
        <v>58.927641853201457</v>
      </c>
      <c r="V1222" s="69">
        <v>35.77194976574701</v>
      </c>
      <c r="W1222" s="53">
        <f t="shared" ref="W1222:W1285" si="198">IF((U1222*95%-V1222)/2&lt;0,0,(U1222*95%-V1222)/2)</f>
        <v>10.104654997397187</v>
      </c>
      <c r="X1222" s="53">
        <f t="shared" ref="X1222:X1285" si="199">W1222*T1222</f>
        <v>0</v>
      </c>
      <c r="Y1222" s="12"/>
      <c r="Z1222" s="21"/>
      <c r="AA1222" s="48"/>
      <c r="AB1222" s="21"/>
      <c r="AC1222" s="12"/>
    </row>
    <row r="1223" spans="1:29" x14ac:dyDescent="0.3">
      <c r="A1223" s="1">
        <f t="shared" si="190"/>
        <v>45212.69791666371</v>
      </c>
      <c r="B1223" s="6">
        <v>13</v>
      </c>
      <c r="C1223" s="6" t="s">
        <v>112</v>
      </c>
      <c r="D1223">
        <f>IF(HOUR(A1223)+MINUTE(A1223)/60&lt;=18,1,IF(HOUR(A1223)+MINUTE(A1223)/60&gt;=23.25,1,LOOKUP(DAY(A1223),calendario!$A$12:$A$41,calendario!$C$12:$C$41)))</f>
        <v>1</v>
      </c>
      <c r="E1223" s="89">
        <f t="shared" si="191"/>
        <v>4.49702685546875</v>
      </c>
      <c r="F1223" s="88">
        <v>17.988107421875</v>
      </c>
      <c r="G1223" s="89">
        <f t="shared" si="191"/>
        <v>4.4974589843750001</v>
      </c>
      <c r="H1223" s="86">
        <v>17.989835937500001</v>
      </c>
      <c r="O1223" s="53">
        <f t="shared" si="192"/>
        <v>0</v>
      </c>
      <c r="P1223" s="54">
        <f t="shared" si="193"/>
        <v>58.927641853201457</v>
      </c>
      <c r="Q1223" s="69">
        <v>35.355877928162421</v>
      </c>
      <c r="R1223" s="53">
        <f t="shared" si="194"/>
        <v>10.312690916189482</v>
      </c>
      <c r="S1223" s="53">
        <f t="shared" si="195"/>
        <v>0</v>
      </c>
      <c r="T1223" s="53">
        <f t="shared" si="196"/>
        <v>0</v>
      </c>
      <c r="U1223" s="53">
        <f t="shared" si="197"/>
        <v>58.927641853201457</v>
      </c>
      <c r="V1223" s="69">
        <v>35.355877928162421</v>
      </c>
      <c r="W1223" s="53">
        <f t="shared" si="198"/>
        <v>10.312690916189482</v>
      </c>
      <c r="X1223" s="53">
        <f t="shared" si="199"/>
        <v>0</v>
      </c>
      <c r="Y1223" s="12"/>
      <c r="Z1223" s="21"/>
      <c r="AA1223" s="48"/>
      <c r="AB1223" s="21"/>
      <c r="AC1223" s="12"/>
    </row>
    <row r="1224" spans="1:29" x14ac:dyDescent="0.3">
      <c r="A1224" s="1">
        <f t="shared" si="190"/>
        <v>45212.708333330374</v>
      </c>
      <c r="B1224" s="6">
        <v>13</v>
      </c>
      <c r="C1224" s="6" t="s">
        <v>113</v>
      </c>
      <c r="D1224">
        <f>IF(HOUR(A1224)+MINUTE(A1224)/60&lt;=18,1,IF(HOUR(A1224)+MINUTE(A1224)/60&gt;=23.25,1,LOOKUP(DAY(A1224),calendario!$A$12:$A$41,calendario!$C$12:$C$41)))</f>
        <v>1</v>
      </c>
      <c r="E1224" s="89">
        <f t="shared" si="191"/>
        <v>4.5879497070312496</v>
      </c>
      <c r="F1224" s="88">
        <v>18.351798828124998</v>
      </c>
      <c r="G1224" s="89">
        <f t="shared" si="191"/>
        <v>4.5521386718750003</v>
      </c>
      <c r="H1224" s="86">
        <v>18.208554687500001</v>
      </c>
      <c r="O1224" s="53">
        <f t="shared" si="192"/>
        <v>0</v>
      </c>
      <c r="P1224" s="54">
        <f t="shared" si="193"/>
        <v>58.927641853201457</v>
      </c>
      <c r="Q1224" s="69">
        <v>35.355877928162421</v>
      </c>
      <c r="R1224" s="53">
        <f t="shared" si="194"/>
        <v>10.312690916189482</v>
      </c>
      <c r="S1224" s="53">
        <f t="shared" si="195"/>
        <v>0</v>
      </c>
      <c r="T1224" s="53">
        <f t="shared" si="196"/>
        <v>0</v>
      </c>
      <c r="U1224" s="53">
        <f t="shared" si="197"/>
        <v>58.927641853201457</v>
      </c>
      <c r="V1224" s="69">
        <v>35.355877928162421</v>
      </c>
      <c r="W1224" s="53">
        <f t="shared" si="198"/>
        <v>10.312690916189482</v>
      </c>
      <c r="X1224" s="53">
        <f t="shared" si="199"/>
        <v>0</v>
      </c>
      <c r="Y1224" s="12"/>
      <c r="Z1224" s="21"/>
      <c r="AA1224" s="48"/>
      <c r="AB1224" s="21"/>
      <c r="AC1224" s="12"/>
    </row>
    <row r="1225" spans="1:29" x14ac:dyDescent="0.3">
      <c r="A1225" s="1">
        <f t="shared" si="190"/>
        <v>45212.718749997039</v>
      </c>
      <c r="B1225" s="6">
        <v>13</v>
      </c>
      <c r="C1225" s="6" t="s">
        <v>114</v>
      </c>
      <c r="D1225">
        <f>IF(HOUR(A1225)+MINUTE(A1225)/60&lt;=18,1,IF(HOUR(A1225)+MINUTE(A1225)/60&gt;=23.25,1,LOOKUP(DAY(A1225),calendario!$A$12:$A$41,calendario!$C$12:$C$41)))</f>
        <v>1</v>
      </c>
      <c r="E1225" s="89">
        <f t="shared" si="191"/>
        <v>4.6421650390625002</v>
      </c>
      <c r="F1225" s="88">
        <v>18.568660156250001</v>
      </c>
      <c r="G1225" s="89">
        <f t="shared" si="191"/>
        <v>4.6513417968750002</v>
      </c>
      <c r="H1225" s="86">
        <v>18.605367187500001</v>
      </c>
      <c r="O1225" s="53">
        <f t="shared" si="192"/>
        <v>0</v>
      </c>
      <c r="P1225" s="54">
        <f t="shared" si="193"/>
        <v>58.927641853201457</v>
      </c>
      <c r="Q1225" s="69">
        <v>35.194391723060903</v>
      </c>
      <c r="R1225" s="53">
        <f t="shared" si="194"/>
        <v>10.393434018740241</v>
      </c>
      <c r="S1225" s="53">
        <f t="shared" si="195"/>
        <v>0</v>
      </c>
      <c r="T1225" s="53">
        <f t="shared" si="196"/>
        <v>0</v>
      </c>
      <c r="U1225" s="53">
        <f t="shared" si="197"/>
        <v>58.927641853201457</v>
      </c>
      <c r="V1225" s="69">
        <v>35.194391723060903</v>
      </c>
      <c r="W1225" s="53">
        <f t="shared" si="198"/>
        <v>10.393434018740241</v>
      </c>
      <c r="X1225" s="53">
        <f t="shared" si="199"/>
        <v>0</v>
      </c>
      <c r="Y1225" s="12"/>
      <c r="Z1225" s="21"/>
      <c r="AA1225" s="48"/>
      <c r="AB1225" s="21"/>
      <c r="AC1225" s="12"/>
    </row>
    <row r="1226" spans="1:29" x14ac:dyDescent="0.3">
      <c r="A1226" s="1">
        <f t="shared" si="190"/>
        <v>45212.729166663703</v>
      </c>
      <c r="B1226" s="6">
        <v>13</v>
      </c>
      <c r="C1226" s="6" t="s">
        <v>115</v>
      </c>
      <c r="D1226">
        <f>IF(HOUR(A1226)+MINUTE(A1226)/60&lt;=18,1,IF(HOUR(A1226)+MINUTE(A1226)/60&gt;=23.25,1,LOOKUP(DAY(A1226),calendario!$A$12:$A$41,calendario!$C$12:$C$41)))</f>
        <v>1</v>
      </c>
      <c r="E1226" s="89">
        <f t="shared" si="191"/>
        <v>4.6305302734374996</v>
      </c>
      <c r="F1226" s="88">
        <v>18.522121093749998</v>
      </c>
      <c r="G1226" s="89">
        <f t="shared" si="191"/>
        <v>4.6512832031249998</v>
      </c>
      <c r="H1226" s="86">
        <v>18.605132812499999</v>
      </c>
      <c r="O1226" s="53">
        <f t="shared" si="192"/>
        <v>0</v>
      </c>
      <c r="P1226" s="54">
        <f t="shared" si="193"/>
        <v>58.927641853201457</v>
      </c>
      <c r="Q1226" s="69">
        <v>35.194391723060903</v>
      </c>
      <c r="R1226" s="53">
        <f t="shared" si="194"/>
        <v>10.393434018740241</v>
      </c>
      <c r="S1226" s="53">
        <f t="shared" si="195"/>
        <v>0</v>
      </c>
      <c r="T1226" s="53">
        <f t="shared" si="196"/>
        <v>0</v>
      </c>
      <c r="U1226" s="53">
        <f t="shared" si="197"/>
        <v>58.927641853201457</v>
      </c>
      <c r="V1226" s="69">
        <v>35.194391723060903</v>
      </c>
      <c r="W1226" s="53">
        <f t="shared" si="198"/>
        <v>10.393434018740241</v>
      </c>
      <c r="X1226" s="53">
        <f t="shared" si="199"/>
        <v>0</v>
      </c>
      <c r="Y1226" s="12"/>
      <c r="Z1226" s="21"/>
      <c r="AA1226" s="48"/>
      <c r="AB1226" s="21"/>
      <c r="AC1226" s="12"/>
    </row>
    <row r="1227" spans="1:29" x14ac:dyDescent="0.3">
      <c r="A1227" s="1">
        <f t="shared" si="190"/>
        <v>45212.739583330367</v>
      </c>
      <c r="B1227" s="6">
        <v>13</v>
      </c>
      <c r="C1227" s="6" t="s">
        <v>116</v>
      </c>
      <c r="D1227">
        <f>IF(HOUR(A1227)+MINUTE(A1227)/60&lt;=18,1,IF(HOUR(A1227)+MINUTE(A1227)/60&gt;=23.25,1,LOOKUP(DAY(A1227),calendario!$A$12:$A$41,calendario!$C$12:$C$41)))</f>
        <v>1</v>
      </c>
      <c r="E1227" s="89">
        <f t="shared" si="191"/>
        <v>4.6415512695312504</v>
      </c>
      <c r="F1227" s="88">
        <v>18.566205078125002</v>
      </c>
      <c r="G1227" s="89">
        <f t="shared" si="191"/>
        <v>4.6514667968749999</v>
      </c>
      <c r="H1227" s="86">
        <v>18.605867187499999</v>
      </c>
      <c r="O1227" s="53">
        <f t="shared" si="192"/>
        <v>0</v>
      </c>
      <c r="P1227" s="54">
        <f t="shared" si="193"/>
        <v>58.927641853201457</v>
      </c>
      <c r="Q1227" s="69">
        <v>35.169581207704319</v>
      </c>
      <c r="R1227" s="53">
        <f t="shared" si="194"/>
        <v>10.405839276418533</v>
      </c>
      <c r="S1227" s="53">
        <f t="shared" si="195"/>
        <v>0</v>
      </c>
      <c r="T1227" s="53">
        <f t="shared" si="196"/>
        <v>0</v>
      </c>
      <c r="U1227" s="53">
        <f t="shared" si="197"/>
        <v>58.927641853201457</v>
      </c>
      <c r="V1227" s="69">
        <v>35.169581207704319</v>
      </c>
      <c r="W1227" s="53">
        <f t="shared" si="198"/>
        <v>10.405839276418533</v>
      </c>
      <c r="X1227" s="53">
        <f t="shared" si="199"/>
        <v>0</v>
      </c>
      <c r="Y1227" s="12"/>
      <c r="Z1227" s="21"/>
      <c r="AA1227" s="48"/>
      <c r="AB1227" s="21"/>
      <c r="AC1227" s="12"/>
    </row>
    <row r="1228" spans="1:29" x14ac:dyDescent="0.3">
      <c r="A1228" s="1">
        <f t="shared" si="190"/>
        <v>45212.749999997031</v>
      </c>
      <c r="B1228" s="6">
        <v>13</v>
      </c>
      <c r="C1228" s="6" t="s">
        <v>117</v>
      </c>
      <c r="D1228">
        <f>IF(HOUR(A1228)+MINUTE(A1228)/60&lt;=18,1,IF(HOUR(A1228)+MINUTE(A1228)/60&gt;=23.25,1,LOOKUP(DAY(A1228),calendario!$A$12:$A$41,calendario!$C$12:$C$41)))</f>
        <v>1</v>
      </c>
      <c r="E1228" s="89">
        <f t="shared" si="191"/>
        <v>4.6416752929687499</v>
      </c>
      <c r="F1228" s="88">
        <v>18.566701171875</v>
      </c>
      <c r="G1228" s="89">
        <f t="shared" si="191"/>
        <v>4.65115771484375</v>
      </c>
      <c r="H1228" s="86">
        <v>18.604630859375</v>
      </c>
      <c r="O1228" s="53">
        <f t="shared" si="192"/>
        <v>0</v>
      </c>
      <c r="P1228" s="54">
        <f t="shared" si="193"/>
        <v>58.927641853201457</v>
      </c>
      <c r="Q1228" s="69">
        <v>35.169581207704319</v>
      </c>
      <c r="R1228" s="53">
        <f t="shared" si="194"/>
        <v>10.405839276418533</v>
      </c>
      <c r="S1228" s="53">
        <f t="shared" si="195"/>
        <v>0</v>
      </c>
      <c r="T1228" s="53">
        <f t="shared" si="196"/>
        <v>0</v>
      </c>
      <c r="U1228" s="53">
        <f t="shared" si="197"/>
        <v>58.927641853201457</v>
      </c>
      <c r="V1228" s="69">
        <v>35.169581207704319</v>
      </c>
      <c r="W1228" s="53">
        <f t="shared" si="198"/>
        <v>10.405839276418533</v>
      </c>
      <c r="X1228" s="53">
        <f t="shared" si="199"/>
        <v>0</v>
      </c>
      <c r="Y1228" s="12"/>
      <c r="Z1228" s="21"/>
      <c r="AA1228" s="48"/>
      <c r="AB1228" s="21"/>
      <c r="AC1228" s="12"/>
    </row>
    <row r="1229" spans="1:29" x14ac:dyDescent="0.3">
      <c r="A1229" s="1">
        <f t="shared" si="190"/>
        <v>45212.760416663696</v>
      </c>
      <c r="B1229" s="6">
        <v>13</v>
      </c>
      <c r="C1229" s="6" t="s">
        <v>118</v>
      </c>
      <c r="D1229">
        <f>IF(HOUR(A1229)+MINUTE(A1229)/60&lt;=18,1,IF(HOUR(A1229)+MINUTE(A1229)/60&gt;=23.25,1,LOOKUP(DAY(A1229),calendario!$A$12:$A$41,calendario!$C$12:$C$41)))</f>
        <v>0</v>
      </c>
      <c r="E1229" s="89">
        <f t="shared" si="191"/>
        <v>4.6420195312499999</v>
      </c>
      <c r="F1229" s="88">
        <v>18.568078125</v>
      </c>
      <c r="G1229" s="89">
        <f t="shared" si="191"/>
        <v>4.6503901367187499</v>
      </c>
      <c r="H1229" s="86">
        <v>18.601560546875</v>
      </c>
      <c r="O1229" s="53">
        <f t="shared" si="192"/>
        <v>0</v>
      </c>
      <c r="P1229" s="54">
        <f t="shared" si="193"/>
        <v>60.072878709005721</v>
      </c>
      <c r="Q1229" s="69">
        <v>35.434433368037482</v>
      </c>
      <c r="R1229" s="53">
        <f t="shared" si="194"/>
        <v>10.817400702758974</v>
      </c>
      <c r="S1229" s="53">
        <f t="shared" si="195"/>
        <v>0</v>
      </c>
      <c r="T1229" s="53">
        <f t="shared" si="196"/>
        <v>0</v>
      </c>
      <c r="U1229" s="53">
        <f t="shared" si="197"/>
        <v>60.072878709005721</v>
      </c>
      <c r="V1229" s="69">
        <v>35.434433368037482</v>
      </c>
      <c r="W1229" s="53">
        <f t="shared" si="198"/>
        <v>10.817400702758974</v>
      </c>
      <c r="X1229" s="53">
        <f t="shared" si="199"/>
        <v>0</v>
      </c>
      <c r="Y1229" s="12"/>
      <c r="Z1229" s="21"/>
      <c r="AA1229" s="48"/>
      <c r="AB1229" s="21"/>
      <c r="AC1229" s="12"/>
    </row>
    <row r="1230" spans="1:29" x14ac:dyDescent="0.3">
      <c r="A1230" s="1">
        <f t="shared" si="190"/>
        <v>45212.77083333036</v>
      </c>
      <c r="B1230" s="6">
        <v>13</v>
      </c>
      <c r="C1230" s="6" t="s">
        <v>119</v>
      </c>
      <c r="D1230">
        <f>IF(HOUR(A1230)+MINUTE(A1230)/60&lt;=18,1,IF(HOUR(A1230)+MINUTE(A1230)/60&gt;=23.25,1,LOOKUP(DAY(A1230),calendario!$A$12:$A$41,calendario!$C$12:$C$41)))</f>
        <v>0</v>
      </c>
      <c r="E1230" s="89">
        <f t="shared" si="191"/>
        <v>4.6425878906250002</v>
      </c>
      <c r="F1230" s="88">
        <v>18.570351562500001</v>
      </c>
      <c r="G1230" s="89">
        <f t="shared" si="191"/>
        <v>4.6503500976562497</v>
      </c>
      <c r="H1230" s="86">
        <v>18.601400390624999</v>
      </c>
      <c r="O1230" s="53">
        <f t="shared" si="192"/>
        <v>0</v>
      </c>
      <c r="P1230" s="54">
        <f t="shared" si="193"/>
        <v>60.072878709005721</v>
      </c>
      <c r="Q1230" s="69">
        <v>35.434433368037482</v>
      </c>
      <c r="R1230" s="53">
        <f t="shared" si="194"/>
        <v>10.817400702758974</v>
      </c>
      <c r="S1230" s="53">
        <f t="shared" si="195"/>
        <v>0</v>
      </c>
      <c r="T1230" s="53">
        <f t="shared" si="196"/>
        <v>0</v>
      </c>
      <c r="U1230" s="53">
        <f t="shared" si="197"/>
        <v>60.072878709005721</v>
      </c>
      <c r="V1230" s="69">
        <v>35.434433368037482</v>
      </c>
      <c r="W1230" s="53">
        <f t="shared" si="198"/>
        <v>10.817400702758974</v>
      </c>
      <c r="X1230" s="53">
        <f t="shared" si="199"/>
        <v>0</v>
      </c>
      <c r="Y1230" s="12"/>
      <c r="Z1230" s="21"/>
      <c r="AA1230" s="48"/>
      <c r="AB1230" s="21"/>
      <c r="AC1230" s="12"/>
    </row>
    <row r="1231" spans="1:29" x14ac:dyDescent="0.3">
      <c r="A1231" s="1">
        <f t="shared" si="190"/>
        <v>45212.781249997024</v>
      </c>
      <c r="B1231" s="6">
        <v>13</v>
      </c>
      <c r="C1231" s="6" t="s">
        <v>120</v>
      </c>
      <c r="D1231">
        <f>IF(HOUR(A1231)+MINUTE(A1231)/60&lt;=18,1,IF(HOUR(A1231)+MINUTE(A1231)/60&gt;=23.25,1,LOOKUP(DAY(A1231),calendario!$A$12:$A$41,calendario!$C$12:$C$41)))</f>
        <v>0</v>
      </c>
      <c r="E1231" s="89">
        <f t="shared" si="191"/>
        <v>4.6438085937500002</v>
      </c>
      <c r="F1231" s="88">
        <v>18.575234375000001</v>
      </c>
      <c r="G1231" s="89">
        <f t="shared" si="191"/>
        <v>4.6503310546875003</v>
      </c>
      <c r="H1231" s="86">
        <v>18.601324218750001</v>
      </c>
      <c r="O1231" s="53">
        <f t="shared" si="192"/>
        <v>0</v>
      </c>
      <c r="P1231" s="54">
        <f t="shared" si="193"/>
        <v>60.072878709005721</v>
      </c>
      <c r="Q1231" s="69">
        <v>35.36310255075481</v>
      </c>
      <c r="R1231" s="53">
        <f t="shared" si="194"/>
        <v>10.85306611140031</v>
      </c>
      <c r="S1231" s="53">
        <f t="shared" si="195"/>
        <v>0</v>
      </c>
      <c r="T1231" s="53">
        <f t="shared" si="196"/>
        <v>0</v>
      </c>
      <c r="U1231" s="53">
        <f t="shared" si="197"/>
        <v>60.072878709005721</v>
      </c>
      <c r="V1231" s="69">
        <v>35.36310255075481</v>
      </c>
      <c r="W1231" s="53">
        <f t="shared" si="198"/>
        <v>10.85306611140031</v>
      </c>
      <c r="X1231" s="53">
        <f t="shared" si="199"/>
        <v>0</v>
      </c>
      <c r="Y1231" s="12"/>
      <c r="Z1231" s="21"/>
      <c r="AA1231" s="48"/>
      <c r="AB1231" s="21"/>
      <c r="AC1231" s="12"/>
    </row>
    <row r="1232" spans="1:29" x14ac:dyDescent="0.3">
      <c r="A1232" s="1">
        <f t="shared" si="190"/>
        <v>45212.791666663688</v>
      </c>
      <c r="B1232" s="6">
        <v>13</v>
      </c>
      <c r="C1232" s="6" t="s">
        <v>121</v>
      </c>
      <c r="D1232">
        <f>IF(HOUR(A1232)+MINUTE(A1232)/60&lt;=18,1,IF(HOUR(A1232)+MINUTE(A1232)/60&gt;=23.25,1,LOOKUP(DAY(A1232),calendario!$A$12:$A$41,calendario!$C$12:$C$41)))</f>
        <v>0</v>
      </c>
      <c r="E1232" s="89">
        <f t="shared" si="191"/>
        <v>4.64464892578125</v>
      </c>
      <c r="F1232" s="88">
        <v>18.578595703125</v>
      </c>
      <c r="G1232" s="89">
        <f t="shared" si="191"/>
        <v>4.6501718749999998</v>
      </c>
      <c r="H1232" s="86">
        <v>18.600687499999999</v>
      </c>
      <c r="O1232" s="53">
        <f t="shared" si="192"/>
        <v>0</v>
      </c>
      <c r="P1232" s="54">
        <f t="shared" si="193"/>
        <v>60.072878709005721</v>
      </c>
      <c r="Q1232" s="69">
        <v>35.36310255075481</v>
      </c>
      <c r="R1232" s="53">
        <f t="shared" si="194"/>
        <v>10.85306611140031</v>
      </c>
      <c r="S1232" s="53">
        <f t="shared" si="195"/>
        <v>0</v>
      </c>
      <c r="T1232" s="53">
        <f t="shared" si="196"/>
        <v>0</v>
      </c>
      <c r="U1232" s="53">
        <f t="shared" si="197"/>
        <v>60.072878709005721</v>
      </c>
      <c r="V1232" s="69">
        <v>35.36310255075481</v>
      </c>
      <c r="W1232" s="53">
        <f t="shared" si="198"/>
        <v>10.85306611140031</v>
      </c>
      <c r="X1232" s="53">
        <f t="shared" si="199"/>
        <v>0</v>
      </c>
      <c r="Y1232" s="12"/>
      <c r="Z1232" s="21"/>
      <c r="AA1232" s="48"/>
      <c r="AB1232" s="21"/>
      <c r="AC1232" s="12"/>
    </row>
    <row r="1233" spans="1:29" x14ac:dyDescent="0.3">
      <c r="A1233" s="1">
        <f t="shared" si="190"/>
        <v>45212.802083330353</v>
      </c>
      <c r="B1233" s="6">
        <v>13</v>
      </c>
      <c r="C1233" s="6" t="s">
        <v>122</v>
      </c>
      <c r="D1233">
        <f>IF(HOUR(A1233)+MINUTE(A1233)/60&lt;=18,1,IF(HOUR(A1233)+MINUTE(A1233)/60&gt;=23.25,1,LOOKUP(DAY(A1233),calendario!$A$12:$A$41,calendario!$C$12:$C$41)))</f>
        <v>0</v>
      </c>
      <c r="E1233" s="89">
        <f t="shared" si="191"/>
        <v>4.6439741210937502</v>
      </c>
      <c r="F1233" s="88">
        <v>18.575896484375001</v>
      </c>
      <c r="G1233" s="89">
        <f t="shared" si="191"/>
        <v>4.6498549804687501</v>
      </c>
      <c r="H1233" s="86">
        <v>18.599419921875</v>
      </c>
      <c r="O1233" s="53">
        <f t="shared" si="192"/>
        <v>0</v>
      </c>
      <c r="P1233" s="54">
        <f t="shared" si="193"/>
        <v>60.072878709005721</v>
      </c>
      <c r="Q1233" s="69">
        <v>35.454603071317024</v>
      </c>
      <c r="R1233" s="53">
        <f t="shared" si="194"/>
        <v>10.807315851119203</v>
      </c>
      <c r="S1233" s="53">
        <f t="shared" si="195"/>
        <v>0</v>
      </c>
      <c r="T1233" s="53">
        <f t="shared" si="196"/>
        <v>0</v>
      </c>
      <c r="U1233" s="53">
        <f t="shared" si="197"/>
        <v>60.072878709005721</v>
      </c>
      <c r="V1233" s="69">
        <v>35.454603071317024</v>
      </c>
      <c r="W1233" s="53">
        <f t="shared" si="198"/>
        <v>10.807315851119203</v>
      </c>
      <c r="X1233" s="53">
        <f t="shared" si="199"/>
        <v>0</v>
      </c>
      <c r="Y1233" s="12"/>
      <c r="Z1233" s="21"/>
      <c r="AA1233" s="48"/>
      <c r="AB1233" s="21"/>
      <c r="AC1233" s="12"/>
    </row>
    <row r="1234" spans="1:29" x14ac:dyDescent="0.3">
      <c r="A1234" s="1">
        <f t="shared" si="190"/>
        <v>45212.812499997017</v>
      </c>
      <c r="B1234" s="6">
        <v>13</v>
      </c>
      <c r="C1234" s="6" t="s">
        <v>123</v>
      </c>
      <c r="D1234">
        <f>IF(HOUR(A1234)+MINUTE(A1234)/60&lt;=18,1,IF(HOUR(A1234)+MINUTE(A1234)/60&gt;=23.25,1,LOOKUP(DAY(A1234),calendario!$A$12:$A$41,calendario!$C$12:$C$41)))</f>
        <v>0</v>
      </c>
      <c r="E1234" s="89">
        <f t="shared" si="191"/>
        <v>4.64437451171875</v>
      </c>
      <c r="F1234" s="88">
        <v>18.577498046875</v>
      </c>
      <c r="G1234" s="89">
        <f t="shared" si="191"/>
        <v>4.6499931640624999</v>
      </c>
      <c r="H1234" s="86">
        <v>18.599972656249999</v>
      </c>
      <c r="O1234" s="53">
        <f t="shared" si="192"/>
        <v>0</v>
      </c>
      <c r="P1234" s="54">
        <f t="shared" si="193"/>
        <v>60.072878709005721</v>
      </c>
      <c r="Q1234" s="69">
        <v>35.454603071317024</v>
      </c>
      <c r="R1234" s="53">
        <f t="shared" si="194"/>
        <v>10.807315851119203</v>
      </c>
      <c r="S1234" s="53">
        <f t="shared" si="195"/>
        <v>0</v>
      </c>
      <c r="T1234" s="53">
        <f t="shared" si="196"/>
        <v>0</v>
      </c>
      <c r="U1234" s="53">
        <f t="shared" si="197"/>
        <v>60.072878709005721</v>
      </c>
      <c r="V1234" s="69">
        <v>35.454603071317024</v>
      </c>
      <c r="W1234" s="53">
        <f t="shared" si="198"/>
        <v>10.807315851119203</v>
      </c>
      <c r="X1234" s="53">
        <f t="shared" si="199"/>
        <v>0</v>
      </c>
      <c r="Y1234" s="12"/>
      <c r="Z1234" s="21"/>
      <c r="AA1234" s="48"/>
      <c r="AB1234" s="21"/>
      <c r="AC1234" s="12"/>
    </row>
    <row r="1235" spans="1:29" x14ac:dyDescent="0.3">
      <c r="A1235" s="1">
        <f t="shared" si="190"/>
        <v>45212.822916663681</v>
      </c>
      <c r="B1235" s="6">
        <v>13</v>
      </c>
      <c r="C1235" s="6" t="s">
        <v>124</v>
      </c>
      <c r="D1235">
        <f>IF(HOUR(A1235)+MINUTE(A1235)/60&lt;=18,1,IF(HOUR(A1235)+MINUTE(A1235)/60&gt;=23.25,1,LOOKUP(DAY(A1235),calendario!$A$12:$A$41,calendario!$C$12:$C$41)))</f>
        <v>0</v>
      </c>
      <c r="E1235" s="89">
        <f t="shared" si="191"/>
        <v>4.6454697265625002</v>
      </c>
      <c r="F1235" s="88">
        <v>18.581878906250001</v>
      </c>
      <c r="G1235" s="89">
        <f t="shared" si="191"/>
        <v>4.6498422851562502</v>
      </c>
      <c r="H1235" s="86">
        <v>18.599369140625001</v>
      </c>
      <c r="O1235" s="53">
        <f t="shared" si="192"/>
        <v>0</v>
      </c>
      <c r="P1235" s="54">
        <f t="shared" si="193"/>
        <v>60.072878709005721</v>
      </c>
      <c r="Q1235" s="69">
        <v>35.300425299323265</v>
      </c>
      <c r="R1235" s="53">
        <f t="shared" si="194"/>
        <v>10.884404737116082</v>
      </c>
      <c r="S1235" s="53">
        <f t="shared" si="195"/>
        <v>0</v>
      </c>
      <c r="T1235" s="53">
        <f t="shared" si="196"/>
        <v>0</v>
      </c>
      <c r="U1235" s="53">
        <f t="shared" si="197"/>
        <v>60.072878709005721</v>
      </c>
      <c r="V1235" s="69">
        <v>35.300425299323265</v>
      </c>
      <c r="W1235" s="53">
        <f t="shared" si="198"/>
        <v>10.884404737116082</v>
      </c>
      <c r="X1235" s="53">
        <f t="shared" si="199"/>
        <v>0</v>
      </c>
      <c r="Y1235" s="12"/>
      <c r="Z1235" s="21"/>
      <c r="AA1235" s="48"/>
      <c r="AB1235" s="21"/>
      <c r="AC1235" s="12"/>
    </row>
    <row r="1236" spans="1:29" x14ac:dyDescent="0.3">
      <c r="A1236" s="1">
        <f t="shared" si="190"/>
        <v>45212.833333330345</v>
      </c>
      <c r="B1236" s="6">
        <v>13</v>
      </c>
      <c r="C1236" s="6" t="s">
        <v>125</v>
      </c>
      <c r="D1236">
        <f>IF(HOUR(A1236)+MINUTE(A1236)/60&lt;=18,1,IF(HOUR(A1236)+MINUTE(A1236)/60&gt;=23.25,1,LOOKUP(DAY(A1236),calendario!$A$12:$A$41,calendario!$C$12:$C$41)))</f>
        <v>0</v>
      </c>
      <c r="E1236" s="89">
        <f t="shared" si="191"/>
        <v>4.6462602539062496</v>
      </c>
      <c r="F1236" s="88">
        <v>18.585041015624999</v>
      </c>
      <c r="G1236" s="89">
        <f t="shared" si="191"/>
        <v>4.6498989257812502</v>
      </c>
      <c r="H1236" s="86">
        <v>18.599595703125001</v>
      </c>
      <c r="O1236" s="53">
        <f t="shared" si="192"/>
        <v>0</v>
      </c>
      <c r="P1236" s="54">
        <f t="shared" si="193"/>
        <v>60.072878709005721</v>
      </c>
      <c r="Q1236" s="69">
        <v>35.300425299323265</v>
      </c>
      <c r="R1236" s="53">
        <f t="shared" si="194"/>
        <v>10.884404737116082</v>
      </c>
      <c r="S1236" s="53">
        <f t="shared" si="195"/>
        <v>0</v>
      </c>
      <c r="T1236" s="53">
        <f t="shared" si="196"/>
        <v>0</v>
      </c>
      <c r="U1236" s="53">
        <f t="shared" si="197"/>
        <v>60.072878709005721</v>
      </c>
      <c r="V1236" s="69">
        <v>35.300425299323265</v>
      </c>
      <c r="W1236" s="53">
        <f t="shared" si="198"/>
        <v>10.884404737116082</v>
      </c>
      <c r="X1236" s="53">
        <f t="shared" si="199"/>
        <v>0</v>
      </c>
      <c r="Y1236" s="12"/>
      <c r="Z1236" s="21"/>
      <c r="AA1236" s="48"/>
      <c r="AB1236" s="21"/>
      <c r="AC1236" s="12"/>
    </row>
    <row r="1237" spans="1:29" x14ac:dyDescent="0.3">
      <c r="A1237" s="1">
        <f t="shared" si="190"/>
        <v>45212.84374999701</v>
      </c>
      <c r="B1237" s="6">
        <v>13</v>
      </c>
      <c r="C1237" s="6" t="s">
        <v>126</v>
      </c>
      <c r="D1237">
        <f>IF(HOUR(A1237)+MINUTE(A1237)/60&lt;=18,1,IF(HOUR(A1237)+MINUTE(A1237)/60&gt;=23.25,1,LOOKUP(DAY(A1237),calendario!$A$12:$A$41,calendario!$C$12:$C$41)))</f>
        <v>0</v>
      </c>
      <c r="E1237" s="89">
        <f t="shared" si="191"/>
        <v>4.6462592773437503</v>
      </c>
      <c r="F1237" s="88">
        <v>18.585037109375001</v>
      </c>
      <c r="G1237" s="89">
        <f t="shared" si="191"/>
        <v>4.6496616210937498</v>
      </c>
      <c r="H1237" s="86">
        <v>18.598646484374999</v>
      </c>
      <c r="O1237" s="53">
        <f t="shared" si="192"/>
        <v>0</v>
      </c>
      <c r="P1237" s="54">
        <f t="shared" si="193"/>
        <v>60.072878709005721</v>
      </c>
      <c r="Q1237" s="69">
        <v>35.351116085372198</v>
      </c>
      <c r="R1237" s="53">
        <f t="shared" si="194"/>
        <v>10.859059344091616</v>
      </c>
      <c r="S1237" s="53">
        <f t="shared" si="195"/>
        <v>0</v>
      </c>
      <c r="T1237" s="53">
        <f t="shared" si="196"/>
        <v>0</v>
      </c>
      <c r="U1237" s="53">
        <f t="shared" si="197"/>
        <v>60.072878709005721</v>
      </c>
      <c r="V1237" s="69">
        <v>35.351116085372198</v>
      </c>
      <c r="W1237" s="53">
        <f t="shared" si="198"/>
        <v>10.859059344091616</v>
      </c>
      <c r="X1237" s="53">
        <f t="shared" si="199"/>
        <v>0</v>
      </c>
      <c r="Y1237" s="12"/>
      <c r="Z1237" s="21"/>
      <c r="AA1237" s="48"/>
      <c r="AB1237" s="21"/>
      <c r="AC1237" s="12"/>
    </row>
    <row r="1238" spans="1:29" x14ac:dyDescent="0.3">
      <c r="A1238" s="1">
        <f t="shared" si="190"/>
        <v>45212.854166663674</v>
      </c>
      <c r="B1238" s="6">
        <v>13</v>
      </c>
      <c r="C1238" s="6" t="s">
        <v>127</v>
      </c>
      <c r="D1238">
        <f>IF(HOUR(A1238)+MINUTE(A1238)/60&lt;=18,1,IF(HOUR(A1238)+MINUTE(A1238)/60&gt;=23.25,1,LOOKUP(DAY(A1238),calendario!$A$12:$A$41,calendario!$C$12:$C$41)))</f>
        <v>0</v>
      </c>
      <c r="E1238" s="89">
        <f t="shared" si="191"/>
        <v>4.6453017578124998</v>
      </c>
      <c r="F1238" s="88">
        <v>18.581207031249999</v>
      </c>
      <c r="G1238" s="89">
        <f t="shared" si="191"/>
        <v>4.6494384765624996</v>
      </c>
      <c r="H1238" s="86">
        <v>18.597753906249999</v>
      </c>
      <c r="O1238" s="53">
        <f t="shared" si="192"/>
        <v>0</v>
      </c>
      <c r="P1238" s="54">
        <f t="shared" si="193"/>
        <v>60.072878709005721</v>
      </c>
      <c r="Q1238" s="69">
        <v>35.351116085372198</v>
      </c>
      <c r="R1238" s="53">
        <f t="shared" si="194"/>
        <v>10.859059344091616</v>
      </c>
      <c r="S1238" s="53">
        <f t="shared" si="195"/>
        <v>0</v>
      </c>
      <c r="T1238" s="53">
        <f t="shared" si="196"/>
        <v>0</v>
      </c>
      <c r="U1238" s="53">
        <f t="shared" si="197"/>
        <v>60.072878709005721</v>
      </c>
      <c r="V1238" s="69">
        <v>35.351116085372198</v>
      </c>
      <c r="W1238" s="53">
        <f t="shared" si="198"/>
        <v>10.859059344091616</v>
      </c>
      <c r="X1238" s="53">
        <f t="shared" si="199"/>
        <v>0</v>
      </c>
      <c r="Y1238" s="12"/>
      <c r="Z1238" s="21"/>
      <c r="AA1238" s="48"/>
      <c r="AB1238" s="21"/>
      <c r="AC1238" s="12"/>
    </row>
    <row r="1239" spans="1:29" x14ac:dyDescent="0.3">
      <c r="A1239" s="1">
        <f t="shared" si="190"/>
        <v>45212.864583330338</v>
      </c>
      <c r="B1239" s="6">
        <v>13</v>
      </c>
      <c r="C1239" s="6" t="s">
        <v>128</v>
      </c>
      <c r="D1239">
        <f>IF(HOUR(A1239)+MINUTE(A1239)/60&lt;=18,1,IF(HOUR(A1239)+MINUTE(A1239)/60&gt;=23.25,1,LOOKUP(DAY(A1239),calendario!$A$12:$A$41,calendario!$C$12:$C$41)))</f>
        <v>0</v>
      </c>
      <c r="E1239" s="89">
        <f t="shared" si="191"/>
        <v>4.6439223632812503</v>
      </c>
      <c r="F1239" s="88">
        <v>18.575689453125001</v>
      </c>
      <c r="G1239" s="89">
        <f t="shared" si="191"/>
        <v>4.6493144531250001</v>
      </c>
      <c r="H1239" s="86">
        <v>18.597257812500001</v>
      </c>
      <c r="O1239" s="53">
        <f t="shared" si="192"/>
        <v>0</v>
      </c>
      <c r="P1239" s="54">
        <f t="shared" si="193"/>
        <v>60.072878709005721</v>
      </c>
      <c r="Q1239" s="69">
        <v>35.305760801665798</v>
      </c>
      <c r="R1239" s="53">
        <f t="shared" si="194"/>
        <v>10.881736985944816</v>
      </c>
      <c r="S1239" s="53">
        <f t="shared" si="195"/>
        <v>0</v>
      </c>
      <c r="T1239" s="53">
        <f t="shared" si="196"/>
        <v>0</v>
      </c>
      <c r="U1239" s="53">
        <f t="shared" si="197"/>
        <v>60.072878709005721</v>
      </c>
      <c r="V1239" s="69">
        <v>35.305760801665798</v>
      </c>
      <c r="W1239" s="53">
        <f t="shared" si="198"/>
        <v>10.881736985944816</v>
      </c>
      <c r="X1239" s="53">
        <f t="shared" si="199"/>
        <v>0</v>
      </c>
      <c r="Y1239" s="12"/>
      <c r="Z1239" s="21"/>
      <c r="AA1239" s="48"/>
      <c r="AB1239" s="21"/>
      <c r="AC1239" s="12"/>
    </row>
    <row r="1240" spans="1:29" x14ac:dyDescent="0.3">
      <c r="A1240" s="1">
        <f t="shared" si="190"/>
        <v>45212.874999997002</v>
      </c>
      <c r="B1240" s="6">
        <v>13</v>
      </c>
      <c r="C1240" s="6" t="s">
        <v>129</v>
      </c>
      <c r="D1240">
        <f>IF(HOUR(A1240)+MINUTE(A1240)/60&lt;=18,1,IF(HOUR(A1240)+MINUTE(A1240)/60&gt;=23.25,1,LOOKUP(DAY(A1240),calendario!$A$12:$A$41,calendario!$C$12:$C$41)))</f>
        <v>0</v>
      </c>
      <c r="E1240" s="89">
        <f t="shared" si="191"/>
        <v>4.6469008789062496</v>
      </c>
      <c r="F1240" s="88">
        <v>18.587603515624998</v>
      </c>
      <c r="G1240" s="89">
        <f t="shared" si="191"/>
        <v>4.6493359375000001</v>
      </c>
      <c r="H1240" s="86">
        <v>18.59734375</v>
      </c>
      <c r="O1240" s="53">
        <f t="shared" si="192"/>
        <v>0</v>
      </c>
      <c r="P1240" s="54">
        <f t="shared" si="193"/>
        <v>60.072878709005721</v>
      </c>
      <c r="Q1240" s="69">
        <v>35.305760801665798</v>
      </c>
      <c r="R1240" s="53">
        <f t="shared" si="194"/>
        <v>10.881736985944816</v>
      </c>
      <c r="S1240" s="53">
        <f t="shared" si="195"/>
        <v>0</v>
      </c>
      <c r="T1240" s="53">
        <f t="shared" si="196"/>
        <v>0</v>
      </c>
      <c r="U1240" s="53">
        <f t="shared" si="197"/>
        <v>60.072878709005721</v>
      </c>
      <c r="V1240" s="69">
        <v>35.305760801665798</v>
      </c>
      <c r="W1240" s="53">
        <f t="shared" si="198"/>
        <v>10.881736985944816</v>
      </c>
      <c r="X1240" s="53">
        <f t="shared" si="199"/>
        <v>0</v>
      </c>
      <c r="Y1240" s="12"/>
      <c r="Z1240" s="21"/>
      <c r="AA1240" s="48"/>
      <c r="AB1240" s="21"/>
      <c r="AC1240" s="12"/>
    </row>
    <row r="1241" spans="1:29" x14ac:dyDescent="0.3">
      <c r="A1241" s="1">
        <f t="shared" si="190"/>
        <v>45212.885416663667</v>
      </c>
      <c r="B1241" s="6">
        <v>13</v>
      </c>
      <c r="C1241" s="6" t="s">
        <v>130</v>
      </c>
      <c r="D1241">
        <f>IF(HOUR(A1241)+MINUTE(A1241)/60&lt;=18,1,IF(HOUR(A1241)+MINUTE(A1241)/60&gt;=23.25,1,LOOKUP(DAY(A1241),calendario!$A$12:$A$41,calendario!$C$12:$C$41)))</f>
        <v>0</v>
      </c>
      <c r="E1241" s="89">
        <f t="shared" si="191"/>
        <v>4.6473627929687504</v>
      </c>
      <c r="F1241" s="88">
        <v>18.589451171875002</v>
      </c>
      <c r="G1241" s="89">
        <f t="shared" si="191"/>
        <v>4.6489223632812502</v>
      </c>
      <c r="H1241" s="86">
        <v>18.595689453125001</v>
      </c>
      <c r="O1241" s="53">
        <f t="shared" si="192"/>
        <v>0</v>
      </c>
      <c r="P1241" s="54">
        <f t="shared" si="193"/>
        <v>60.072878709005721</v>
      </c>
      <c r="Q1241" s="69">
        <v>35.30357678292556</v>
      </c>
      <c r="R1241" s="53">
        <f t="shared" si="194"/>
        <v>10.882828995314934</v>
      </c>
      <c r="S1241" s="53">
        <f t="shared" si="195"/>
        <v>0</v>
      </c>
      <c r="T1241" s="53">
        <f t="shared" si="196"/>
        <v>0</v>
      </c>
      <c r="U1241" s="53">
        <f t="shared" si="197"/>
        <v>60.072878709005721</v>
      </c>
      <c r="V1241" s="69">
        <v>35.30357678292556</v>
      </c>
      <c r="W1241" s="53">
        <f t="shared" si="198"/>
        <v>10.882828995314934</v>
      </c>
      <c r="X1241" s="53">
        <f t="shared" si="199"/>
        <v>0</v>
      </c>
      <c r="Y1241" s="12"/>
      <c r="Z1241" s="21"/>
      <c r="AA1241" s="48"/>
      <c r="AB1241" s="21"/>
      <c r="AC1241" s="12"/>
    </row>
    <row r="1242" spans="1:29" x14ac:dyDescent="0.3">
      <c r="A1242" s="1">
        <f t="shared" si="190"/>
        <v>45212.895833330331</v>
      </c>
      <c r="B1242" s="6">
        <v>13</v>
      </c>
      <c r="C1242" s="6" t="s">
        <v>131</v>
      </c>
      <c r="D1242">
        <f>IF(HOUR(A1242)+MINUTE(A1242)/60&lt;=18,1,IF(HOUR(A1242)+MINUTE(A1242)/60&gt;=23.25,1,LOOKUP(DAY(A1242),calendario!$A$12:$A$41,calendario!$C$12:$C$41)))</f>
        <v>0</v>
      </c>
      <c r="E1242" s="89">
        <f t="shared" si="191"/>
        <v>4.6487114257812499</v>
      </c>
      <c r="F1242" s="88">
        <v>18.594845703124999</v>
      </c>
      <c r="G1242" s="89">
        <f t="shared" si="191"/>
        <v>4.6490073242187497</v>
      </c>
      <c r="H1242" s="86">
        <v>18.596029296874999</v>
      </c>
      <c r="O1242" s="53">
        <f t="shared" si="192"/>
        <v>0</v>
      </c>
      <c r="P1242" s="54">
        <f t="shared" si="193"/>
        <v>60.072878709005721</v>
      </c>
      <c r="Q1242" s="69">
        <v>35.30357678292556</v>
      </c>
      <c r="R1242" s="53">
        <f t="shared" si="194"/>
        <v>10.882828995314934</v>
      </c>
      <c r="S1242" s="53">
        <f t="shared" si="195"/>
        <v>0</v>
      </c>
      <c r="T1242" s="53">
        <f t="shared" si="196"/>
        <v>0</v>
      </c>
      <c r="U1242" s="53">
        <f t="shared" si="197"/>
        <v>60.072878709005721</v>
      </c>
      <c r="V1242" s="69">
        <v>35.30357678292556</v>
      </c>
      <c r="W1242" s="53">
        <f t="shared" si="198"/>
        <v>10.882828995314934</v>
      </c>
      <c r="X1242" s="53">
        <f t="shared" si="199"/>
        <v>0</v>
      </c>
      <c r="Y1242" s="12"/>
      <c r="Z1242" s="21"/>
      <c r="AA1242" s="48"/>
      <c r="AB1242" s="21"/>
      <c r="AC1242" s="12"/>
    </row>
    <row r="1243" spans="1:29" x14ac:dyDescent="0.3">
      <c r="A1243" s="1">
        <f t="shared" si="190"/>
        <v>45212.906249996995</v>
      </c>
      <c r="B1243" s="6">
        <v>13</v>
      </c>
      <c r="C1243" s="6" t="s">
        <v>132</v>
      </c>
      <c r="D1243">
        <f>IF(HOUR(A1243)+MINUTE(A1243)/60&lt;=18,1,IF(HOUR(A1243)+MINUTE(A1243)/60&gt;=23.25,1,LOOKUP(DAY(A1243),calendario!$A$12:$A$41,calendario!$C$12:$C$41)))</f>
        <v>0</v>
      </c>
      <c r="E1243" s="89">
        <f t="shared" si="191"/>
        <v>4.6491284179687504</v>
      </c>
      <c r="F1243" s="88">
        <v>18.596513671875002</v>
      </c>
      <c r="G1243" s="89">
        <f t="shared" si="191"/>
        <v>4.6491201171874996</v>
      </c>
      <c r="H1243" s="86">
        <v>18.596480468749998</v>
      </c>
      <c r="O1243" s="53">
        <f t="shared" si="192"/>
        <v>0</v>
      </c>
      <c r="P1243" s="54">
        <f t="shared" si="193"/>
        <v>60.072878709005721</v>
      </c>
      <c r="Q1243" s="69">
        <v>36.859758198854763</v>
      </c>
      <c r="R1243" s="53">
        <f t="shared" si="194"/>
        <v>10.104738287350333</v>
      </c>
      <c r="S1243" s="53">
        <f t="shared" si="195"/>
        <v>0</v>
      </c>
      <c r="T1243" s="53">
        <f t="shared" si="196"/>
        <v>0</v>
      </c>
      <c r="U1243" s="53">
        <f t="shared" si="197"/>
        <v>60.072878709005721</v>
      </c>
      <c r="V1243" s="69">
        <v>36.859758198854763</v>
      </c>
      <c r="W1243" s="53">
        <f t="shared" si="198"/>
        <v>10.104738287350333</v>
      </c>
      <c r="X1243" s="53">
        <f t="shared" si="199"/>
        <v>0</v>
      </c>
      <c r="Y1243" s="12"/>
      <c r="Z1243" s="21"/>
      <c r="AA1243" s="48"/>
      <c r="AB1243" s="21"/>
      <c r="AC1243" s="12"/>
    </row>
    <row r="1244" spans="1:29" x14ac:dyDescent="0.3">
      <c r="A1244" s="1">
        <f t="shared" si="190"/>
        <v>45212.916666663659</v>
      </c>
      <c r="B1244" s="6">
        <v>13</v>
      </c>
      <c r="C1244" s="6" t="s">
        <v>133</v>
      </c>
      <c r="D1244">
        <f>IF(HOUR(A1244)+MINUTE(A1244)/60&lt;=18,1,IF(HOUR(A1244)+MINUTE(A1244)/60&gt;=23.25,1,LOOKUP(DAY(A1244),calendario!$A$12:$A$41,calendario!$C$12:$C$41)))</f>
        <v>0</v>
      </c>
      <c r="E1244" s="89">
        <f t="shared" si="191"/>
        <v>4.6490327148437496</v>
      </c>
      <c r="F1244" s="88">
        <v>18.596130859374998</v>
      </c>
      <c r="G1244" s="89">
        <f t="shared" si="191"/>
        <v>4.6484687500000001</v>
      </c>
      <c r="H1244" s="86">
        <v>18.593875000000001</v>
      </c>
      <c r="O1244" s="53">
        <f t="shared" si="192"/>
        <v>0</v>
      </c>
      <c r="P1244" s="54">
        <f t="shared" si="193"/>
        <v>60.072878709005721</v>
      </c>
      <c r="Q1244" s="69">
        <v>36.859758198854763</v>
      </c>
      <c r="R1244" s="53">
        <f t="shared" si="194"/>
        <v>10.104738287350333</v>
      </c>
      <c r="S1244" s="53">
        <f t="shared" si="195"/>
        <v>0</v>
      </c>
      <c r="T1244" s="53">
        <f t="shared" si="196"/>
        <v>0</v>
      </c>
      <c r="U1244" s="53">
        <f t="shared" si="197"/>
        <v>60.072878709005721</v>
      </c>
      <c r="V1244" s="69">
        <v>36.859758198854763</v>
      </c>
      <c r="W1244" s="53">
        <f t="shared" si="198"/>
        <v>10.104738287350333</v>
      </c>
      <c r="X1244" s="53">
        <f t="shared" si="199"/>
        <v>0</v>
      </c>
      <c r="Y1244" s="12"/>
      <c r="Z1244" s="21"/>
      <c r="AA1244" s="48"/>
      <c r="AB1244" s="21"/>
      <c r="AC1244" s="12"/>
    </row>
    <row r="1245" spans="1:29" x14ac:dyDescent="0.3">
      <c r="A1245" s="1">
        <f t="shared" si="190"/>
        <v>45212.927083330324</v>
      </c>
      <c r="B1245" s="6">
        <v>13</v>
      </c>
      <c r="C1245" s="6" t="s">
        <v>134</v>
      </c>
      <c r="D1245">
        <f>IF(HOUR(A1245)+MINUTE(A1245)/60&lt;=18,1,IF(HOUR(A1245)+MINUTE(A1245)/60&gt;=23.25,1,LOOKUP(DAY(A1245),calendario!$A$12:$A$41,calendario!$C$12:$C$41)))</f>
        <v>0</v>
      </c>
      <c r="E1245" s="89">
        <f t="shared" si="191"/>
        <v>4.6492744140625</v>
      </c>
      <c r="F1245" s="88">
        <v>18.59709765625</v>
      </c>
      <c r="G1245" s="89">
        <f t="shared" si="191"/>
        <v>4.6481152343750001</v>
      </c>
      <c r="H1245" s="86">
        <v>18.5924609375</v>
      </c>
      <c r="O1245" s="53">
        <f t="shared" si="192"/>
        <v>0</v>
      </c>
      <c r="P1245" s="54">
        <f t="shared" si="193"/>
        <v>60.072878709005721</v>
      </c>
      <c r="Q1245" s="69">
        <v>37.045499739718899</v>
      </c>
      <c r="R1245" s="53">
        <f t="shared" si="194"/>
        <v>10.011867516918265</v>
      </c>
      <c r="S1245" s="53">
        <f t="shared" si="195"/>
        <v>0</v>
      </c>
      <c r="T1245" s="53">
        <f t="shared" si="196"/>
        <v>0</v>
      </c>
      <c r="U1245" s="53">
        <f t="shared" si="197"/>
        <v>60.072878709005721</v>
      </c>
      <c r="V1245" s="69">
        <v>37.045499739718899</v>
      </c>
      <c r="W1245" s="53">
        <f t="shared" si="198"/>
        <v>10.011867516918265</v>
      </c>
      <c r="X1245" s="53">
        <f t="shared" si="199"/>
        <v>0</v>
      </c>
      <c r="Y1245" s="12"/>
      <c r="Z1245" s="21"/>
      <c r="AA1245" s="48"/>
      <c r="AB1245" s="21"/>
      <c r="AC1245" s="12"/>
    </row>
    <row r="1246" spans="1:29" x14ac:dyDescent="0.3">
      <c r="A1246" s="1">
        <f t="shared" si="190"/>
        <v>45212.937499996988</v>
      </c>
      <c r="B1246" s="6">
        <v>13</v>
      </c>
      <c r="C1246" s="6" t="s">
        <v>135</v>
      </c>
      <c r="D1246">
        <f>IF(HOUR(A1246)+MINUTE(A1246)/60&lt;=18,1,IF(HOUR(A1246)+MINUTE(A1246)/60&gt;=23.25,1,LOOKUP(DAY(A1246),calendario!$A$12:$A$41,calendario!$C$12:$C$41)))</f>
        <v>0</v>
      </c>
      <c r="E1246" s="89">
        <f t="shared" si="191"/>
        <v>4.6499916992187504</v>
      </c>
      <c r="F1246" s="88">
        <v>18.599966796875002</v>
      </c>
      <c r="G1246" s="89">
        <f t="shared" si="191"/>
        <v>4.6481083984374996</v>
      </c>
      <c r="H1246" s="86">
        <v>18.592433593749998</v>
      </c>
      <c r="O1246" s="53">
        <f t="shared" si="192"/>
        <v>0</v>
      </c>
      <c r="P1246" s="54">
        <f t="shared" si="193"/>
        <v>60.072878709005721</v>
      </c>
      <c r="Q1246" s="69">
        <v>37.045499739718899</v>
      </c>
      <c r="R1246" s="53">
        <f t="shared" si="194"/>
        <v>10.011867516918265</v>
      </c>
      <c r="S1246" s="53">
        <f t="shared" si="195"/>
        <v>0</v>
      </c>
      <c r="T1246" s="53">
        <f t="shared" si="196"/>
        <v>0</v>
      </c>
      <c r="U1246" s="53">
        <f t="shared" si="197"/>
        <v>60.072878709005721</v>
      </c>
      <c r="V1246" s="69">
        <v>37.045499739718899</v>
      </c>
      <c r="W1246" s="53">
        <f t="shared" si="198"/>
        <v>10.011867516918265</v>
      </c>
      <c r="X1246" s="53">
        <f t="shared" si="199"/>
        <v>0</v>
      </c>
      <c r="Y1246" s="12"/>
      <c r="Z1246" s="21"/>
      <c r="AA1246" s="48"/>
      <c r="AB1246" s="21"/>
      <c r="AC1246" s="12"/>
    </row>
    <row r="1247" spans="1:29" x14ac:dyDescent="0.3">
      <c r="A1247" s="1">
        <f t="shared" si="190"/>
        <v>45212.947916663652</v>
      </c>
      <c r="B1247" s="6">
        <v>13</v>
      </c>
      <c r="C1247" s="6" t="s">
        <v>136</v>
      </c>
      <c r="D1247">
        <f>IF(HOUR(A1247)+MINUTE(A1247)/60&lt;=18,1,IF(HOUR(A1247)+MINUTE(A1247)/60&gt;=23.25,1,LOOKUP(DAY(A1247),calendario!$A$12:$A$41,calendario!$C$12:$C$41)))</f>
        <v>0</v>
      </c>
      <c r="E1247" s="89">
        <f t="shared" si="191"/>
        <v>4.65018115234375</v>
      </c>
      <c r="F1247" s="88">
        <v>18.600724609375</v>
      </c>
      <c r="G1247" s="89">
        <f t="shared" si="191"/>
        <v>4.6478149414062502</v>
      </c>
      <c r="H1247" s="86">
        <v>18.591259765625001</v>
      </c>
      <c r="O1247" s="53">
        <f t="shared" si="192"/>
        <v>0</v>
      </c>
      <c r="P1247" s="54">
        <f t="shared" si="193"/>
        <v>60.072878709005721</v>
      </c>
      <c r="Q1247" s="69">
        <v>37.28407418011453</v>
      </c>
      <c r="R1247" s="53">
        <f t="shared" si="194"/>
        <v>9.8925802967204497</v>
      </c>
      <c r="S1247" s="53">
        <f t="shared" si="195"/>
        <v>0</v>
      </c>
      <c r="T1247" s="53">
        <f t="shared" si="196"/>
        <v>0</v>
      </c>
      <c r="U1247" s="53">
        <f t="shared" si="197"/>
        <v>60.072878709005721</v>
      </c>
      <c r="V1247" s="69">
        <v>37.28407418011453</v>
      </c>
      <c r="W1247" s="53">
        <f t="shared" si="198"/>
        <v>9.8925802967204497</v>
      </c>
      <c r="X1247" s="53">
        <f t="shared" si="199"/>
        <v>0</v>
      </c>
      <c r="Y1247" s="12"/>
      <c r="Z1247" s="21"/>
      <c r="AA1247" s="48"/>
      <c r="AB1247" s="21"/>
      <c r="AC1247" s="12"/>
    </row>
    <row r="1248" spans="1:29" x14ac:dyDescent="0.3">
      <c r="A1248" s="1">
        <f t="shared" si="190"/>
        <v>45212.958333330316</v>
      </c>
      <c r="B1248" s="6">
        <v>13</v>
      </c>
      <c r="C1248" s="6" t="s">
        <v>137</v>
      </c>
      <c r="D1248">
        <f>IF(HOUR(A1248)+MINUTE(A1248)/60&lt;=18,1,IF(HOUR(A1248)+MINUTE(A1248)/60&gt;=23.25,1,LOOKUP(DAY(A1248),calendario!$A$12:$A$41,calendario!$C$12:$C$41)))</f>
        <v>0</v>
      </c>
      <c r="E1248" s="89">
        <f t="shared" si="191"/>
        <v>4.6495805664062502</v>
      </c>
      <c r="F1248" s="88">
        <v>18.598322265625001</v>
      </c>
      <c r="G1248" s="89">
        <f t="shared" si="191"/>
        <v>4.6479790039062499</v>
      </c>
      <c r="H1248" s="86">
        <v>18.591916015624999</v>
      </c>
      <c r="O1248" s="53">
        <f t="shared" si="192"/>
        <v>0</v>
      </c>
      <c r="P1248" s="54">
        <f t="shared" si="193"/>
        <v>60.072878709005721</v>
      </c>
      <c r="Q1248" s="69">
        <v>37.28407418011453</v>
      </c>
      <c r="R1248" s="53">
        <f t="shared" si="194"/>
        <v>9.8925802967204497</v>
      </c>
      <c r="S1248" s="53">
        <f t="shared" si="195"/>
        <v>0</v>
      </c>
      <c r="T1248" s="53">
        <f t="shared" si="196"/>
        <v>0</v>
      </c>
      <c r="U1248" s="53">
        <f t="shared" si="197"/>
        <v>60.072878709005721</v>
      </c>
      <c r="V1248" s="69">
        <v>37.28407418011453</v>
      </c>
      <c r="W1248" s="53">
        <f t="shared" si="198"/>
        <v>9.8925802967204497</v>
      </c>
      <c r="X1248" s="53">
        <f t="shared" si="199"/>
        <v>0</v>
      </c>
      <c r="Y1248" s="12"/>
      <c r="Z1248" s="21"/>
      <c r="AA1248" s="48"/>
      <c r="AB1248" s="21"/>
      <c r="AC1248" s="12"/>
    </row>
    <row r="1249" spans="1:29" x14ac:dyDescent="0.3">
      <c r="A1249" s="1">
        <f t="shared" si="190"/>
        <v>45212.96874999698</v>
      </c>
      <c r="B1249" s="6">
        <v>13</v>
      </c>
      <c r="C1249" s="6" t="s">
        <v>138</v>
      </c>
      <c r="D1249">
        <f>IF(HOUR(A1249)+MINUTE(A1249)/60&lt;=18,1,IF(HOUR(A1249)+MINUTE(A1249)/60&gt;=23.25,1,LOOKUP(DAY(A1249),calendario!$A$12:$A$41,calendario!$C$12:$C$41)))</f>
        <v>1</v>
      </c>
      <c r="E1249" s="89">
        <f t="shared" si="191"/>
        <v>4.6501967773437496</v>
      </c>
      <c r="F1249" s="88">
        <v>18.600787109374998</v>
      </c>
      <c r="G1249" s="89">
        <f t="shared" si="191"/>
        <v>4.60226025390625</v>
      </c>
      <c r="H1249" s="86">
        <v>18.409041015625</v>
      </c>
      <c r="O1249" s="53">
        <f t="shared" si="192"/>
        <v>0</v>
      </c>
      <c r="P1249" s="54">
        <f t="shared" si="193"/>
        <v>58.927641853201457</v>
      </c>
      <c r="Q1249" s="69">
        <v>37.130080947423217</v>
      </c>
      <c r="R1249" s="53">
        <f t="shared" si="194"/>
        <v>9.4255894065590837</v>
      </c>
      <c r="S1249" s="53">
        <f t="shared" si="195"/>
        <v>0</v>
      </c>
      <c r="T1249" s="53">
        <f t="shared" si="196"/>
        <v>0</v>
      </c>
      <c r="U1249" s="53">
        <f t="shared" si="197"/>
        <v>58.927641853201457</v>
      </c>
      <c r="V1249" s="69">
        <v>37.130080947423217</v>
      </c>
      <c r="W1249" s="53">
        <f t="shared" si="198"/>
        <v>9.4255894065590837</v>
      </c>
      <c r="X1249" s="53">
        <f t="shared" si="199"/>
        <v>0</v>
      </c>
      <c r="Y1249" s="12"/>
      <c r="Z1249" s="21"/>
      <c r="AA1249" s="48"/>
      <c r="AB1249" s="21"/>
      <c r="AC1249" s="12"/>
    </row>
    <row r="1250" spans="1:29" x14ac:dyDescent="0.3">
      <c r="A1250" s="1">
        <f t="shared" si="190"/>
        <v>45212.979166663645</v>
      </c>
      <c r="B1250" s="6">
        <v>13</v>
      </c>
      <c r="C1250" s="6" t="s">
        <v>139</v>
      </c>
      <c r="D1250">
        <f>IF(HOUR(A1250)+MINUTE(A1250)/60&lt;=18,1,IF(HOUR(A1250)+MINUTE(A1250)/60&gt;=23.25,1,LOOKUP(DAY(A1250),calendario!$A$12:$A$41,calendario!$C$12:$C$41)))</f>
        <v>1</v>
      </c>
      <c r="E1250" s="89">
        <f t="shared" si="191"/>
        <v>4.5199902343750002</v>
      </c>
      <c r="F1250" s="88">
        <v>18.079960937500001</v>
      </c>
      <c r="G1250" s="89">
        <f t="shared" si="191"/>
        <v>4.5723027343749996</v>
      </c>
      <c r="H1250" s="86">
        <v>18.289210937499998</v>
      </c>
      <c r="O1250" s="53">
        <f t="shared" si="192"/>
        <v>0</v>
      </c>
      <c r="P1250" s="54">
        <f t="shared" si="193"/>
        <v>58.927641853201457</v>
      </c>
      <c r="Q1250" s="69">
        <v>37.130080947423217</v>
      </c>
      <c r="R1250" s="53">
        <f t="shared" si="194"/>
        <v>9.4255894065590837</v>
      </c>
      <c r="S1250" s="53">
        <f t="shared" si="195"/>
        <v>0</v>
      </c>
      <c r="T1250" s="53">
        <f t="shared" si="196"/>
        <v>0</v>
      </c>
      <c r="U1250" s="53">
        <f t="shared" si="197"/>
        <v>58.927641853201457</v>
      </c>
      <c r="V1250" s="69">
        <v>37.130080947423217</v>
      </c>
      <c r="W1250" s="53">
        <f t="shared" si="198"/>
        <v>9.4255894065590837</v>
      </c>
      <c r="X1250" s="53">
        <f t="shared" si="199"/>
        <v>0</v>
      </c>
      <c r="Y1250" s="12"/>
      <c r="Z1250" s="21"/>
      <c r="AA1250" s="48"/>
      <c r="AB1250" s="21"/>
      <c r="AC1250" s="12"/>
    </row>
    <row r="1251" spans="1:29" x14ac:dyDescent="0.3">
      <c r="A1251" s="1">
        <f t="shared" si="190"/>
        <v>45212.989583330309</v>
      </c>
      <c r="B1251" s="6">
        <v>13</v>
      </c>
      <c r="C1251" s="6" t="s">
        <v>140</v>
      </c>
      <c r="D1251">
        <f>IF(HOUR(A1251)+MINUTE(A1251)/60&lt;=18,1,IF(HOUR(A1251)+MINUTE(A1251)/60&gt;=23.25,1,LOOKUP(DAY(A1251),calendario!$A$12:$A$41,calendario!$C$12:$C$41)))</f>
        <v>1</v>
      </c>
      <c r="E1251" s="89">
        <f t="shared" si="191"/>
        <v>4.506591796875</v>
      </c>
      <c r="F1251" s="88">
        <v>18.0263671875</v>
      </c>
      <c r="G1251" s="89">
        <f t="shared" si="191"/>
        <v>4.5725190429687501</v>
      </c>
      <c r="H1251" s="86">
        <v>18.290076171875</v>
      </c>
      <c r="O1251" s="53">
        <f t="shared" si="192"/>
        <v>0</v>
      </c>
      <c r="P1251" s="54">
        <f t="shared" si="193"/>
        <v>58.927641853201457</v>
      </c>
      <c r="Q1251" s="69">
        <v>37.141806090577816</v>
      </c>
      <c r="R1251" s="53">
        <f t="shared" si="194"/>
        <v>9.419726834981784</v>
      </c>
      <c r="S1251" s="53">
        <f t="shared" si="195"/>
        <v>0</v>
      </c>
      <c r="T1251" s="53">
        <f t="shared" si="196"/>
        <v>0</v>
      </c>
      <c r="U1251" s="53">
        <f t="shared" si="197"/>
        <v>58.927641853201457</v>
      </c>
      <c r="V1251" s="69">
        <v>37.141806090577816</v>
      </c>
      <c r="W1251" s="53">
        <f t="shared" si="198"/>
        <v>9.419726834981784</v>
      </c>
      <c r="X1251" s="53">
        <f t="shared" si="199"/>
        <v>0</v>
      </c>
      <c r="Y1251" s="12"/>
      <c r="Z1251" s="21"/>
      <c r="AA1251" s="48"/>
      <c r="AB1251" s="21"/>
      <c r="AC1251" s="12"/>
    </row>
    <row r="1252" spans="1:29" x14ac:dyDescent="0.3">
      <c r="A1252" s="1">
        <f t="shared" si="190"/>
        <v>45212.999999996973</v>
      </c>
      <c r="B1252" s="6">
        <v>13</v>
      </c>
      <c r="C1252" s="6" t="s">
        <v>141</v>
      </c>
      <c r="D1252">
        <f>IF(HOUR(A1252)+MINUTE(A1252)/60&lt;=18,1,IF(HOUR(A1252)+MINUTE(A1252)/60&gt;=23.25,1,LOOKUP(DAY(A1252),calendario!$A$12:$A$41,calendario!$C$12:$C$41)))</f>
        <v>1</v>
      </c>
      <c r="E1252" s="89">
        <f t="shared" si="191"/>
        <v>4.5067216796874998</v>
      </c>
      <c r="F1252" s="88">
        <v>18.026886718749999</v>
      </c>
      <c r="G1252" s="89">
        <f t="shared" si="191"/>
        <v>4.5206616210937502</v>
      </c>
      <c r="H1252" s="86">
        <v>18.082646484375001</v>
      </c>
      <c r="O1252" s="53">
        <f t="shared" si="192"/>
        <v>0</v>
      </c>
      <c r="P1252" s="54">
        <f t="shared" si="193"/>
        <v>58.927641853201457</v>
      </c>
      <c r="Q1252" s="69">
        <v>37.141806090577816</v>
      </c>
      <c r="R1252" s="53">
        <f t="shared" si="194"/>
        <v>9.419726834981784</v>
      </c>
      <c r="S1252" s="53">
        <f t="shared" si="195"/>
        <v>0</v>
      </c>
      <c r="T1252" s="53">
        <f t="shared" si="196"/>
        <v>0</v>
      </c>
      <c r="U1252" s="53">
        <f t="shared" si="197"/>
        <v>58.927641853201457</v>
      </c>
      <c r="V1252" s="69">
        <v>37.141806090577816</v>
      </c>
      <c r="W1252" s="53">
        <f t="shared" si="198"/>
        <v>9.419726834981784</v>
      </c>
      <c r="X1252" s="53">
        <f t="shared" si="199"/>
        <v>0</v>
      </c>
      <c r="Y1252" s="12"/>
      <c r="Z1252" s="21"/>
      <c r="AA1252" s="48"/>
      <c r="AB1252" s="21"/>
      <c r="AC1252" s="12"/>
    </row>
    <row r="1253" spans="1:29" x14ac:dyDescent="0.3">
      <c r="A1253" s="1">
        <f t="shared" si="190"/>
        <v>45213.010416663637</v>
      </c>
      <c r="B1253" s="6">
        <v>14</v>
      </c>
      <c r="C1253" s="6" t="s">
        <v>142</v>
      </c>
      <c r="D1253">
        <f>IF(HOUR(A1253)+MINUTE(A1253)/60&lt;=18,1,IF(HOUR(A1253)+MINUTE(A1253)/60&gt;=23.25,1,LOOKUP(DAY(A1253),calendario!$A$12:$A$41,calendario!$C$12:$C$41)))</f>
        <v>1</v>
      </c>
      <c r="E1253" s="89">
        <f t="shared" si="191"/>
        <v>4.3012197265624996</v>
      </c>
      <c r="F1253" s="88">
        <v>17.204878906249998</v>
      </c>
      <c r="G1253" s="89">
        <f t="shared" si="191"/>
        <v>3.1430043945312498</v>
      </c>
      <c r="H1253" s="86">
        <v>12.572017578124999</v>
      </c>
      <c r="O1253" s="53">
        <f t="shared" si="192"/>
        <v>0.13847922879252522</v>
      </c>
      <c r="P1253" s="54">
        <f t="shared" si="193"/>
        <v>58.927641853201457</v>
      </c>
      <c r="Q1253" s="69">
        <v>29.957116085372203</v>
      </c>
      <c r="R1253" s="53">
        <f t="shared" si="194"/>
        <v>13.012071837584591</v>
      </c>
      <c r="S1253" s="53">
        <f t="shared" si="195"/>
        <v>1.8019016730616506</v>
      </c>
      <c r="T1253" s="53">
        <f t="shared" si="196"/>
        <v>1.3199343715218952</v>
      </c>
      <c r="U1253" s="53">
        <f t="shared" si="197"/>
        <v>58.927641853201457</v>
      </c>
      <c r="V1253" s="69">
        <v>29.957116085372203</v>
      </c>
      <c r="W1253" s="53">
        <f t="shared" si="198"/>
        <v>13.012071837584591</v>
      </c>
      <c r="X1253" s="53">
        <f t="shared" si="199"/>
        <v>17.175080863139968</v>
      </c>
      <c r="Y1253" s="12"/>
      <c r="Z1253" s="21"/>
      <c r="AA1253" s="48"/>
      <c r="AB1253" s="21"/>
      <c r="AC1253" s="12"/>
    </row>
    <row r="1254" spans="1:29" x14ac:dyDescent="0.3">
      <c r="A1254" s="1">
        <f t="shared" si="190"/>
        <v>45213.020833330302</v>
      </c>
      <c r="B1254" s="6">
        <v>14</v>
      </c>
      <c r="C1254" s="6" t="s">
        <v>34</v>
      </c>
      <c r="D1254">
        <f>IF(HOUR(A1254)+MINUTE(A1254)/60&lt;=18,1,IF(HOUR(A1254)+MINUTE(A1254)/60&gt;=23.25,1,LOOKUP(DAY(A1254),calendario!$A$12:$A$41,calendario!$C$12:$C$41)))</f>
        <v>1</v>
      </c>
      <c r="E1254" s="89">
        <f t="shared" si="191"/>
        <v>0.74676708984374995</v>
      </c>
      <c r="F1254" s="88">
        <v>2.9870683593749998</v>
      </c>
      <c r="G1254" s="89">
        <f t="shared" si="191"/>
        <v>0.14128550720214844</v>
      </c>
      <c r="H1254" s="86">
        <v>0.56514202880859377</v>
      </c>
      <c r="O1254" s="53">
        <f t="shared" si="192"/>
        <v>3.7642526330130375</v>
      </c>
      <c r="P1254" s="54">
        <f t="shared" si="193"/>
        <v>58.927641853201457</v>
      </c>
      <c r="Q1254" s="69">
        <v>29.957116085372203</v>
      </c>
      <c r="R1254" s="53">
        <f t="shared" si="194"/>
        <v>13.012071837584591</v>
      </c>
      <c r="S1254" s="53">
        <f t="shared" si="195"/>
        <v>48.98072567558259</v>
      </c>
      <c r="T1254" s="53">
        <f t="shared" si="196"/>
        <v>4.3818833186518438</v>
      </c>
      <c r="U1254" s="53">
        <f t="shared" si="197"/>
        <v>58.927641853201457</v>
      </c>
      <c r="V1254" s="69">
        <v>29.957116085372203</v>
      </c>
      <c r="W1254" s="53">
        <f t="shared" si="198"/>
        <v>13.012071837584591</v>
      </c>
      <c r="X1254" s="53">
        <f t="shared" si="199"/>
        <v>57.017380526211362</v>
      </c>
      <c r="Y1254" s="12"/>
      <c r="Z1254" s="21"/>
      <c r="AA1254" s="48"/>
      <c r="AB1254" s="21"/>
      <c r="AC1254" s="12"/>
    </row>
    <row r="1255" spans="1:29" x14ac:dyDescent="0.3">
      <c r="A1255" s="1">
        <f t="shared" si="190"/>
        <v>45213.031249996966</v>
      </c>
      <c r="B1255" s="6">
        <v>14</v>
      </c>
      <c r="C1255" s="6" t="s">
        <v>36</v>
      </c>
      <c r="D1255">
        <f>IF(HOUR(A1255)+MINUTE(A1255)/60&lt;=18,1,IF(HOUR(A1255)+MINUTE(A1255)/60&gt;=23.25,1,LOOKUP(DAY(A1255),calendario!$A$12:$A$41,calendario!$C$12:$C$41)))</f>
        <v>1</v>
      </c>
      <c r="E1255" s="89">
        <f t="shared" si="191"/>
        <v>0</v>
      </c>
      <c r="F1255" s="88">
        <v>0</v>
      </c>
      <c r="G1255" s="89">
        <f t="shared" si="191"/>
        <v>0</v>
      </c>
      <c r="H1255" s="86">
        <v>0</v>
      </c>
      <c r="O1255" s="53">
        <f t="shared" si="192"/>
        <v>4.5260037464002503</v>
      </c>
      <c r="P1255" s="54">
        <f t="shared" si="193"/>
        <v>58.927641853201457</v>
      </c>
      <c r="Q1255" s="69">
        <v>28.364195991671004</v>
      </c>
      <c r="R1255" s="53">
        <f t="shared" si="194"/>
        <v>13.80853188443519</v>
      </c>
      <c r="S1255" s="53">
        <f t="shared" si="195"/>
        <v>62.497467041240981</v>
      </c>
      <c r="T1255" s="53">
        <f t="shared" si="196"/>
        <v>4.5260037464002503</v>
      </c>
      <c r="U1255" s="53">
        <f t="shared" si="197"/>
        <v>58.927641853201457</v>
      </c>
      <c r="V1255" s="69">
        <v>28.364195991671004</v>
      </c>
      <c r="W1255" s="53">
        <f t="shared" si="198"/>
        <v>13.80853188443519</v>
      </c>
      <c r="X1255" s="53">
        <f t="shared" si="199"/>
        <v>62.497467041240981</v>
      </c>
      <c r="Y1255" s="12"/>
      <c r="Z1255" s="21"/>
      <c r="AA1255" s="48"/>
      <c r="AB1255" s="21"/>
      <c r="AC1255" s="12"/>
    </row>
    <row r="1256" spans="1:29" x14ac:dyDescent="0.3">
      <c r="A1256" s="1">
        <f t="shared" si="190"/>
        <v>45213.04166666363</v>
      </c>
      <c r="B1256" s="6">
        <v>14</v>
      </c>
      <c r="C1256" s="6" t="s">
        <v>38</v>
      </c>
      <c r="D1256">
        <f>IF(HOUR(A1256)+MINUTE(A1256)/60&lt;=18,1,IF(HOUR(A1256)+MINUTE(A1256)/60&gt;=23.25,1,LOOKUP(DAY(A1256),calendario!$A$12:$A$41,calendario!$C$12:$C$41)))</f>
        <v>1</v>
      </c>
      <c r="E1256" s="89">
        <f t="shared" si="191"/>
        <v>0</v>
      </c>
      <c r="F1256" s="88">
        <v>0</v>
      </c>
      <c r="G1256" s="89">
        <f t="shared" si="191"/>
        <v>0</v>
      </c>
      <c r="H1256" s="86">
        <v>0</v>
      </c>
      <c r="O1256" s="53">
        <f t="shared" si="192"/>
        <v>4.5260037464002503</v>
      </c>
      <c r="P1256" s="54">
        <f t="shared" si="193"/>
        <v>58.927641853201457</v>
      </c>
      <c r="Q1256" s="69">
        <v>28.364195991671004</v>
      </c>
      <c r="R1256" s="53">
        <f t="shared" si="194"/>
        <v>13.80853188443519</v>
      </c>
      <c r="S1256" s="53">
        <f t="shared" si="195"/>
        <v>62.497467041240981</v>
      </c>
      <c r="T1256" s="53">
        <f t="shared" si="196"/>
        <v>4.5260037464002503</v>
      </c>
      <c r="U1256" s="53">
        <f t="shared" si="197"/>
        <v>58.927641853201457</v>
      </c>
      <c r="V1256" s="69">
        <v>28.364195991671004</v>
      </c>
      <c r="W1256" s="53">
        <f t="shared" si="198"/>
        <v>13.80853188443519</v>
      </c>
      <c r="X1256" s="53">
        <f t="shared" si="199"/>
        <v>62.497467041240981</v>
      </c>
      <c r="Y1256" s="12"/>
      <c r="Z1256" s="21"/>
      <c r="AA1256" s="48"/>
      <c r="AB1256" s="21"/>
      <c r="AC1256" s="12"/>
    </row>
    <row r="1257" spans="1:29" x14ac:dyDescent="0.3">
      <c r="A1257" s="1">
        <f t="shared" si="190"/>
        <v>45213.052083330294</v>
      </c>
      <c r="B1257" s="6">
        <v>14</v>
      </c>
      <c r="C1257" s="6" t="s">
        <v>40</v>
      </c>
      <c r="D1257">
        <f>IF(HOUR(A1257)+MINUTE(A1257)/60&lt;=18,1,IF(HOUR(A1257)+MINUTE(A1257)/60&gt;=23.25,1,LOOKUP(DAY(A1257),calendario!$A$12:$A$41,calendario!$C$12:$C$41)))</f>
        <v>1</v>
      </c>
      <c r="E1257" s="89">
        <f t="shared" si="191"/>
        <v>0</v>
      </c>
      <c r="F1257" s="88">
        <v>0</v>
      </c>
      <c r="G1257" s="89">
        <f t="shared" si="191"/>
        <v>0</v>
      </c>
      <c r="H1257" s="86">
        <v>0</v>
      </c>
      <c r="O1257" s="53">
        <f t="shared" si="192"/>
        <v>4.5260037464002503</v>
      </c>
      <c r="P1257" s="54">
        <f t="shared" si="193"/>
        <v>58.927641853201457</v>
      </c>
      <c r="Q1257" s="69">
        <v>26.263535137948981</v>
      </c>
      <c r="R1257" s="53">
        <f t="shared" si="194"/>
        <v>14.858862311296201</v>
      </c>
      <c r="S1257" s="53">
        <f t="shared" si="195"/>
        <v>67.251266488172092</v>
      </c>
      <c r="T1257" s="53">
        <f t="shared" si="196"/>
        <v>4.5260037464002503</v>
      </c>
      <c r="U1257" s="53">
        <f t="shared" si="197"/>
        <v>58.927641853201457</v>
      </c>
      <c r="V1257" s="69">
        <v>26.263535137948981</v>
      </c>
      <c r="W1257" s="53">
        <f t="shared" si="198"/>
        <v>14.858862311296201</v>
      </c>
      <c r="X1257" s="53">
        <f t="shared" si="199"/>
        <v>67.251266488172092</v>
      </c>
      <c r="Y1257" s="12"/>
      <c r="Z1257" s="21"/>
      <c r="AA1257" s="48"/>
      <c r="AB1257" s="21"/>
      <c r="AC1257" s="12"/>
    </row>
    <row r="1258" spans="1:29" x14ac:dyDescent="0.3">
      <c r="A1258" s="1">
        <f t="shared" si="190"/>
        <v>45213.062499996959</v>
      </c>
      <c r="B1258" s="6">
        <v>14</v>
      </c>
      <c r="C1258" s="6" t="s">
        <v>42</v>
      </c>
      <c r="D1258">
        <f>IF(HOUR(A1258)+MINUTE(A1258)/60&lt;=18,1,IF(HOUR(A1258)+MINUTE(A1258)/60&gt;=23.25,1,LOOKUP(DAY(A1258),calendario!$A$12:$A$41,calendario!$C$12:$C$41)))</f>
        <v>1</v>
      </c>
      <c r="E1258" s="89">
        <f t="shared" si="191"/>
        <v>0</v>
      </c>
      <c r="F1258" s="88">
        <v>0</v>
      </c>
      <c r="G1258" s="89">
        <f t="shared" si="191"/>
        <v>0</v>
      </c>
      <c r="H1258" s="86">
        <v>0</v>
      </c>
      <c r="O1258" s="53">
        <f t="shared" si="192"/>
        <v>4.5260037464002503</v>
      </c>
      <c r="P1258" s="54">
        <f t="shared" si="193"/>
        <v>58.927641853201457</v>
      </c>
      <c r="Q1258" s="69">
        <v>26.263535137948981</v>
      </c>
      <c r="R1258" s="53">
        <f t="shared" si="194"/>
        <v>14.858862311296201</v>
      </c>
      <c r="S1258" s="53">
        <f t="shared" si="195"/>
        <v>67.251266488172092</v>
      </c>
      <c r="T1258" s="53">
        <f t="shared" si="196"/>
        <v>4.5260037464002503</v>
      </c>
      <c r="U1258" s="53">
        <f t="shared" si="197"/>
        <v>58.927641853201457</v>
      </c>
      <c r="V1258" s="69">
        <v>26.263535137948981</v>
      </c>
      <c r="W1258" s="53">
        <f t="shared" si="198"/>
        <v>14.858862311296201</v>
      </c>
      <c r="X1258" s="53">
        <f t="shared" si="199"/>
        <v>67.251266488172092</v>
      </c>
      <c r="Y1258" s="12"/>
      <c r="Z1258" s="21"/>
      <c r="AA1258" s="48"/>
      <c r="AB1258" s="21"/>
      <c r="AC1258" s="12"/>
    </row>
    <row r="1259" spans="1:29" x14ac:dyDescent="0.3">
      <c r="A1259" s="1">
        <f t="shared" si="190"/>
        <v>45213.072916663623</v>
      </c>
      <c r="B1259" s="6">
        <v>14</v>
      </c>
      <c r="C1259" s="6" t="s">
        <v>43</v>
      </c>
      <c r="D1259">
        <f>IF(HOUR(A1259)+MINUTE(A1259)/60&lt;=18,1,IF(HOUR(A1259)+MINUTE(A1259)/60&gt;=23.25,1,LOOKUP(DAY(A1259),calendario!$A$12:$A$41,calendario!$C$12:$C$41)))</f>
        <v>1</v>
      </c>
      <c r="E1259" s="89">
        <f t="shared" si="191"/>
        <v>0</v>
      </c>
      <c r="F1259" s="88">
        <v>0</v>
      </c>
      <c r="G1259" s="89">
        <f t="shared" si="191"/>
        <v>0</v>
      </c>
      <c r="H1259" s="86">
        <v>0</v>
      </c>
      <c r="O1259" s="53">
        <f t="shared" si="192"/>
        <v>4.5260037464002503</v>
      </c>
      <c r="P1259" s="54">
        <f t="shared" si="193"/>
        <v>58.927641853201457</v>
      </c>
      <c r="Q1259" s="69">
        <v>25.739674128058304</v>
      </c>
      <c r="R1259" s="53">
        <f t="shared" si="194"/>
        <v>15.12079281624154</v>
      </c>
      <c r="S1259" s="53">
        <f t="shared" si="195"/>
        <v>68.436764934851197</v>
      </c>
      <c r="T1259" s="53">
        <f t="shared" si="196"/>
        <v>4.5260037464002503</v>
      </c>
      <c r="U1259" s="53">
        <f t="shared" si="197"/>
        <v>58.927641853201457</v>
      </c>
      <c r="V1259" s="69">
        <v>25.739674128058304</v>
      </c>
      <c r="W1259" s="53">
        <f t="shared" si="198"/>
        <v>15.12079281624154</v>
      </c>
      <c r="X1259" s="53">
        <f t="shared" si="199"/>
        <v>68.436764934851197</v>
      </c>
      <c r="Y1259" s="12"/>
      <c r="Z1259" s="21"/>
      <c r="AA1259" s="48"/>
      <c r="AB1259" s="21"/>
      <c r="AC1259" s="12"/>
    </row>
    <row r="1260" spans="1:29" x14ac:dyDescent="0.3">
      <c r="A1260" s="1">
        <f t="shared" si="190"/>
        <v>45213.083333330287</v>
      </c>
      <c r="B1260" s="6">
        <v>14</v>
      </c>
      <c r="C1260" s="6" t="s">
        <v>45</v>
      </c>
      <c r="D1260">
        <f>IF(HOUR(A1260)+MINUTE(A1260)/60&lt;=18,1,IF(HOUR(A1260)+MINUTE(A1260)/60&gt;=23.25,1,LOOKUP(DAY(A1260),calendario!$A$12:$A$41,calendario!$C$12:$C$41)))</f>
        <v>1</v>
      </c>
      <c r="E1260" s="89">
        <f t="shared" si="191"/>
        <v>0</v>
      </c>
      <c r="F1260" s="88">
        <v>0</v>
      </c>
      <c r="G1260" s="89">
        <f t="shared" si="191"/>
        <v>0</v>
      </c>
      <c r="H1260" s="86">
        <v>0</v>
      </c>
      <c r="O1260" s="53">
        <f t="shared" si="192"/>
        <v>4.5260037464002503</v>
      </c>
      <c r="P1260" s="54">
        <f t="shared" si="193"/>
        <v>58.927641853201457</v>
      </c>
      <c r="Q1260" s="69">
        <v>25.739674128058304</v>
      </c>
      <c r="R1260" s="53">
        <f t="shared" si="194"/>
        <v>15.12079281624154</v>
      </c>
      <c r="S1260" s="53">
        <f t="shared" si="195"/>
        <v>68.436764934851197</v>
      </c>
      <c r="T1260" s="53">
        <f t="shared" si="196"/>
        <v>4.5260037464002503</v>
      </c>
      <c r="U1260" s="53">
        <f t="shared" si="197"/>
        <v>58.927641853201457</v>
      </c>
      <c r="V1260" s="69">
        <v>25.739674128058304</v>
      </c>
      <c r="W1260" s="53">
        <f t="shared" si="198"/>
        <v>15.12079281624154</v>
      </c>
      <c r="X1260" s="53">
        <f t="shared" si="199"/>
        <v>68.436764934851197</v>
      </c>
      <c r="Y1260" s="12"/>
      <c r="Z1260" s="21"/>
      <c r="AA1260" s="48"/>
      <c r="AB1260" s="21"/>
      <c r="AC1260" s="12"/>
    </row>
    <row r="1261" spans="1:29" x14ac:dyDescent="0.3">
      <c r="A1261" s="1">
        <f t="shared" si="190"/>
        <v>45213.093749996951</v>
      </c>
      <c r="B1261" s="6">
        <v>14</v>
      </c>
      <c r="C1261" s="6" t="s">
        <v>46</v>
      </c>
      <c r="D1261">
        <f>IF(HOUR(A1261)+MINUTE(A1261)/60&lt;=18,1,IF(HOUR(A1261)+MINUTE(A1261)/60&gt;=23.25,1,LOOKUP(DAY(A1261),calendario!$A$12:$A$41,calendario!$C$12:$C$41)))</f>
        <v>1</v>
      </c>
      <c r="E1261" s="89">
        <f t="shared" si="191"/>
        <v>0</v>
      </c>
      <c r="F1261" s="88">
        <v>0</v>
      </c>
      <c r="G1261" s="89">
        <f t="shared" si="191"/>
        <v>0</v>
      </c>
      <c r="H1261" s="86">
        <v>0</v>
      </c>
      <c r="O1261" s="53">
        <f t="shared" si="192"/>
        <v>4.5260037464002503</v>
      </c>
      <c r="P1261" s="54">
        <f t="shared" si="193"/>
        <v>58.927641853201457</v>
      </c>
      <c r="Q1261" s="69">
        <v>25.691877667881315</v>
      </c>
      <c r="R1261" s="53">
        <f t="shared" si="194"/>
        <v>15.144691046330035</v>
      </c>
      <c r="S1261" s="53">
        <f t="shared" si="195"/>
        <v>68.544928413764069</v>
      </c>
      <c r="T1261" s="53">
        <f t="shared" si="196"/>
        <v>4.5260037464002503</v>
      </c>
      <c r="U1261" s="53">
        <f t="shared" si="197"/>
        <v>58.927641853201457</v>
      </c>
      <c r="V1261" s="69">
        <v>25.691877667881315</v>
      </c>
      <c r="W1261" s="53">
        <f t="shared" si="198"/>
        <v>15.144691046330035</v>
      </c>
      <c r="X1261" s="53">
        <f t="shared" si="199"/>
        <v>68.544928413764069</v>
      </c>
      <c r="Y1261" s="12"/>
      <c r="Z1261" s="21"/>
      <c r="AA1261" s="48"/>
      <c r="AB1261" s="21"/>
      <c r="AC1261" s="12"/>
    </row>
    <row r="1262" spans="1:29" x14ac:dyDescent="0.3">
      <c r="A1262" s="1">
        <f t="shared" si="190"/>
        <v>45213.104166663616</v>
      </c>
      <c r="B1262" s="6">
        <v>14</v>
      </c>
      <c r="C1262" s="6" t="s">
        <v>49</v>
      </c>
      <c r="D1262">
        <f>IF(HOUR(A1262)+MINUTE(A1262)/60&lt;=18,1,IF(HOUR(A1262)+MINUTE(A1262)/60&gt;=23.25,1,LOOKUP(DAY(A1262),calendario!$A$12:$A$41,calendario!$C$12:$C$41)))</f>
        <v>1</v>
      </c>
      <c r="E1262" s="89">
        <f t="shared" si="191"/>
        <v>0</v>
      </c>
      <c r="F1262" s="88">
        <v>0</v>
      </c>
      <c r="G1262" s="89">
        <f t="shared" si="191"/>
        <v>0</v>
      </c>
      <c r="H1262" s="86">
        <v>0</v>
      </c>
      <c r="O1262" s="53">
        <f t="shared" si="192"/>
        <v>4.5260037464002503</v>
      </c>
      <c r="P1262" s="54">
        <f t="shared" si="193"/>
        <v>58.927641853201457</v>
      </c>
      <c r="Q1262" s="69">
        <v>25.691877667881315</v>
      </c>
      <c r="R1262" s="53">
        <f t="shared" si="194"/>
        <v>15.144691046330035</v>
      </c>
      <c r="S1262" s="53">
        <f t="shared" si="195"/>
        <v>68.544928413764069</v>
      </c>
      <c r="T1262" s="53">
        <f t="shared" si="196"/>
        <v>4.5260037464002503</v>
      </c>
      <c r="U1262" s="53">
        <f t="shared" si="197"/>
        <v>58.927641853201457</v>
      </c>
      <c r="V1262" s="69">
        <v>25.691877667881315</v>
      </c>
      <c r="W1262" s="53">
        <f t="shared" si="198"/>
        <v>15.144691046330035</v>
      </c>
      <c r="X1262" s="53">
        <f t="shared" si="199"/>
        <v>68.544928413764069</v>
      </c>
      <c r="Y1262" s="12"/>
      <c r="Z1262" s="21"/>
      <c r="AA1262" s="48"/>
      <c r="AB1262" s="21"/>
      <c r="AC1262" s="12"/>
    </row>
    <row r="1263" spans="1:29" x14ac:dyDescent="0.3">
      <c r="A1263" s="1">
        <f t="shared" si="190"/>
        <v>45213.11458333028</v>
      </c>
      <c r="B1263" s="6">
        <v>14</v>
      </c>
      <c r="C1263" s="6" t="s">
        <v>52</v>
      </c>
      <c r="D1263">
        <f>IF(HOUR(A1263)+MINUTE(A1263)/60&lt;=18,1,IF(HOUR(A1263)+MINUTE(A1263)/60&gt;=23.25,1,LOOKUP(DAY(A1263),calendario!$A$12:$A$41,calendario!$C$12:$C$41)))</f>
        <v>1</v>
      </c>
      <c r="E1263" s="89">
        <f t="shared" si="191"/>
        <v>0</v>
      </c>
      <c r="F1263" s="88">
        <v>0</v>
      </c>
      <c r="G1263" s="89">
        <f t="shared" si="191"/>
        <v>0</v>
      </c>
      <c r="H1263" s="86">
        <v>0</v>
      </c>
      <c r="O1263" s="53">
        <f t="shared" si="192"/>
        <v>4.5260037464002503</v>
      </c>
      <c r="P1263" s="54">
        <f t="shared" si="193"/>
        <v>58.927641853201457</v>
      </c>
      <c r="Q1263" s="69">
        <v>25.691752732951585</v>
      </c>
      <c r="R1263" s="53">
        <f t="shared" si="194"/>
        <v>15.1447535137949</v>
      </c>
      <c r="S1263" s="53">
        <f t="shared" si="195"/>
        <v>68.545211141744076</v>
      </c>
      <c r="T1263" s="53">
        <f t="shared" si="196"/>
        <v>4.5260037464002503</v>
      </c>
      <c r="U1263" s="53">
        <f t="shared" si="197"/>
        <v>58.927641853201457</v>
      </c>
      <c r="V1263" s="69">
        <v>25.691752732951585</v>
      </c>
      <c r="W1263" s="53">
        <f t="shared" si="198"/>
        <v>15.1447535137949</v>
      </c>
      <c r="X1263" s="53">
        <f t="shared" si="199"/>
        <v>68.545211141744076</v>
      </c>
      <c r="Y1263" s="12"/>
      <c r="Z1263" s="21"/>
      <c r="AA1263" s="48"/>
      <c r="AB1263" s="21"/>
      <c r="AC1263" s="12"/>
    </row>
    <row r="1264" spans="1:29" x14ac:dyDescent="0.3">
      <c r="A1264" s="1">
        <f t="shared" si="190"/>
        <v>45213.124999996944</v>
      </c>
      <c r="B1264" s="6">
        <v>14</v>
      </c>
      <c r="C1264" s="6" t="s">
        <v>54</v>
      </c>
      <c r="D1264">
        <f>IF(HOUR(A1264)+MINUTE(A1264)/60&lt;=18,1,IF(HOUR(A1264)+MINUTE(A1264)/60&gt;=23.25,1,LOOKUP(DAY(A1264),calendario!$A$12:$A$41,calendario!$C$12:$C$41)))</f>
        <v>1</v>
      </c>
      <c r="E1264" s="89">
        <f t="shared" si="191"/>
        <v>0</v>
      </c>
      <c r="F1264" s="88">
        <v>0</v>
      </c>
      <c r="G1264" s="89">
        <f t="shared" si="191"/>
        <v>0</v>
      </c>
      <c r="H1264" s="86">
        <v>0</v>
      </c>
      <c r="O1264" s="53">
        <f t="shared" si="192"/>
        <v>4.5260037464002503</v>
      </c>
      <c r="P1264" s="54">
        <f t="shared" si="193"/>
        <v>58.927641853201457</v>
      </c>
      <c r="Q1264" s="69">
        <v>25.691752732951585</v>
      </c>
      <c r="R1264" s="53">
        <f t="shared" si="194"/>
        <v>15.1447535137949</v>
      </c>
      <c r="S1264" s="53">
        <f t="shared" si="195"/>
        <v>68.545211141744076</v>
      </c>
      <c r="T1264" s="53">
        <f t="shared" si="196"/>
        <v>4.5260037464002503</v>
      </c>
      <c r="U1264" s="53">
        <f t="shared" si="197"/>
        <v>58.927641853201457</v>
      </c>
      <c r="V1264" s="69">
        <v>25.691752732951585</v>
      </c>
      <c r="W1264" s="53">
        <f t="shared" si="198"/>
        <v>15.1447535137949</v>
      </c>
      <c r="X1264" s="53">
        <f t="shared" si="199"/>
        <v>68.545211141744076</v>
      </c>
      <c r="Y1264" s="12"/>
      <c r="Z1264" s="21"/>
      <c r="AA1264" s="48"/>
      <c r="AB1264" s="21"/>
      <c r="AC1264" s="12"/>
    </row>
    <row r="1265" spans="1:29" x14ac:dyDescent="0.3">
      <c r="A1265" s="1">
        <f t="shared" si="190"/>
        <v>45213.135416663608</v>
      </c>
      <c r="B1265" s="6">
        <v>14</v>
      </c>
      <c r="C1265" s="6" t="s">
        <v>55</v>
      </c>
      <c r="D1265">
        <f>IF(HOUR(A1265)+MINUTE(A1265)/60&lt;=18,1,IF(HOUR(A1265)+MINUTE(A1265)/60&gt;=23.25,1,LOOKUP(DAY(A1265),calendario!$A$12:$A$41,calendario!$C$12:$C$41)))</f>
        <v>1</v>
      </c>
      <c r="E1265" s="89">
        <f t="shared" si="191"/>
        <v>0</v>
      </c>
      <c r="F1265" s="88">
        <v>0</v>
      </c>
      <c r="G1265" s="89">
        <f t="shared" si="191"/>
        <v>0</v>
      </c>
      <c r="H1265" s="86">
        <v>0</v>
      </c>
      <c r="O1265" s="53">
        <f t="shared" si="192"/>
        <v>4.5260037464002503</v>
      </c>
      <c r="P1265" s="54">
        <f t="shared" si="193"/>
        <v>58.927641853201457</v>
      </c>
      <c r="Q1265" s="69">
        <v>25.487145757418013</v>
      </c>
      <c r="R1265" s="53">
        <f t="shared" si="194"/>
        <v>15.247057001561686</v>
      </c>
      <c r="S1265" s="53">
        <f t="shared" si="195"/>
        <v>69.008237110646363</v>
      </c>
      <c r="T1265" s="53">
        <f t="shared" si="196"/>
        <v>4.5260037464002503</v>
      </c>
      <c r="U1265" s="53">
        <f t="shared" si="197"/>
        <v>58.927641853201457</v>
      </c>
      <c r="V1265" s="69">
        <v>25.487145757418013</v>
      </c>
      <c r="W1265" s="53">
        <f t="shared" si="198"/>
        <v>15.247057001561686</v>
      </c>
      <c r="X1265" s="53">
        <f t="shared" si="199"/>
        <v>69.008237110646363</v>
      </c>
      <c r="Y1265" s="12"/>
      <c r="Z1265" s="21"/>
      <c r="AA1265" s="48"/>
      <c r="AB1265" s="21"/>
      <c r="AC1265" s="12"/>
    </row>
    <row r="1266" spans="1:29" x14ac:dyDescent="0.3">
      <c r="A1266" s="1">
        <f t="shared" si="190"/>
        <v>45213.145833330273</v>
      </c>
      <c r="B1266" s="6">
        <v>14</v>
      </c>
      <c r="C1266" s="6" t="s">
        <v>56</v>
      </c>
      <c r="D1266">
        <f>IF(HOUR(A1266)+MINUTE(A1266)/60&lt;=18,1,IF(HOUR(A1266)+MINUTE(A1266)/60&gt;=23.25,1,LOOKUP(DAY(A1266),calendario!$A$12:$A$41,calendario!$C$12:$C$41)))</f>
        <v>1</v>
      </c>
      <c r="E1266" s="89">
        <f t="shared" si="191"/>
        <v>0</v>
      </c>
      <c r="F1266" s="88">
        <v>0</v>
      </c>
      <c r="G1266" s="89">
        <f t="shared" si="191"/>
        <v>0</v>
      </c>
      <c r="H1266" s="86">
        <v>0</v>
      </c>
      <c r="O1266" s="53">
        <f t="shared" si="192"/>
        <v>4.5260037464002503</v>
      </c>
      <c r="P1266" s="54">
        <f t="shared" si="193"/>
        <v>58.927641853201457</v>
      </c>
      <c r="Q1266" s="69">
        <v>25.487145757418013</v>
      </c>
      <c r="R1266" s="53">
        <f t="shared" si="194"/>
        <v>15.247057001561686</v>
      </c>
      <c r="S1266" s="53">
        <f t="shared" si="195"/>
        <v>69.008237110646363</v>
      </c>
      <c r="T1266" s="53">
        <f t="shared" si="196"/>
        <v>4.5260037464002503</v>
      </c>
      <c r="U1266" s="53">
        <f t="shared" si="197"/>
        <v>58.927641853201457</v>
      </c>
      <c r="V1266" s="69">
        <v>25.487145757418013</v>
      </c>
      <c r="W1266" s="53">
        <f t="shared" si="198"/>
        <v>15.247057001561686</v>
      </c>
      <c r="X1266" s="53">
        <f t="shared" si="199"/>
        <v>69.008237110646363</v>
      </c>
      <c r="Y1266" s="12"/>
      <c r="Z1266" s="21"/>
      <c r="AA1266" s="48"/>
      <c r="AB1266" s="21"/>
      <c r="AC1266" s="12"/>
    </row>
    <row r="1267" spans="1:29" x14ac:dyDescent="0.3">
      <c r="A1267" s="1">
        <f t="shared" si="190"/>
        <v>45213.156249996937</v>
      </c>
      <c r="B1267" s="6">
        <v>14</v>
      </c>
      <c r="C1267" s="6" t="s">
        <v>57</v>
      </c>
      <c r="D1267">
        <f>IF(HOUR(A1267)+MINUTE(A1267)/60&lt;=18,1,IF(HOUR(A1267)+MINUTE(A1267)/60&gt;=23.25,1,LOOKUP(DAY(A1267),calendario!$A$12:$A$41,calendario!$C$12:$C$41)))</f>
        <v>1</v>
      </c>
      <c r="E1267" s="89">
        <f t="shared" si="191"/>
        <v>0</v>
      </c>
      <c r="F1267" s="88">
        <v>0</v>
      </c>
      <c r="G1267" s="89">
        <f t="shared" si="191"/>
        <v>0</v>
      </c>
      <c r="H1267" s="86">
        <v>0</v>
      </c>
      <c r="O1267" s="53">
        <f t="shared" si="192"/>
        <v>4.5260037464002503</v>
      </c>
      <c r="P1267" s="54">
        <f t="shared" si="193"/>
        <v>58.927641853201457</v>
      </c>
      <c r="Q1267" s="69">
        <v>25.496957053617908</v>
      </c>
      <c r="R1267" s="53">
        <f t="shared" si="194"/>
        <v>15.242151353461738</v>
      </c>
      <c r="S1267" s="53">
        <f t="shared" si="195"/>
        <v>68.986034128967475</v>
      </c>
      <c r="T1267" s="53">
        <f t="shared" si="196"/>
        <v>4.5260037464002503</v>
      </c>
      <c r="U1267" s="53">
        <f t="shared" si="197"/>
        <v>58.927641853201457</v>
      </c>
      <c r="V1267" s="69">
        <v>25.496957053617908</v>
      </c>
      <c r="W1267" s="53">
        <f t="shared" si="198"/>
        <v>15.242151353461738</v>
      </c>
      <c r="X1267" s="53">
        <f t="shared" si="199"/>
        <v>68.986034128967475</v>
      </c>
      <c r="Y1267" s="12"/>
      <c r="Z1267" s="21"/>
      <c r="AA1267" s="48"/>
      <c r="AB1267" s="21"/>
      <c r="AC1267" s="12"/>
    </row>
    <row r="1268" spans="1:29" x14ac:dyDescent="0.3">
      <c r="A1268" s="1">
        <f t="shared" si="190"/>
        <v>45213.166666663601</v>
      </c>
      <c r="B1268" s="6">
        <v>14</v>
      </c>
      <c r="C1268" s="6" t="s">
        <v>58</v>
      </c>
      <c r="D1268">
        <f>IF(HOUR(A1268)+MINUTE(A1268)/60&lt;=18,1,IF(HOUR(A1268)+MINUTE(A1268)/60&gt;=23.25,1,LOOKUP(DAY(A1268),calendario!$A$12:$A$41,calendario!$C$12:$C$41)))</f>
        <v>1</v>
      </c>
      <c r="E1268" s="89">
        <f t="shared" si="191"/>
        <v>0</v>
      </c>
      <c r="F1268" s="88">
        <v>0</v>
      </c>
      <c r="G1268" s="89">
        <f t="shared" si="191"/>
        <v>0</v>
      </c>
      <c r="H1268" s="86">
        <v>0</v>
      </c>
      <c r="O1268" s="53">
        <f t="shared" si="192"/>
        <v>4.5260037464002503</v>
      </c>
      <c r="P1268" s="54">
        <f t="shared" si="193"/>
        <v>58.927641853201457</v>
      </c>
      <c r="Q1268" s="69">
        <v>25.496957053617908</v>
      </c>
      <c r="R1268" s="53">
        <f t="shared" si="194"/>
        <v>15.242151353461738</v>
      </c>
      <c r="S1268" s="53">
        <f t="shared" si="195"/>
        <v>68.986034128967475</v>
      </c>
      <c r="T1268" s="53">
        <f t="shared" si="196"/>
        <v>4.5260037464002503</v>
      </c>
      <c r="U1268" s="53">
        <f t="shared" si="197"/>
        <v>58.927641853201457</v>
      </c>
      <c r="V1268" s="69">
        <v>25.496957053617908</v>
      </c>
      <c r="W1268" s="53">
        <f t="shared" si="198"/>
        <v>15.242151353461738</v>
      </c>
      <c r="X1268" s="53">
        <f t="shared" si="199"/>
        <v>68.986034128967475</v>
      </c>
      <c r="Y1268" s="12"/>
      <c r="Z1268" s="21"/>
      <c r="AA1268" s="48"/>
      <c r="AB1268" s="21"/>
      <c r="AC1268" s="12"/>
    </row>
    <row r="1269" spans="1:29" x14ac:dyDescent="0.3">
      <c r="A1269" s="1">
        <f t="shared" si="190"/>
        <v>45213.177083330265</v>
      </c>
      <c r="B1269" s="6">
        <v>14</v>
      </c>
      <c r="C1269" s="6" t="s">
        <v>60</v>
      </c>
      <c r="D1269">
        <f>IF(HOUR(A1269)+MINUTE(A1269)/60&lt;=18,1,IF(HOUR(A1269)+MINUTE(A1269)/60&gt;=23.25,1,LOOKUP(DAY(A1269),calendario!$A$12:$A$41,calendario!$C$12:$C$41)))</f>
        <v>1</v>
      </c>
      <c r="E1269" s="89">
        <f t="shared" si="191"/>
        <v>0</v>
      </c>
      <c r="F1269" s="88">
        <v>0</v>
      </c>
      <c r="G1269" s="89">
        <f t="shared" si="191"/>
        <v>0</v>
      </c>
      <c r="H1269" s="86">
        <v>0</v>
      </c>
      <c r="O1269" s="53">
        <f t="shared" si="192"/>
        <v>4.5260037464002503</v>
      </c>
      <c r="P1269" s="54">
        <f t="shared" si="193"/>
        <v>58.927641853201457</v>
      </c>
      <c r="Q1269" s="69">
        <v>25.690357105674128</v>
      </c>
      <c r="R1269" s="53">
        <f t="shared" si="194"/>
        <v>15.145451327433628</v>
      </c>
      <c r="S1269" s="53">
        <f t="shared" si="195"/>
        <v>68.548369448887243</v>
      </c>
      <c r="T1269" s="53">
        <f t="shared" si="196"/>
        <v>4.5260037464002503</v>
      </c>
      <c r="U1269" s="53">
        <f t="shared" si="197"/>
        <v>58.927641853201457</v>
      </c>
      <c r="V1269" s="69">
        <v>25.690357105674128</v>
      </c>
      <c r="W1269" s="53">
        <f t="shared" si="198"/>
        <v>15.145451327433628</v>
      </c>
      <c r="X1269" s="53">
        <f t="shared" si="199"/>
        <v>68.548369448887243</v>
      </c>
      <c r="Y1269" s="12"/>
      <c r="Z1269" s="21"/>
      <c r="AA1269" s="48"/>
      <c r="AB1269" s="21"/>
      <c r="AC1269" s="12"/>
    </row>
    <row r="1270" spans="1:29" x14ac:dyDescent="0.3">
      <c r="A1270" s="1">
        <f t="shared" si="190"/>
        <v>45213.18749999693</v>
      </c>
      <c r="B1270" s="6">
        <v>14</v>
      </c>
      <c r="C1270" s="6" t="s">
        <v>61</v>
      </c>
      <c r="D1270">
        <f>IF(HOUR(A1270)+MINUTE(A1270)/60&lt;=18,1,IF(HOUR(A1270)+MINUTE(A1270)/60&gt;=23.25,1,LOOKUP(DAY(A1270),calendario!$A$12:$A$41,calendario!$C$12:$C$41)))</f>
        <v>1</v>
      </c>
      <c r="E1270" s="89">
        <f t="shared" si="191"/>
        <v>0</v>
      </c>
      <c r="F1270" s="88">
        <v>0</v>
      </c>
      <c r="G1270" s="89">
        <f t="shared" si="191"/>
        <v>0</v>
      </c>
      <c r="H1270" s="86">
        <v>0</v>
      </c>
      <c r="O1270" s="53">
        <f t="shared" si="192"/>
        <v>4.5260037464002503</v>
      </c>
      <c r="P1270" s="54">
        <f t="shared" si="193"/>
        <v>58.927641853201457</v>
      </c>
      <c r="Q1270" s="69">
        <v>25.690357105674128</v>
      </c>
      <c r="R1270" s="53">
        <f t="shared" si="194"/>
        <v>15.145451327433628</v>
      </c>
      <c r="S1270" s="53">
        <f t="shared" si="195"/>
        <v>68.548369448887243</v>
      </c>
      <c r="T1270" s="53">
        <f t="shared" si="196"/>
        <v>4.5260037464002503</v>
      </c>
      <c r="U1270" s="53">
        <f t="shared" si="197"/>
        <v>58.927641853201457</v>
      </c>
      <c r="V1270" s="69">
        <v>25.690357105674128</v>
      </c>
      <c r="W1270" s="53">
        <f t="shared" si="198"/>
        <v>15.145451327433628</v>
      </c>
      <c r="X1270" s="53">
        <f t="shared" si="199"/>
        <v>68.548369448887243</v>
      </c>
      <c r="Y1270" s="12"/>
      <c r="Z1270" s="21"/>
      <c r="AA1270" s="48"/>
      <c r="AB1270" s="21"/>
      <c r="AC1270" s="12"/>
    </row>
    <row r="1271" spans="1:29" x14ac:dyDescent="0.3">
      <c r="A1271" s="1">
        <f t="shared" si="190"/>
        <v>45213.197916663594</v>
      </c>
      <c r="B1271" s="6">
        <v>14</v>
      </c>
      <c r="C1271" s="6" t="s">
        <v>62</v>
      </c>
      <c r="D1271">
        <f>IF(HOUR(A1271)+MINUTE(A1271)/60&lt;=18,1,IF(HOUR(A1271)+MINUTE(A1271)/60&gt;=23.25,1,LOOKUP(DAY(A1271),calendario!$A$12:$A$41,calendario!$C$12:$C$41)))</f>
        <v>1</v>
      </c>
      <c r="E1271" s="89">
        <f t="shared" si="191"/>
        <v>0</v>
      </c>
      <c r="F1271" s="88">
        <v>0</v>
      </c>
      <c r="G1271" s="89">
        <f t="shared" si="191"/>
        <v>0</v>
      </c>
      <c r="H1271" s="86">
        <v>0</v>
      </c>
      <c r="O1271" s="53">
        <f t="shared" si="192"/>
        <v>4.5260037464002503</v>
      </c>
      <c r="P1271" s="54">
        <f t="shared" si="193"/>
        <v>58.927641853201457</v>
      </c>
      <c r="Q1271" s="69">
        <v>26.010048412285268</v>
      </c>
      <c r="R1271" s="53">
        <f t="shared" si="194"/>
        <v>14.985605674128058</v>
      </c>
      <c r="S1271" s="53">
        <f t="shared" si="195"/>
        <v>67.824907423180434</v>
      </c>
      <c r="T1271" s="53">
        <f t="shared" si="196"/>
        <v>4.5260037464002503</v>
      </c>
      <c r="U1271" s="53">
        <f t="shared" si="197"/>
        <v>58.927641853201457</v>
      </c>
      <c r="V1271" s="69">
        <v>26.010048412285268</v>
      </c>
      <c r="W1271" s="53">
        <f t="shared" si="198"/>
        <v>14.985605674128058</v>
      </c>
      <c r="X1271" s="53">
        <f t="shared" si="199"/>
        <v>67.824907423180434</v>
      </c>
      <c r="Y1271" s="12"/>
      <c r="Z1271" s="21"/>
      <c r="AA1271" s="48"/>
      <c r="AB1271" s="21"/>
      <c r="AC1271" s="12"/>
    </row>
    <row r="1272" spans="1:29" x14ac:dyDescent="0.3">
      <c r="A1272" s="1">
        <f t="shared" si="190"/>
        <v>45213.208333330258</v>
      </c>
      <c r="B1272" s="6">
        <v>14</v>
      </c>
      <c r="C1272" s="6" t="s">
        <v>63</v>
      </c>
      <c r="D1272">
        <f>IF(HOUR(A1272)+MINUTE(A1272)/60&lt;=18,1,IF(HOUR(A1272)+MINUTE(A1272)/60&gt;=23.25,1,LOOKUP(DAY(A1272),calendario!$A$12:$A$41,calendario!$C$12:$C$41)))</f>
        <v>1</v>
      </c>
      <c r="E1272" s="89">
        <f t="shared" si="191"/>
        <v>0</v>
      </c>
      <c r="F1272" s="88">
        <v>0</v>
      </c>
      <c r="G1272" s="89">
        <f t="shared" si="191"/>
        <v>0</v>
      </c>
      <c r="H1272" s="86">
        <v>0</v>
      </c>
      <c r="O1272" s="53">
        <f t="shared" si="192"/>
        <v>4.5260037464002503</v>
      </c>
      <c r="P1272" s="54">
        <f t="shared" si="193"/>
        <v>58.927641853201457</v>
      </c>
      <c r="Q1272" s="69">
        <v>26.010048412285268</v>
      </c>
      <c r="R1272" s="53">
        <f t="shared" si="194"/>
        <v>14.985605674128058</v>
      </c>
      <c r="S1272" s="53">
        <f t="shared" si="195"/>
        <v>67.824907423180434</v>
      </c>
      <c r="T1272" s="53">
        <f t="shared" si="196"/>
        <v>4.5260037464002503</v>
      </c>
      <c r="U1272" s="53">
        <f t="shared" si="197"/>
        <v>58.927641853201457</v>
      </c>
      <c r="V1272" s="69">
        <v>26.010048412285268</v>
      </c>
      <c r="W1272" s="53">
        <f t="shared" si="198"/>
        <v>14.985605674128058</v>
      </c>
      <c r="X1272" s="53">
        <f t="shared" si="199"/>
        <v>67.824907423180434</v>
      </c>
      <c r="Y1272" s="12"/>
      <c r="Z1272" s="21"/>
      <c r="AA1272" s="48"/>
      <c r="AB1272" s="21"/>
      <c r="AC1272" s="12"/>
    </row>
    <row r="1273" spans="1:29" x14ac:dyDescent="0.3">
      <c r="A1273" s="1">
        <f t="shared" si="190"/>
        <v>45213.218749996922</v>
      </c>
      <c r="B1273" s="6">
        <v>14</v>
      </c>
      <c r="C1273" s="6" t="s">
        <v>64</v>
      </c>
      <c r="D1273">
        <f>IF(HOUR(A1273)+MINUTE(A1273)/60&lt;=18,1,IF(HOUR(A1273)+MINUTE(A1273)/60&gt;=23.25,1,LOOKUP(DAY(A1273),calendario!$A$12:$A$41,calendario!$C$12:$C$41)))</f>
        <v>1</v>
      </c>
      <c r="E1273" s="89">
        <f t="shared" si="191"/>
        <v>0</v>
      </c>
      <c r="F1273" s="88">
        <v>0</v>
      </c>
      <c r="G1273" s="89">
        <f t="shared" si="191"/>
        <v>0</v>
      </c>
      <c r="H1273" s="86">
        <v>0</v>
      </c>
      <c r="O1273" s="53">
        <f t="shared" si="192"/>
        <v>4.5260037464002503</v>
      </c>
      <c r="P1273" s="54">
        <f t="shared" si="193"/>
        <v>58.927641853201457</v>
      </c>
      <c r="Q1273" s="69">
        <v>26.130974232170743</v>
      </c>
      <c r="R1273" s="53">
        <f t="shared" si="194"/>
        <v>14.92514276418532</v>
      </c>
      <c r="S1273" s="53">
        <f t="shared" si="195"/>
        <v>67.551252066261341</v>
      </c>
      <c r="T1273" s="53">
        <f t="shared" si="196"/>
        <v>4.5260037464002503</v>
      </c>
      <c r="U1273" s="53">
        <f t="shared" si="197"/>
        <v>58.927641853201457</v>
      </c>
      <c r="V1273" s="69">
        <v>26.130974232170743</v>
      </c>
      <c r="W1273" s="53">
        <f t="shared" si="198"/>
        <v>14.92514276418532</v>
      </c>
      <c r="X1273" s="53">
        <f t="shared" si="199"/>
        <v>67.551252066261341</v>
      </c>
      <c r="Y1273" s="12"/>
      <c r="Z1273" s="21"/>
      <c r="AA1273" s="48"/>
      <c r="AB1273" s="21"/>
      <c r="AC1273" s="12"/>
    </row>
    <row r="1274" spans="1:29" x14ac:dyDescent="0.3">
      <c r="A1274" s="1">
        <f t="shared" si="190"/>
        <v>45213.229166663587</v>
      </c>
      <c r="B1274" s="6">
        <v>14</v>
      </c>
      <c r="C1274" s="6" t="s">
        <v>65</v>
      </c>
      <c r="D1274">
        <f>IF(HOUR(A1274)+MINUTE(A1274)/60&lt;=18,1,IF(HOUR(A1274)+MINUTE(A1274)/60&gt;=23.25,1,LOOKUP(DAY(A1274),calendario!$A$12:$A$41,calendario!$C$12:$C$41)))</f>
        <v>1</v>
      </c>
      <c r="E1274" s="89">
        <f t="shared" si="191"/>
        <v>0</v>
      </c>
      <c r="F1274" s="88">
        <v>0</v>
      </c>
      <c r="G1274" s="89">
        <f t="shared" si="191"/>
        <v>0</v>
      </c>
      <c r="H1274" s="86">
        <v>0</v>
      </c>
      <c r="O1274" s="53">
        <f t="shared" si="192"/>
        <v>4.5260037464002503</v>
      </c>
      <c r="P1274" s="54">
        <f t="shared" si="193"/>
        <v>58.927641853201457</v>
      </c>
      <c r="Q1274" s="69">
        <v>26.130974232170743</v>
      </c>
      <c r="R1274" s="53">
        <f t="shared" si="194"/>
        <v>14.92514276418532</v>
      </c>
      <c r="S1274" s="53">
        <f t="shared" si="195"/>
        <v>67.551252066261341</v>
      </c>
      <c r="T1274" s="53">
        <f t="shared" si="196"/>
        <v>4.5260037464002503</v>
      </c>
      <c r="U1274" s="53">
        <f t="shared" si="197"/>
        <v>58.927641853201457</v>
      </c>
      <c r="V1274" s="69">
        <v>26.130974232170743</v>
      </c>
      <c r="W1274" s="53">
        <f t="shared" si="198"/>
        <v>14.92514276418532</v>
      </c>
      <c r="X1274" s="53">
        <f t="shared" si="199"/>
        <v>67.551252066261341</v>
      </c>
      <c r="Y1274" s="12"/>
      <c r="Z1274" s="21"/>
      <c r="AA1274" s="48"/>
      <c r="AB1274" s="21"/>
      <c r="AC1274" s="12"/>
    </row>
    <row r="1275" spans="1:29" x14ac:dyDescent="0.3">
      <c r="A1275" s="1">
        <f t="shared" si="190"/>
        <v>45213.239583330251</v>
      </c>
      <c r="B1275" s="6">
        <v>14</v>
      </c>
      <c r="C1275" s="6" t="s">
        <v>66</v>
      </c>
      <c r="D1275">
        <f>IF(HOUR(A1275)+MINUTE(A1275)/60&lt;=18,1,IF(HOUR(A1275)+MINUTE(A1275)/60&gt;=23.25,1,LOOKUP(DAY(A1275),calendario!$A$12:$A$41,calendario!$C$12:$C$41)))</f>
        <v>1</v>
      </c>
      <c r="E1275" s="89">
        <f t="shared" si="191"/>
        <v>0</v>
      </c>
      <c r="F1275" s="88">
        <v>0</v>
      </c>
      <c r="G1275" s="89">
        <f t="shared" si="191"/>
        <v>0</v>
      </c>
      <c r="H1275" s="86">
        <v>0</v>
      </c>
      <c r="O1275" s="53">
        <f t="shared" si="192"/>
        <v>4.5260037464002503</v>
      </c>
      <c r="P1275" s="54">
        <f t="shared" si="193"/>
        <v>58.927641853201457</v>
      </c>
      <c r="Q1275" s="69">
        <v>25.784545809474231</v>
      </c>
      <c r="R1275" s="53">
        <f t="shared" si="194"/>
        <v>15.098356975533576</v>
      </c>
      <c r="S1275" s="53">
        <f t="shared" si="195"/>
        <v>68.335220235753326</v>
      </c>
      <c r="T1275" s="53">
        <f t="shared" si="196"/>
        <v>4.5260037464002503</v>
      </c>
      <c r="U1275" s="53">
        <f t="shared" si="197"/>
        <v>58.927641853201457</v>
      </c>
      <c r="V1275" s="69">
        <v>25.784545809474231</v>
      </c>
      <c r="W1275" s="53">
        <f t="shared" si="198"/>
        <v>15.098356975533576</v>
      </c>
      <c r="X1275" s="53">
        <f t="shared" si="199"/>
        <v>68.335220235753326</v>
      </c>
      <c r="Y1275" s="12"/>
      <c r="Z1275" s="21"/>
      <c r="AA1275" s="48"/>
      <c r="AB1275" s="21"/>
      <c r="AC1275" s="12"/>
    </row>
    <row r="1276" spans="1:29" x14ac:dyDescent="0.3">
      <c r="A1276" s="1">
        <f t="shared" si="190"/>
        <v>45213.249999996915</v>
      </c>
      <c r="B1276" s="6">
        <v>14</v>
      </c>
      <c r="C1276" s="6" t="s">
        <v>67</v>
      </c>
      <c r="D1276">
        <f>IF(HOUR(A1276)+MINUTE(A1276)/60&lt;=18,1,IF(HOUR(A1276)+MINUTE(A1276)/60&gt;=23.25,1,LOOKUP(DAY(A1276),calendario!$A$12:$A$41,calendario!$C$12:$C$41)))</f>
        <v>1</v>
      </c>
      <c r="E1276" s="89">
        <f t="shared" si="191"/>
        <v>0</v>
      </c>
      <c r="F1276" s="88">
        <v>0</v>
      </c>
      <c r="G1276" s="89">
        <f t="shared" si="191"/>
        <v>0</v>
      </c>
      <c r="H1276" s="86">
        <v>0</v>
      </c>
      <c r="O1276" s="53">
        <f t="shared" si="192"/>
        <v>4.5260037464002503</v>
      </c>
      <c r="P1276" s="54">
        <f t="shared" si="193"/>
        <v>58.927641853201457</v>
      </c>
      <c r="Q1276" s="69">
        <v>25.784545809474231</v>
      </c>
      <c r="R1276" s="53">
        <f t="shared" si="194"/>
        <v>15.098356975533576</v>
      </c>
      <c r="S1276" s="53">
        <f t="shared" si="195"/>
        <v>68.335220235753326</v>
      </c>
      <c r="T1276" s="53">
        <f t="shared" si="196"/>
        <v>4.5260037464002503</v>
      </c>
      <c r="U1276" s="53">
        <f t="shared" si="197"/>
        <v>58.927641853201457</v>
      </c>
      <c r="V1276" s="69">
        <v>25.784545809474231</v>
      </c>
      <c r="W1276" s="53">
        <f t="shared" si="198"/>
        <v>15.098356975533576</v>
      </c>
      <c r="X1276" s="53">
        <f t="shared" si="199"/>
        <v>68.335220235753326</v>
      </c>
      <c r="Y1276" s="12"/>
      <c r="Z1276" s="21"/>
      <c r="AA1276" s="48"/>
      <c r="AB1276" s="21"/>
      <c r="AC1276" s="12"/>
    </row>
    <row r="1277" spans="1:29" x14ac:dyDescent="0.3">
      <c r="A1277" s="1">
        <f t="shared" si="190"/>
        <v>45213.260416663579</v>
      </c>
      <c r="B1277" s="6">
        <v>14</v>
      </c>
      <c r="C1277" s="6" t="s">
        <v>68</v>
      </c>
      <c r="D1277">
        <f>IF(HOUR(A1277)+MINUTE(A1277)/60&lt;=18,1,IF(HOUR(A1277)+MINUTE(A1277)/60&gt;=23.25,1,LOOKUP(DAY(A1277),calendario!$A$12:$A$41,calendario!$C$12:$C$41)))</f>
        <v>1</v>
      </c>
      <c r="E1277" s="89">
        <f t="shared" si="191"/>
        <v>0</v>
      </c>
      <c r="F1277" s="88">
        <v>0</v>
      </c>
      <c r="G1277" s="89">
        <f t="shared" si="191"/>
        <v>0</v>
      </c>
      <c r="H1277" s="86">
        <v>0</v>
      </c>
      <c r="O1277" s="53">
        <f t="shared" si="192"/>
        <v>4.5260037464002503</v>
      </c>
      <c r="P1277" s="54">
        <f t="shared" si="193"/>
        <v>58.927641853201457</v>
      </c>
      <c r="Q1277" s="69">
        <v>25.885777199375326</v>
      </c>
      <c r="R1277" s="53">
        <f t="shared" si="194"/>
        <v>15.047741280583029</v>
      </c>
      <c r="S1277" s="53">
        <f t="shared" si="195"/>
        <v>68.106133410780487</v>
      </c>
      <c r="T1277" s="53">
        <f t="shared" si="196"/>
        <v>4.5260037464002503</v>
      </c>
      <c r="U1277" s="53">
        <f t="shared" si="197"/>
        <v>58.927641853201457</v>
      </c>
      <c r="V1277" s="69">
        <v>25.885777199375326</v>
      </c>
      <c r="W1277" s="53">
        <f t="shared" si="198"/>
        <v>15.047741280583029</v>
      </c>
      <c r="X1277" s="53">
        <f t="shared" si="199"/>
        <v>68.106133410780487</v>
      </c>
      <c r="Y1277" s="12"/>
      <c r="Z1277" s="21"/>
      <c r="AA1277" s="48"/>
      <c r="AB1277" s="21"/>
      <c r="AC1277" s="12"/>
    </row>
    <row r="1278" spans="1:29" x14ac:dyDescent="0.3">
      <c r="A1278" s="1">
        <f t="shared" si="190"/>
        <v>45213.270833330243</v>
      </c>
      <c r="B1278" s="6">
        <v>14</v>
      </c>
      <c r="C1278" s="6" t="s">
        <v>69</v>
      </c>
      <c r="D1278">
        <f>IF(HOUR(A1278)+MINUTE(A1278)/60&lt;=18,1,IF(HOUR(A1278)+MINUTE(A1278)/60&gt;=23.25,1,LOOKUP(DAY(A1278),calendario!$A$12:$A$41,calendario!$C$12:$C$41)))</f>
        <v>1</v>
      </c>
      <c r="E1278" s="89">
        <f t="shared" si="191"/>
        <v>0</v>
      </c>
      <c r="F1278" s="88">
        <v>0</v>
      </c>
      <c r="G1278" s="89">
        <f t="shared" si="191"/>
        <v>0</v>
      </c>
      <c r="H1278" s="86">
        <v>0</v>
      </c>
      <c r="O1278" s="53">
        <f t="shared" si="192"/>
        <v>4.5260037464002503</v>
      </c>
      <c r="P1278" s="54">
        <f t="shared" si="193"/>
        <v>58.927641853201457</v>
      </c>
      <c r="Q1278" s="69">
        <v>25.885777199375326</v>
      </c>
      <c r="R1278" s="53">
        <f t="shared" si="194"/>
        <v>15.047741280583029</v>
      </c>
      <c r="S1278" s="53">
        <f t="shared" si="195"/>
        <v>68.106133410780487</v>
      </c>
      <c r="T1278" s="53">
        <f t="shared" si="196"/>
        <v>4.5260037464002503</v>
      </c>
      <c r="U1278" s="53">
        <f t="shared" si="197"/>
        <v>58.927641853201457</v>
      </c>
      <c r="V1278" s="69">
        <v>25.885777199375326</v>
      </c>
      <c r="W1278" s="53">
        <f t="shared" si="198"/>
        <v>15.047741280583029</v>
      </c>
      <c r="X1278" s="53">
        <f t="shared" si="199"/>
        <v>68.106133410780487</v>
      </c>
      <c r="Y1278" s="12"/>
      <c r="Z1278" s="21"/>
      <c r="AA1278" s="48"/>
      <c r="AB1278" s="21"/>
      <c r="AC1278" s="12"/>
    </row>
    <row r="1279" spans="1:29" x14ac:dyDescent="0.3">
      <c r="A1279" s="1">
        <f t="shared" si="190"/>
        <v>45213.281249996908</v>
      </c>
      <c r="B1279" s="6">
        <v>14</v>
      </c>
      <c r="C1279" s="6" t="s">
        <v>70</v>
      </c>
      <c r="D1279">
        <f>IF(HOUR(A1279)+MINUTE(A1279)/60&lt;=18,1,IF(HOUR(A1279)+MINUTE(A1279)/60&gt;=23.25,1,LOOKUP(DAY(A1279),calendario!$A$12:$A$41,calendario!$C$12:$C$41)))</f>
        <v>1</v>
      </c>
      <c r="E1279" s="89">
        <f t="shared" si="191"/>
        <v>0.79208868408203126</v>
      </c>
      <c r="F1279" s="88">
        <v>3.168354736328125</v>
      </c>
      <c r="G1279" s="89">
        <f t="shared" si="191"/>
        <v>0</v>
      </c>
      <c r="H1279" s="86">
        <v>0</v>
      </c>
      <c r="O1279" s="53">
        <f t="shared" si="192"/>
        <v>3.7180216523752625</v>
      </c>
      <c r="P1279" s="54">
        <f t="shared" si="193"/>
        <v>58.927641853201457</v>
      </c>
      <c r="Q1279" s="69">
        <v>25.465529672045811</v>
      </c>
      <c r="R1279" s="53">
        <f t="shared" si="194"/>
        <v>15.257865044247787</v>
      </c>
      <c r="S1279" s="53">
        <f t="shared" si="195"/>
        <v>56.729072603532913</v>
      </c>
      <c r="T1279" s="53">
        <f t="shared" si="196"/>
        <v>4.5260037464002503</v>
      </c>
      <c r="U1279" s="53">
        <f t="shared" si="197"/>
        <v>58.927641853201457</v>
      </c>
      <c r="V1279" s="69">
        <v>25.465529672045811</v>
      </c>
      <c r="W1279" s="53">
        <f t="shared" si="198"/>
        <v>15.257865044247787</v>
      </c>
      <c r="X1279" s="53">
        <f t="shared" si="199"/>
        <v>69.057154352334905</v>
      </c>
      <c r="Y1279" s="12"/>
      <c r="Z1279" s="21"/>
      <c r="AA1279" s="48"/>
      <c r="AB1279" s="21"/>
      <c r="AC1279" s="12"/>
    </row>
    <row r="1280" spans="1:29" x14ac:dyDescent="0.3">
      <c r="A1280" s="1">
        <f t="shared" si="190"/>
        <v>45213.291666663572</v>
      </c>
      <c r="B1280" s="6">
        <v>14</v>
      </c>
      <c r="C1280" s="6" t="s">
        <v>71</v>
      </c>
      <c r="D1280">
        <f>IF(HOUR(A1280)+MINUTE(A1280)/60&lt;=18,1,IF(HOUR(A1280)+MINUTE(A1280)/60&gt;=23.25,1,LOOKUP(DAY(A1280),calendario!$A$12:$A$41,calendario!$C$12:$C$41)))</f>
        <v>1</v>
      </c>
      <c r="E1280" s="89">
        <f t="shared" si="191"/>
        <v>4.2499106445312496</v>
      </c>
      <c r="F1280" s="88">
        <v>16.999642578124998</v>
      </c>
      <c r="G1280" s="89">
        <f t="shared" si="191"/>
        <v>3.3620869140625</v>
      </c>
      <c r="H1280" s="86">
        <v>13.44834765625</v>
      </c>
      <c r="O1280" s="53">
        <f t="shared" si="192"/>
        <v>0.19081783730345789</v>
      </c>
      <c r="P1280" s="54">
        <f t="shared" si="193"/>
        <v>58.927641853201457</v>
      </c>
      <c r="Q1280" s="69">
        <v>25.465529672045811</v>
      </c>
      <c r="R1280" s="53">
        <f t="shared" si="194"/>
        <v>15.257865044247787</v>
      </c>
      <c r="S1280" s="53">
        <f t="shared" si="195"/>
        <v>2.9114728096113915</v>
      </c>
      <c r="T1280" s="53">
        <f t="shared" si="196"/>
        <v>1.0964559196105719</v>
      </c>
      <c r="U1280" s="53">
        <f t="shared" si="197"/>
        <v>58.927641853201457</v>
      </c>
      <c r="V1280" s="69">
        <v>25.465529672045811</v>
      </c>
      <c r="W1280" s="53">
        <f t="shared" si="198"/>
        <v>15.257865044247787</v>
      </c>
      <c r="X1280" s="53">
        <f t="shared" si="199"/>
        <v>16.729576448384705</v>
      </c>
      <c r="Y1280" s="12"/>
      <c r="Z1280" s="21"/>
      <c r="AA1280" s="48"/>
      <c r="AB1280" s="21"/>
      <c r="AC1280" s="12"/>
    </row>
    <row r="1281" spans="1:29" x14ac:dyDescent="0.3">
      <c r="A1281" s="1">
        <f t="shared" si="190"/>
        <v>45213.302083330236</v>
      </c>
      <c r="B1281" s="6">
        <v>14</v>
      </c>
      <c r="C1281" s="6" t="s">
        <v>72</v>
      </c>
      <c r="D1281">
        <f>IF(HOUR(A1281)+MINUTE(A1281)/60&lt;=18,1,IF(HOUR(A1281)+MINUTE(A1281)/60&gt;=23.25,1,LOOKUP(DAY(A1281),calendario!$A$12:$A$41,calendario!$C$12:$C$41)))</f>
        <v>1</v>
      </c>
      <c r="E1281" s="89">
        <f t="shared" si="191"/>
        <v>4.5083901367187504</v>
      </c>
      <c r="F1281" s="88">
        <v>18.033560546875002</v>
      </c>
      <c r="G1281" s="89">
        <f t="shared" si="191"/>
        <v>4.4964492187499996</v>
      </c>
      <c r="H1281" s="86">
        <v>17.985796874999998</v>
      </c>
      <c r="O1281" s="53">
        <f t="shared" si="192"/>
        <v>0</v>
      </c>
      <c r="P1281" s="54">
        <f t="shared" si="193"/>
        <v>58.927641853201457</v>
      </c>
      <c r="Q1281" s="69">
        <v>25.981241540864133</v>
      </c>
      <c r="R1281" s="53">
        <f t="shared" si="194"/>
        <v>15.000009109838626</v>
      </c>
      <c r="S1281" s="53">
        <f t="shared" si="195"/>
        <v>0</v>
      </c>
      <c r="T1281" s="53">
        <f t="shared" si="196"/>
        <v>0</v>
      </c>
      <c r="U1281" s="53">
        <f t="shared" si="197"/>
        <v>58.927641853201457</v>
      </c>
      <c r="V1281" s="69">
        <v>25.981241540864133</v>
      </c>
      <c r="W1281" s="53">
        <f t="shared" si="198"/>
        <v>15.000009109838626</v>
      </c>
      <c r="X1281" s="53">
        <f t="shared" si="199"/>
        <v>0</v>
      </c>
      <c r="Y1281" s="12"/>
      <c r="Z1281" s="21"/>
      <c r="AA1281" s="48"/>
      <c r="AB1281" s="21"/>
      <c r="AC1281" s="12"/>
    </row>
    <row r="1282" spans="1:29" x14ac:dyDescent="0.3">
      <c r="A1282" s="1">
        <f t="shared" si="190"/>
        <v>45213.3124999969</v>
      </c>
      <c r="B1282" s="6">
        <v>14</v>
      </c>
      <c r="C1282" s="6" t="s">
        <v>73</v>
      </c>
      <c r="D1282">
        <f>IF(HOUR(A1282)+MINUTE(A1282)/60&lt;=18,1,IF(HOUR(A1282)+MINUTE(A1282)/60&gt;=23.25,1,LOOKUP(DAY(A1282),calendario!$A$12:$A$41,calendario!$C$12:$C$41)))</f>
        <v>1</v>
      </c>
      <c r="E1282" s="89">
        <f t="shared" si="191"/>
        <v>4.5074589843749999</v>
      </c>
      <c r="F1282" s="88">
        <v>18.0298359375</v>
      </c>
      <c r="G1282" s="89">
        <f t="shared" si="191"/>
        <v>4.4983710937500003</v>
      </c>
      <c r="H1282" s="86">
        <v>17.993484375000001</v>
      </c>
      <c r="O1282" s="53">
        <f t="shared" si="192"/>
        <v>0</v>
      </c>
      <c r="P1282" s="54">
        <f t="shared" si="193"/>
        <v>58.927641853201457</v>
      </c>
      <c r="Q1282" s="69">
        <v>25.981241540864133</v>
      </c>
      <c r="R1282" s="53">
        <f t="shared" si="194"/>
        <v>15.000009109838626</v>
      </c>
      <c r="S1282" s="53">
        <f t="shared" si="195"/>
        <v>0</v>
      </c>
      <c r="T1282" s="53">
        <f t="shared" si="196"/>
        <v>0</v>
      </c>
      <c r="U1282" s="53">
        <f t="shared" si="197"/>
        <v>58.927641853201457</v>
      </c>
      <c r="V1282" s="69">
        <v>25.981241540864133</v>
      </c>
      <c r="W1282" s="53">
        <f t="shared" si="198"/>
        <v>15.000009109838626</v>
      </c>
      <c r="X1282" s="53">
        <f t="shared" si="199"/>
        <v>0</v>
      </c>
      <c r="Y1282" s="12"/>
      <c r="Z1282" s="21"/>
      <c r="AA1282" s="48"/>
      <c r="AB1282" s="21"/>
      <c r="AC1282" s="12"/>
    </row>
    <row r="1283" spans="1:29" x14ac:dyDescent="0.3">
      <c r="A1283" s="1">
        <f t="shared" si="190"/>
        <v>45213.322916663565</v>
      </c>
      <c r="B1283" s="6">
        <v>14</v>
      </c>
      <c r="C1283" s="6" t="s">
        <v>74</v>
      </c>
      <c r="D1283">
        <f>IF(HOUR(A1283)+MINUTE(A1283)/60&lt;=18,1,IF(HOUR(A1283)+MINUTE(A1283)/60&gt;=23.25,1,LOOKUP(DAY(A1283),calendario!$A$12:$A$41,calendario!$C$12:$C$41)))</f>
        <v>1</v>
      </c>
      <c r="E1283" s="89">
        <f t="shared" si="191"/>
        <v>4.5067314453125</v>
      </c>
      <c r="F1283" s="88">
        <v>18.02692578125</v>
      </c>
      <c r="G1283" s="89">
        <f t="shared" si="191"/>
        <v>4.4974653320312497</v>
      </c>
      <c r="H1283" s="86">
        <v>17.989861328124999</v>
      </c>
      <c r="O1283" s="53">
        <f t="shared" si="192"/>
        <v>0</v>
      </c>
      <c r="P1283" s="54">
        <f t="shared" si="193"/>
        <v>58.927641853201457</v>
      </c>
      <c r="Q1283" s="69">
        <v>26.247197293076521</v>
      </c>
      <c r="R1283" s="53">
        <f t="shared" si="194"/>
        <v>14.867031233732432</v>
      </c>
      <c r="S1283" s="53">
        <f t="shared" si="195"/>
        <v>0</v>
      </c>
      <c r="T1283" s="53">
        <f t="shared" si="196"/>
        <v>0</v>
      </c>
      <c r="U1283" s="53">
        <f t="shared" si="197"/>
        <v>58.927641853201457</v>
      </c>
      <c r="V1283" s="69">
        <v>26.247197293076521</v>
      </c>
      <c r="W1283" s="53">
        <f t="shared" si="198"/>
        <v>14.867031233732432</v>
      </c>
      <c r="X1283" s="53">
        <f t="shared" si="199"/>
        <v>0</v>
      </c>
      <c r="Y1283" s="12"/>
      <c r="Z1283" s="21"/>
      <c r="AA1283" s="48"/>
      <c r="AB1283" s="21"/>
      <c r="AC1283" s="12"/>
    </row>
    <row r="1284" spans="1:29" x14ac:dyDescent="0.3">
      <c r="A1284" s="1">
        <f t="shared" si="190"/>
        <v>45213.333333330229</v>
      </c>
      <c r="B1284" s="6">
        <v>14</v>
      </c>
      <c r="C1284" s="6" t="s">
        <v>75</v>
      </c>
      <c r="D1284">
        <f>IF(HOUR(A1284)+MINUTE(A1284)/60&lt;=18,1,IF(HOUR(A1284)+MINUTE(A1284)/60&gt;=23.25,1,LOOKUP(DAY(A1284),calendario!$A$12:$A$41,calendario!$C$12:$C$41)))</f>
        <v>1</v>
      </c>
      <c r="E1284" s="89">
        <f t="shared" si="191"/>
        <v>4.50559765625</v>
      </c>
      <c r="F1284" s="88">
        <v>18.022390625</v>
      </c>
      <c r="G1284" s="89">
        <f t="shared" si="191"/>
        <v>4.4975488281249998</v>
      </c>
      <c r="H1284" s="86">
        <v>17.990195312499999</v>
      </c>
      <c r="O1284" s="53">
        <f t="shared" si="192"/>
        <v>0</v>
      </c>
      <c r="P1284" s="54">
        <f t="shared" si="193"/>
        <v>58.927641853201457</v>
      </c>
      <c r="Q1284" s="69">
        <v>26.247197293076521</v>
      </c>
      <c r="R1284" s="53">
        <f t="shared" si="194"/>
        <v>14.867031233732432</v>
      </c>
      <c r="S1284" s="53">
        <f t="shared" si="195"/>
        <v>0</v>
      </c>
      <c r="T1284" s="53">
        <f t="shared" si="196"/>
        <v>0</v>
      </c>
      <c r="U1284" s="53">
        <f t="shared" si="197"/>
        <v>58.927641853201457</v>
      </c>
      <c r="V1284" s="69">
        <v>26.247197293076521</v>
      </c>
      <c r="W1284" s="53">
        <f t="shared" si="198"/>
        <v>14.867031233732432</v>
      </c>
      <c r="X1284" s="53">
        <f t="shared" si="199"/>
        <v>0</v>
      </c>
      <c r="Y1284" s="12"/>
      <c r="Z1284" s="21"/>
      <c r="AA1284" s="48"/>
      <c r="AB1284" s="21"/>
      <c r="AC1284" s="12"/>
    </row>
    <row r="1285" spans="1:29" x14ac:dyDescent="0.3">
      <c r="A1285" s="1">
        <f t="shared" si="190"/>
        <v>45213.343749996893</v>
      </c>
      <c r="B1285" s="6">
        <v>14</v>
      </c>
      <c r="C1285" s="6" t="s">
        <v>76</v>
      </c>
      <c r="D1285">
        <f>IF(HOUR(A1285)+MINUTE(A1285)/60&lt;=18,1,IF(HOUR(A1285)+MINUTE(A1285)/60&gt;=23.25,1,LOOKUP(DAY(A1285),calendario!$A$12:$A$41,calendario!$C$12:$C$41)))</f>
        <v>1</v>
      </c>
      <c r="E1285" s="89">
        <f t="shared" si="191"/>
        <v>4.5048559570312499</v>
      </c>
      <c r="F1285" s="88">
        <v>18.019423828124999</v>
      </c>
      <c r="G1285" s="89">
        <f t="shared" si="191"/>
        <v>4.4977529296874996</v>
      </c>
      <c r="H1285" s="86">
        <v>17.991011718749998</v>
      </c>
      <c r="O1285" s="53">
        <f t="shared" si="192"/>
        <v>0</v>
      </c>
      <c r="P1285" s="54">
        <f t="shared" si="193"/>
        <v>58.927641853201457</v>
      </c>
      <c r="Q1285" s="69">
        <v>26.417621030713168</v>
      </c>
      <c r="R1285" s="53">
        <f t="shared" si="194"/>
        <v>14.781819364914108</v>
      </c>
      <c r="S1285" s="53">
        <f t="shared" si="195"/>
        <v>0</v>
      </c>
      <c r="T1285" s="53">
        <f t="shared" si="196"/>
        <v>0</v>
      </c>
      <c r="U1285" s="53">
        <f t="shared" si="197"/>
        <v>58.927641853201457</v>
      </c>
      <c r="V1285" s="69">
        <v>26.417621030713168</v>
      </c>
      <c r="W1285" s="53">
        <f t="shared" si="198"/>
        <v>14.781819364914108</v>
      </c>
      <c r="X1285" s="53">
        <f t="shared" si="199"/>
        <v>0</v>
      </c>
      <c r="Y1285" s="12"/>
      <c r="Z1285" s="21"/>
      <c r="AA1285" s="48"/>
      <c r="AB1285" s="21"/>
      <c r="AC1285" s="12"/>
    </row>
    <row r="1286" spans="1:29" x14ac:dyDescent="0.3">
      <c r="A1286" s="1">
        <f t="shared" ref="A1286:A1349" si="200">A1285+0.0104166666666667</f>
        <v>45213.354166663557</v>
      </c>
      <c r="B1286" s="6">
        <v>14</v>
      </c>
      <c r="C1286" s="6" t="s">
        <v>77</v>
      </c>
      <c r="D1286">
        <f>IF(HOUR(A1286)+MINUTE(A1286)/60&lt;=18,1,IF(HOUR(A1286)+MINUTE(A1286)/60&gt;=23.25,1,LOOKUP(DAY(A1286),calendario!$A$12:$A$41,calendario!$C$12:$C$41)))</f>
        <v>1</v>
      </c>
      <c r="E1286" s="89">
        <f t="shared" ref="E1286:G1349" si="201">F1286/4</f>
        <v>4.5039638671875002</v>
      </c>
      <c r="F1286" s="88">
        <v>18.015855468750001</v>
      </c>
      <c r="G1286" s="89">
        <f t="shared" si="201"/>
        <v>4.4974824218749996</v>
      </c>
      <c r="H1286" s="86">
        <v>17.989929687499998</v>
      </c>
      <c r="O1286" s="53">
        <f t="shared" ref="O1286:O1349" si="202">IF(($K$2*95%/4-E1286)*$M$8*$M$9&lt;0,0,($K$2*95%/4-E1286)*$M$8*$M$9)</f>
        <v>0</v>
      </c>
      <c r="P1286" s="54">
        <f t="shared" ref="P1286:P1349" si="203">IF(B1286&lt;=3,IF(D1286=1,$L$14*10/$K$11,$K$14*10/$K$11),IF(D1286=1,$L$15*10/$K$11,$K$15*10/$K$11))</f>
        <v>58.927641853201457</v>
      </c>
      <c r="Q1286" s="69">
        <v>26.417621030713168</v>
      </c>
      <c r="R1286" s="53">
        <f t="shared" ref="R1286:R1349" si="204">IF((P1286*95%-Q1286)/2&lt;0,0,(P1286*95%-Q1286)/2)</f>
        <v>14.781819364914108</v>
      </c>
      <c r="S1286" s="53">
        <f t="shared" ref="S1286:S1349" si="205">R1286*O1286</f>
        <v>0</v>
      </c>
      <c r="T1286" s="53">
        <f t="shared" ref="T1286:T1349" si="206">IF(($K$3*95%/4-G1286)*$M$8*$M$9&lt;0,0,($K$3*95%/4-G1286)*$M$8*$M$9)</f>
        <v>0</v>
      </c>
      <c r="U1286" s="53">
        <f t="shared" ref="U1286:U1349" si="207">IF(B1286&lt;=3,IF(D1286=1,$L$14*10/$K$11,$K$14*10/$K$11),IF(D1286=1,$L$15*10/$K$11,$K$15*10/$K$11))</f>
        <v>58.927641853201457</v>
      </c>
      <c r="V1286" s="69">
        <v>26.417621030713168</v>
      </c>
      <c r="W1286" s="53">
        <f t="shared" ref="W1286:W1349" si="208">IF((U1286*95%-V1286)/2&lt;0,0,(U1286*95%-V1286)/2)</f>
        <v>14.781819364914108</v>
      </c>
      <c r="X1286" s="53">
        <f t="shared" ref="X1286:X1349" si="209">W1286*T1286</f>
        <v>0</v>
      </c>
      <c r="Y1286" s="12"/>
      <c r="Z1286" s="21"/>
      <c r="AA1286" s="48"/>
      <c r="AB1286" s="21"/>
      <c r="AC1286" s="12"/>
    </row>
    <row r="1287" spans="1:29" x14ac:dyDescent="0.3">
      <c r="A1287" s="1">
        <f t="shared" si="200"/>
        <v>45213.364583330222</v>
      </c>
      <c r="B1287" s="6">
        <v>14</v>
      </c>
      <c r="C1287" s="6" t="s">
        <v>78</v>
      </c>
      <c r="D1287">
        <f>IF(HOUR(A1287)+MINUTE(A1287)/60&lt;=18,1,IF(HOUR(A1287)+MINUTE(A1287)/60&gt;=23.25,1,LOOKUP(DAY(A1287),calendario!$A$12:$A$41,calendario!$C$12:$C$41)))</f>
        <v>1</v>
      </c>
      <c r="E1287" s="89">
        <f t="shared" si="201"/>
        <v>4.502703125</v>
      </c>
      <c r="F1287" s="88">
        <v>18.0108125</v>
      </c>
      <c r="G1287" s="89">
        <f t="shared" si="201"/>
        <v>4.49723583984375</v>
      </c>
      <c r="H1287" s="86">
        <v>17.988943359375</v>
      </c>
      <c r="O1287" s="53">
        <f t="shared" si="202"/>
        <v>0</v>
      </c>
      <c r="P1287" s="54">
        <f t="shared" si="203"/>
        <v>58.927641853201457</v>
      </c>
      <c r="Q1287" s="69">
        <v>27.62383550234253</v>
      </c>
      <c r="R1287" s="53">
        <f t="shared" si="204"/>
        <v>14.178712129099427</v>
      </c>
      <c r="S1287" s="53">
        <f t="shared" si="205"/>
        <v>0</v>
      </c>
      <c r="T1287" s="53">
        <f t="shared" si="206"/>
        <v>0</v>
      </c>
      <c r="U1287" s="53">
        <f t="shared" si="207"/>
        <v>58.927641853201457</v>
      </c>
      <c r="V1287" s="69">
        <v>27.62383550234253</v>
      </c>
      <c r="W1287" s="53">
        <f t="shared" si="208"/>
        <v>14.178712129099427</v>
      </c>
      <c r="X1287" s="53">
        <f t="shared" si="209"/>
        <v>0</v>
      </c>
      <c r="Y1287" s="12"/>
      <c r="Z1287" s="21"/>
      <c r="AA1287" s="48"/>
      <c r="AB1287" s="21"/>
      <c r="AC1287" s="12"/>
    </row>
    <row r="1288" spans="1:29" x14ac:dyDescent="0.3">
      <c r="A1288" s="1">
        <f t="shared" si="200"/>
        <v>45213.374999996886</v>
      </c>
      <c r="B1288" s="6">
        <v>14</v>
      </c>
      <c r="C1288" s="6" t="s">
        <v>79</v>
      </c>
      <c r="D1288">
        <f>IF(HOUR(A1288)+MINUTE(A1288)/60&lt;=18,1,IF(HOUR(A1288)+MINUTE(A1288)/60&gt;=23.25,1,LOOKUP(DAY(A1288),calendario!$A$12:$A$41,calendario!$C$12:$C$41)))</f>
        <v>1</v>
      </c>
      <c r="E1288" s="89">
        <f t="shared" si="201"/>
        <v>4.5014140625000003</v>
      </c>
      <c r="F1288" s="88">
        <v>18.005656250000001</v>
      </c>
      <c r="G1288" s="89">
        <f t="shared" si="201"/>
        <v>4.4972729492187504</v>
      </c>
      <c r="H1288" s="86">
        <v>17.989091796875002</v>
      </c>
      <c r="O1288" s="53">
        <f t="shared" si="202"/>
        <v>0</v>
      </c>
      <c r="P1288" s="54">
        <f t="shared" si="203"/>
        <v>58.927641853201457</v>
      </c>
      <c r="Q1288" s="69">
        <v>27.62383550234253</v>
      </c>
      <c r="R1288" s="53">
        <f t="shared" si="204"/>
        <v>14.178712129099427</v>
      </c>
      <c r="S1288" s="53">
        <f t="shared" si="205"/>
        <v>0</v>
      </c>
      <c r="T1288" s="53">
        <f t="shared" si="206"/>
        <v>0</v>
      </c>
      <c r="U1288" s="53">
        <f t="shared" si="207"/>
        <v>58.927641853201457</v>
      </c>
      <c r="V1288" s="69">
        <v>27.62383550234253</v>
      </c>
      <c r="W1288" s="53">
        <f t="shared" si="208"/>
        <v>14.178712129099427</v>
      </c>
      <c r="X1288" s="53">
        <f t="shared" si="209"/>
        <v>0</v>
      </c>
      <c r="Y1288" s="12"/>
      <c r="Z1288" s="21"/>
      <c r="AA1288" s="48"/>
      <c r="AB1288" s="21"/>
      <c r="AC1288" s="12"/>
    </row>
    <row r="1289" spans="1:29" x14ac:dyDescent="0.3">
      <c r="A1289" s="1">
        <f t="shared" si="200"/>
        <v>45213.38541666355</v>
      </c>
      <c r="B1289" s="6">
        <v>14</v>
      </c>
      <c r="C1289" s="6" t="s">
        <v>80</v>
      </c>
      <c r="D1289">
        <f>IF(HOUR(A1289)+MINUTE(A1289)/60&lt;=18,1,IF(HOUR(A1289)+MINUTE(A1289)/60&gt;=23.25,1,LOOKUP(DAY(A1289),calendario!$A$12:$A$41,calendario!$C$12:$C$41)))</f>
        <v>1</v>
      </c>
      <c r="E1289" s="89">
        <f t="shared" si="201"/>
        <v>4.4998188476562504</v>
      </c>
      <c r="F1289" s="88">
        <v>17.999275390625002</v>
      </c>
      <c r="G1289" s="89">
        <f t="shared" si="201"/>
        <v>4.497013671875</v>
      </c>
      <c r="H1289" s="86">
        <v>17.9880546875</v>
      </c>
      <c r="O1289" s="53">
        <f t="shared" si="202"/>
        <v>0</v>
      </c>
      <c r="P1289" s="54">
        <f t="shared" si="203"/>
        <v>58.927641853201457</v>
      </c>
      <c r="Q1289" s="69">
        <v>33.130939354502864</v>
      </c>
      <c r="R1289" s="53">
        <f t="shared" si="204"/>
        <v>11.42516020301926</v>
      </c>
      <c r="S1289" s="53">
        <f t="shared" si="205"/>
        <v>0</v>
      </c>
      <c r="T1289" s="53">
        <f t="shared" si="206"/>
        <v>0</v>
      </c>
      <c r="U1289" s="53">
        <f t="shared" si="207"/>
        <v>58.927641853201457</v>
      </c>
      <c r="V1289" s="69">
        <v>33.130939354502864</v>
      </c>
      <c r="W1289" s="53">
        <f t="shared" si="208"/>
        <v>11.42516020301926</v>
      </c>
      <c r="X1289" s="53">
        <f t="shared" si="209"/>
        <v>0</v>
      </c>
      <c r="Y1289" s="12"/>
      <c r="Z1289" s="21"/>
      <c r="AA1289" s="48"/>
      <c r="AB1289" s="21"/>
      <c r="AC1289" s="12"/>
    </row>
    <row r="1290" spans="1:29" x14ac:dyDescent="0.3">
      <c r="A1290" s="1">
        <f t="shared" si="200"/>
        <v>45213.395833330214</v>
      </c>
      <c r="B1290" s="6">
        <v>14</v>
      </c>
      <c r="C1290" s="6" t="s">
        <v>81</v>
      </c>
      <c r="D1290">
        <f>IF(HOUR(A1290)+MINUTE(A1290)/60&lt;=18,1,IF(HOUR(A1290)+MINUTE(A1290)/60&gt;=23.25,1,LOOKUP(DAY(A1290),calendario!$A$12:$A$41,calendario!$C$12:$C$41)))</f>
        <v>1</v>
      </c>
      <c r="E1290" s="89">
        <f t="shared" si="201"/>
        <v>4.4985625000000002</v>
      </c>
      <c r="F1290" s="88">
        <v>17.994250000000001</v>
      </c>
      <c r="G1290" s="89">
        <f t="shared" si="201"/>
        <v>4.4967939453124997</v>
      </c>
      <c r="H1290" s="86">
        <v>17.987175781249999</v>
      </c>
      <c r="O1290" s="53">
        <f t="shared" si="202"/>
        <v>0</v>
      </c>
      <c r="P1290" s="54">
        <f t="shared" si="203"/>
        <v>58.927641853201457</v>
      </c>
      <c r="Q1290" s="69">
        <v>33.130939354502864</v>
      </c>
      <c r="R1290" s="53">
        <f t="shared" si="204"/>
        <v>11.42516020301926</v>
      </c>
      <c r="S1290" s="53">
        <f t="shared" si="205"/>
        <v>0</v>
      </c>
      <c r="T1290" s="53">
        <f t="shared" si="206"/>
        <v>0</v>
      </c>
      <c r="U1290" s="53">
        <f t="shared" si="207"/>
        <v>58.927641853201457</v>
      </c>
      <c r="V1290" s="69">
        <v>33.130939354502864</v>
      </c>
      <c r="W1290" s="53">
        <f t="shared" si="208"/>
        <v>11.42516020301926</v>
      </c>
      <c r="X1290" s="53">
        <f t="shared" si="209"/>
        <v>0</v>
      </c>
      <c r="Y1290" s="12"/>
      <c r="Z1290" s="21"/>
      <c r="AA1290" s="48"/>
      <c r="AB1290" s="21"/>
      <c r="AC1290" s="12"/>
    </row>
    <row r="1291" spans="1:29" x14ac:dyDescent="0.3">
      <c r="A1291" s="1">
        <f t="shared" si="200"/>
        <v>45213.406249996879</v>
      </c>
      <c r="B1291" s="6">
        <v>14</v>
      </c>
      <c r="C1291" s="6" t="s">
        <v>82</v>
      </c>
      <c r="D1291">
        <f>IF(HOUR(A1291)+MINUTE(A1291)/60&lt;=18,1,IF(HOUR(A1291)+MINUTE(A1291)/60&gt;=23.25,1,LOOKUP(DAY(A1291),calendario!$A$12:$A$41,calendario!$C$12:$C$41)))</f>
        <v>1</v>
      </c>
      <c r="E1291" s="89">
        <f t="shared" si="201"/>
        <v>4.4971064453125003</v>
      </c>
      <c r="F1291" s="88">
        <v>17.988425781250001</v>
      </c>
      <c r="G1291" s="89">
        <f t="shared" si="201"/>
        <v>4.4971328125000003</v>
      </c>
      <c r="H1291" s="86">
        <v>17.988531250000001</v>
      </c>
      <c r="O1291" s="53">
        <f t="shared" si="202"/>
        <v>0</v>
      </c>
      <c r="P1291" s="54">
        <f t="shared" si="203"/>
        <v>58.927641853201457</v>
      </c>
      <c r="Q1291" s="69">
        <v>35.117346694429983</v>
      </c>
      <c r="R1291" s="53">
        <f t="shared" si="204"/>
        <v>10.4319565330557</v>
      </c>
      <c r="S1291" s="53">
        <f t="shared" si="205"/>
        <v>0</v>
      </c>
      <c r="T1291" s="53">
        <f t="shared" si="206"/>
        <v>0</v>
      </c>
      <c r="U1291" s="53">
        <f t="shared" si="207"/>
        <v>58.927641853201457</v>
      </c>
      <c r="V1291" s="69">
        <v>35.117346694429983</v>
      </c>
      <c r="W1291" s="53">
        <f t="shared" si="208"/>
        <v>10.4319565330557</v>
      </c>
      <c r="X1291" s="53">
        <f t="shared" si="209"/>
        <v>0</v>
      </c>
      <c r="Y1291" s="12"/>
      <c r="Z1291" s="21"/>
      <c r="AA1291" s="48"/>
      <c r="AB1291" s="21"/>
      <c r="AC1291" s="12"/>
    </row>
    <row r="1292" spans="1:29" x14ac:dyDescent="0.3">
      <c r="A1292" s="1">
        <f t="shared" si="200"/>
        <v>45213.416666663543</v>
      </c>
      <c r="B1292" s="6">
        <v>14</v>
      </c>
      <c r="C1292" s="6" t="s">
        <v>83</v>
      </c>
      <c r="D1292">
        <f>IF(HOUR(A1292)+MINUTE(A1292)/60&lt;=18,1,IF(HOUR(A1292)+MINUTE(A1292)/60&gt;=23.25,1,LOOKUP(DAY(A1292),calendario!$A$12:$A$41,calendario!$C$12:$C$41)))</f>
        <v>1</v>
      </c>
      <c r="E1292" s="89">
        <f t="shared" si="201"/>
        <v>4.4955791015625</v>
      </c>
      <c r="F1292" s="88">
        <v>17.98231640625</v>
      </c>
      <c r="G1292" s="89">
        <f t="shared" si="201"/>
        <v>4.4973227539062499</v>
      </c>
      <c r="H1292" s="86">
        <v>17.989291015625</v>
      </c>
      <c r="O1292" s="53">
        <f t="shared" si="202"/>
        <v>0</v>
      </c>
      <c r="P1292" s="54">
        <f t="shared" si="203"/>
        <v>58.927641853201457</v>
      </c>
      <c r="Q1292" s="69">
        <v>35.117346694429983</v>
      </c>
      <c r="R1292" s="53">
        <f t="shared" si="204"/>
        <v>10.4319565330557</v>
      </c>
      <c r="S1292" s="53">
        <f t="shared" si="205"/>
        <v>0</v>
      </c>
      <c r="T1292" s="53">
        <f t="shared" si="206"/>
        <v>0</v>
      </c>
      <c r="U1292" s="53">
        <f t="shared" si="207"/>
        <v>58.927641853201457</v>
      </c>
      <c r="V1292" s="69">
        <v>35.117346694429983</v>
      </c>
      <c r="W1292" s="53">
        <f t="shared" si="208"/>
        <v>10.4319565330557</v>
      </c>
      <c r="X1292" s="53">
        <f t="shared" si="209"/>
        <v>0</v>
      </c>
      <c r="Y1292" s="12"/>
      <c r="Z1292" s="21"/>
      <c r="AA1292" s="48"/>
      <c r="AB1292" s="21"/>
      <c r="AC1292" s="12"/>
    </row>
    <row r="1293" spans="1:29" x14ac:dyDescent="0.3">
      <c r="A1293" s="1">
        <f t="shared" si="200"/>
        <v>45213.427083330207</v>
      </c>
      <c r="B1293" s="6">
        <v>14</v>
      </c>
      <c r="C1293" s="6" t="s">
        <v>84</v>
      </c>
      <c r="D1293">
        <f>IF(HOUR(A1293)+MINUTE(A1293)/60&lt;=18,1,IF(HOUR(A1293)+MINUTE(A1293)/60&gt;=23.25,1,LOOKUP(DAY(A1293),calendario!$A$12:$A$41,calendario!$C$12:$C$41)))</f>
        <v>1</v>
      </c>
      <c r="E1293" s="89">
        <f t="shared" si="201"/>
        <v>4.4955322265625002</v>
      </c>
      <c r="F1293" s="88">
        <v>17.982128906250001</v>
      </c>
      <c r="G1293" s="89">
        <f t="shared" si="201"/>
        <v>4.4971420898437504</v>
      </c>
      <c r="H1293" s="86">
        <v>17.988568359375002</v>
      </c>
      <c r="O1293" s="53">
        <f t="shared" si="202"/>
        <v>0</v>
      </c>
      <c r="P1293" s="54">
        <f t="shared" si="203"/>
        <v>58.927641853201457</v>
      </c>
      <c r="Q1293" s="69">
        <v>35.213380270692348</v>
      </c>
      <c r="R1293" s="53">
        <f t="shared" si="204"/>
        <v>10.383939744924518</v>
      </c>
      <c r="S1293" s="53">
        <f t="shared" si="205"/>
        <v>0</v>
      </c>
      <c r="T1293" s="53">
        <f t="shared" si="206"/>
        <v>0</v>
      </c>
      <c r="U1293" s="53">
        <f t="shared" si="207"/>
        <v>58.927641853201457</v>
      </c>
      <c r="V1293" s="69">
        <v>35.213380270692348</v>
      </c>
      <c r="W1293" s="53">
        <f t="shared" si="208"/>
        <v>10.383939744924518</v>
      </c>
      <c r="X1293" s="53">
        <f t="shared" si="209"/>
        <v>0</v>
      </c>
      <c r="Y1293" s="12"/>
      <c r="Z1293" s="21"/>
      <c r="AA1293" s="48"/>
      <c r="AB1293" s="21"/>
      <c r="AC1293" s="12"/>
    </row>
    <row r="1294" spans="1:29" x14ac:dyDescent="0.3">
      <c r="A1294" s="1">
        <f t="shared" si="200"/>
        <v>45213.437499996871</v>
      </c>
      <c r="B1294" s="6">
        <v>14</v>
      </c>
      <c r="C1294" s="6" t="s">
        <v>85</v>
      </c>
      <c r="D1294">
        <f>IF(HOUR(A1294)+MINUTE(A1294)/60&lt;=18,1,IF(HOUR(A1294)+MINUTE(A1294)/60&gt;=23.25,1,LOOKUP(DAY(A1294),calendario!$A$12:$A$41,calendario!$C$12:$C$41)))</f>
        <v>1</v>
      </c>
      <c r="E1294" s="89">
        <f t="shared" si="201"/>
        <v>4.4956352539062499</v>
      </c>
      <c r="F1294" s="88">
        <v>17.982541015624999</v>
      </c>
      <c r="G1294" s="89">
        <f t="shared" si="201"/>
        <v>4.4970815429687496</v>
      </c>
      <c r="H1294" s="86">
        <v>17.988326171874998</v>
      </c>
      <c r="O1294" s="53">
        <f t="shared" si="202"/>
        <v>0</v>
      </c>
      <c r="P1294" s="54">
        <f t="shared" si="203"/>
        <v>58.927641853201457</v>
      </c>
      <c r="Q1294" s="69">
        <v>35.213380270692348</v>
      </c>
      <c r="R1294" s="53">
        <f t="shared" si="204"/>
        <v>10.383939744924518</v>
      </c>
      <c r="S1294" s="53">
        <f t="shared" si="205"/>
        <v>0</v>
      </c>
      <c r="T1294" s="53">
        <f t="shared" si="206"/>
        <v>0</v>
      </c>
      <c r="U1294" s="53">
        <f t="shared" si="207"/>
        <v>58.927641853201457</v>
      </c>
      <c r="V1294" s="69">
        <v>35.213380270692348</v>
      </c>
      <c r="W1294" s="53">
        <f t="shared" si="208"/>
        <v>10.383939744924518</v>
      </c>
      <c r="X1294" s="53">
        <f t="shared" si="209"/>
        <v>0</v>
      </c>
      <c r="Y1294" s="12"/>
      <c r="Z1294" s="21"/>
      <c r="AA1294" s="48"/>
      <c r="AB1294" s="21"/>
      <c r="AC1294" s="12"/>
    </row>
    <row r="1295" spans="1:29" x14ac:dyDescent="0.3">
      <c r="A1295" s="1">
        <f t="shared" si="200"/>
        <v>45213.447916663536</v>
      </c>
      <c r="B1295" s="6">
        <v>14</v>
      </c>
      <c r="C1295" s="6" t="s">
        <v>86</v>
      </c>
      <c r="D1295">
        <f>IF(HOUR(A1295)+MINUTE(A1295)/60&lt;=18,1,IF(HOUR(A1295)+MINUTE(A1295)/60&gt;=23.25,1,LOOKUP(DAY(A1295),calendario!$A$12:$A$41,calendario!$C$12:$C$41)))</f>
        <v>1</v>
      </c>
      <c r="E1295" s="89">
        <f t="shared" si="201"/>
        <v>4.4955668945312501</v>
      </c>
      <c r="F1295" s="88">
        <v>17.982267578125001</v>
      </c>
      <c r="G1295" s="89">
        <f t="shared" si="201"/>
        <v>4.4971845703125002</v>
      </c>
      <c r="H1295" s="86">
        <v>17.988738281250001</v>
      </c>
      <c r="O1295" s="53">
        <f t="shared" si="202"/>
        <v>0</v>
      </c>
      <c r="P1295" s="54">
        <f t="shared" si="203"/>
        <v>58.927641853201457</v>
      </c>
      <c r="Q1295" s="69">
        <v>34.443593701197294</v>
      </c>
      <c r="R1295" s="53">
        <f t="shared" si="204"/>
        <v>10.768833029672045</v>
      </c>
      <c r="S1295" s="53">
        <f t="shared" si="205"/>
        <v>0</v>
      </c>
      <c r="T1295" s="53">
        <f t="shared" si="206"/>
        <v>0</v>
      </c>
      <c r="U1295" s="53">
        <f t="shared" si="207"/>
        <v>58.927641853201457</v>
      </c>
      <c r="V1295" s="69">
        <v>34.443593701197294</v>
      </c>
      <c r="W1295" s="53">
        <f t="shared" si="208"/>
        <v>10.768833029672045</v>
      </c>
      <c r="X1295" s="53">
        <f t="shared" si="209"/>
        <v>0</v>
      </c>
      <c r="Y1295" s="12"/>
      <c r="Z1295" s="21"/>
      <c r="AA1295" s="48"/>
      <c r="AB1295" s="21"/>
      <c r="AC1295" s="12"/>
    </row>
    <row r="1296" spans="1:29" x14ac:dyDescent="0.3">
      <c r="A1296" s="1">
        <f t="shared" si="200"/>
        <v>45213.4583333302</v>
      </c>
      <c r="B1296" s="6">
        <v>14</v>
      </c>
      <c r="C1296" s="6" t="s">
        <v>87</v>
      </c>
      <c r="D1296">
        <f>IF(HOUR(A1296)+MINUTE(A1296)/60&lt;=18,1,IF(HOUR(A1296)+MINUTE(A1296)/60&gt;=23.25,1,LOOKUP(DAY(A1296),calendario!$A$12:$A$41,calendario!$C$12:$C$41)))</f>
        <v>1</v>
      </c>
      <c r="E1296" s="89">
        <f t="shared" si="201"/>
        <v>4.4951938476562496</v>
      </c>
      <c r="F1296" s="88">
        <v>17.980775390624999</v>
      </c>
      <c r="G1296" s="89">
        <f t="shared" si="201"/>
        <v>4.4971025390625003</v>
      </c>
      <c r="H1296" s="86">
        <v>17.988410156250001</v>
      </c>
      <c r="O1296" s="53">
        <f t="shared" si="202"/>
        <v>0</v>
      </c>
      <c r="P1296" s="54">
        <f t="shared" si="203"/>
        <v>58.927641853201457</v>
      </c>
      <c r="Q1296" s="69">
        <v>34.443593701197294</v>
      </c>
      <c r="R1296" s="53">
        <f t="shared" si="204"/>
        <v>10.768833029672045</v>
      </c>
      <c r="S1296" s="53">
        <f t="shared" si="205"/>
        <v>0</v>
      </c>
      <c r="T1296" s="53">
        <f t="shared" si="206"/>
        <v>0</v>
      </c>
      <c r="U1296" s="53">
        <f t="shared" si="207"/>
        <v>58.927641853201457</v>
      </c>
      <c r="V1296" s="69">
        <v>34.443593701197294</v>
      </c>
      <c r="W1296" s="53">
        <f t="shared" si="208"/>
        <v>10.768833029672045</v>
      </c>
      <c r="X1296" s="53">
        <f t="shared" si="209"/>
        <v>0</v>
      </c>
      <c r="Y1296" s="12"/>
      <c r="Z1296" s="21"/>
      <c r="AA1296" s="48"/>
      <c r="AB1296" s="21"/>
      <c r="AC1296" s="12"/>
    </row>
    <row r="1297" spans="1:29" x14ac:dyDescent="0.3">
      <c r="A1297" s="1">
        <f t="shared" si="200"/>
        <v>45213.468749996864</v>
      </c>
      <c r="B1297" s="6">
        <v>14</v>
      </c>
      <c r="C1297" s="6" t="s">
        <v>88</v>
      </c>
      <c r="D1297">
        <f>IF(HOUR(A1297)+MINUTE(A1297)/60&lt;=18,1,IF(HOUR(A1297)+MINUTE(A1297)/60&gt;=23.25,1,LOOKUP(DAY(A1297),calendario!$A$12:$A$41,calendario!$C$12:$C$41)))</f>
        <v>1</v>
      </c>
      <c r="E1297" s="89">
        <f t="shared" si="201"/>
        <v>4.4951860351562498</v>
      </c>
      <c r="F1297" s="88">
        <v>17.980744140624999</v>
      </c>
      <c r="G1297" s="89">
        <f t="shared" si="201"/>
        <v>4.4973037109374996</v>
      </c>
      <c r="H1297" s="86">
        <v>17.989214843749998</v>
      </c>
      <c r="O1297" s="53">
        <f t="shared" si="202"/>
        <v>0</v>
      </c>
      <c r="P1297" s="54">
        <f t="shared" si="203"/>
        <v>58.927641853201457</v>
      </c>
      <c r="Q1297" s="69">
        <v>35.324872462259243</v>
      </c>
      <c r="R1297" s="53">
        <f t="shared" si="204"/>
        <v>10.32819364914107</v>
      </c>
      <c r="S1297" s="53">
        <f t="shared" si="205"/>
        <v>0</v>
      </c>
      <c r="T1297" s="53">
        <f t="shared" si="206"/>
        <v>0</v>
      </c>
      <c r="U1297" s="53">
        <f t="shared" si="207"/>
        <v>58.927641853201457</v>
      </c>
      <c r="V1297" s="69">
        <v>35.324872462259243</v>
      </c>
      <c r="W1297" s="53">
        <f t="shared" si="208"/>
        <v>10.32819364914107</v>
      </c>
      <c r="X1297" s="53">
        <f t="shared" si="209"/>
        <v>0</v>
      </c>
      <c r="Y1297" s="12"/>
      <c r="Z1297" s="21"/>
      <c r="AA1297" s="48"/>
      <c r="AB1297" s="21"/>
      <c r="AC1297" s="12"/>
    </row>
    <row r="1298" spans="1:29" x14ac:dyDescent="0.3">
      <c r="A1298" s="1">
        <f t="shared" si="200"/>
        <v>45213.479166663528</v>
      </c>
      <c r="B1298" s="6">
        <v>14</v>
      </c>
      <c r="C1298" s="6" t="s">
        <v>89</v>
      </c>
      <c r="D1298">
        <f>IF(HOUR(A1298)+MINUTE(A1298)/60&lt;=18,1,IF(HOUR(A1298)+MINUTE(A1298)/60&gt;=23.25,1,LOOKUP(DAY(A1298),calendario!$A$12:$A$41,calendario!$C$12:$C$41)))</f>
        <v>1</v>
      </c>
      <c r="E1298" s="89">
        <f t="shared" si="201"/>
        <v>4.4952153320312496</v>
      </c>
      <c r="F1298" s="88">
        <v>17.980861328124998</v>
      </c>
      <c r="G1298" s="89">
        <f t="shared" si="201"/>
        <v>4.4973149414062501</v>
      </c>
      <c r="H1298" s="86">
        <v>17.989259765625</v>
      </c>
      <c r="O1298" s="53">
        <f t="shared" si="202"/>
        <v>0</v>
      </c>
      <c r="P1298" s="54">
        <f t="shared" si="203"/>
        <v>58.927641853201457</v>
      </c>
      <c r="Q1298" s="69">
        <v>35.324872462259243</v>
      </c>
      <c r="R1298" s="53">
        <f t="shared" si="204"/>
        <v>10.32819364914107</v>
      </c>
      <c r="S1298" s="53">
        <f t="shared" si="205"/>
        <v>0</v>
      </c>
      <c r="T1298" s="53">
        <f t="shared" si="206"/>
        <v>0</v>
      </c>
      <c r="U1298" s="53">
        <f t="shared" si="207"/>
        <v>58.927641853201457</v>
      </c>
      <c r="V1298" s="69">
        <v>35.324872462259243</v>
      </c>
      <c r="W1298" s="53">
        <f t="shared" si="208"/>
        <v>10.32819364914107</v>
      </c>
      <c r="X1298" s="53">
        <f t="shared" si="209"/>
        <v>0</v>
      </c>
      <c r="Y1298" s="12"/>
      <c r="Z1298" s="21"/>
      <c r="AA1298" s="48"/>
      <c r="AB1298" s="21"/>
      <c r="AC1298" s="12"/>
    </row>
    <row r="1299" spans="1:29" x14ac:dyDescent="0.3">
      <c r="A1299" s="1">
        <f t="shared" si="200"/>
        <v>45213.489583330193</v>
      </c>
      <c r="B1299" s="6">
        <v>14</v>
      </c>
      <c r="C1299" s="6" t="s">
        <v>90</v>
      </c>
      <c r="D1299">
        <f>IF(HOUR(A1299)+MINUTE(A1299)/60&lt;=18,1,IF(HOUR(A1299)+MINUTE(A1299)/60&gt;=23.25,1,LOOKUP(DAY(A1299),calendario!$A$12:$A$41,calendario!$C$12:$C$41)))</f>
        <v>1</v>
      </c>
      <c r="E1299" s="89">
        <f t="shared" si="201"/>
        <v>4.49527001953125</v>
      </c>
      <c r="F1299" s="88">
        <v>17.981080078125</v>
      </c>
      <c r="G1299" s="89">
        <f t="shared" si="201"/>
        <v>4.4973134765624998</v>
      </c>
      <c r="H1299" s="86">
        <v>17.989253906249999</v>
      </c>
      <c r="O1299" s="53">
        <f t="shared" si="202"/>
        <v>0</v>
      </c>
      <c r="P1299" s="54">
        <f t="shared" si="203"/>
        <v>58.927641853201457</v>
      </c>
      <c r="Q1299" s="69">
        <v>35.163817282665278</v>
      </c>
      <c r="R1299" s="53">
        <f t="shared" si="204"/>
        <v>10.408721238938053</v>
      </c>
      <c r="S1299" s="53">
        <f t="shared" si="205"/>
        <v>0</v>
      </c>
      <c r="T1299" s="53">
        <f t="shared" si="206"/>
        <v>0</v>
      </c>
      <c r="U1299" s="53">
        <f t="shared" si="207"/>
        <v>58.927641853201457</v>
      </c>
      <c r="V1299" s="69">
        <v>35.163817282665278</v>
      </c>
      <c r="W1299" s="53">
        <f t="shared" si="208"/>
        <v>10.408721238938053</v>
      </c>
      <c r="X1299" s="53">
        <f t="shared" si="209"/>
        <v>0</v>
      </c>
      <c r="Y1299" s="12"/>
      <c r="Z1299" s="21"/>
      <c r="AA1299" s="48"/>
      <c r="AB1299" s="21"/>
      <c r="AC1299" s="12"/>
    </row>
    <row r="1300" spans="1:29" x14ac:dyDescent="0.3">
      <c r="A1300" s="1">
        <f t="shared" si="200"/>
        <v>45213.499999996857</v>
      </c>
      <c r="B1300" s="6">
        <v>14</v>
      </c>
      <c r="C1300" s="6" t="s">
        <v>91</v>
      </c>
      <c r="D1300">
        <f>IF(HOUR(A1300)+MINUTE(A1300)/60&lt;=18,1,IF(HOUR(A1300)+MINUTE(A1300)/60&gt;=23.25,1,LOOKUP(DAY(A1300),calendario!$A$12:$A$41,calendario!$C$12:$C$41)))</f>
        <v>1</v>
      </c>
      <c r="E1300" s="89">
        <f t="shared" si="201"/>
        <v>4.4951948242187498</v>
      </c>
      <c r="F1300" s="88">
        <v>17.980779296874999</v>
      </c>
      <c r="G1300" s="89">
        <f t="shared" si="201"/>
        <v>4.4971855468750004</v>
      </c>
      <c r="H1300" s="86">
        <v>17.988742187500002</v>
      </c>
      <c r="O1300" s="53">
        <f t="shared" si="202"/>
        <v>0</v>
      </c>
      <c r="P1300" s="54">
        <f t="shared" si="203"/>
        <v>58.927641853201457</v>
      </c>
      <c r="Q1300" s="69">
        <v>35.163817282665278</v>
      </c>
      <c r="R1300" s="53">
        <f t="shared" si="204"/>
        <v>10.408721238938053</v>
      </c>
      <c r="S1300" s="53">
        <f t="shared" si="205"/>
        <v>0</v>
      </c>
      <c r="T1300" s="53">
        <f t="shared" si="206"/>
        <v>0</v>
      </c>
      <c r="U1300" s="53">
        <f t="shared" si="207"/>
        <v>58.927641853201457</v>
      </c>
      <c r="V1300" s="69">
        <v>35.163817282665278</v>
      </c>
      <c r="W1300" s="53">
        <f t="shared" si="208"/>
        <v>10.408721238938053</v>
      </c>
      <c r="X1300" s="53">
        <f t="shared" si="209"/>
        <v>0</v>
      </c>
      <c r="Y1300" s="12"/>
      <c r="Z1300" s="21"/>
      <c r="AA1300" s="48"/>
      <c r="AB1300" s="21"/>
      <c r="AC1300" s="12"/>
    </row>
    <row r="1301" spans="1:29" x14ac:dyDescent="0.3">
      <c r="A1301" s="1">
        <f t="shared" si="200"/>
        <v>45213.510416663521</v>
      </c>
      <c r="B1301" s="6">
        <v>14</v>
      </c>
      <c r="C1301" s="6" t="s">
        <v>93</v>
      </c>
      <c r="D1301">
        <f>IF(HOUR(A1301)+MINUTE(A1301)/60&lt;=18,1,IF(HOUR(A1301)+MINUTE(A1301)/60&gt;=23.25,1,LOOKUP(DAY(A1301),calendario!$A$12:$A$41,calendario!$C$12:$C$41)))</f>
        <v>1</v>
      </c>
      <c r="E1301" s="89">
        <f t="shared" si="201"/>
        <v>4.4953124999999998</v>
      </c>
      <c r="F1301" s="88">
        <v>17.981249999999999</v>
      </c>
      <c r="G1301" s="89">
        <f t="shared" si="201"/>
        <v>4.4967592773437497</v>
      </c>
      <c r="H1301" s="86">
        <v>17.987037109374999</v>
      </c>
      <c r="O1301" s="53">
        <f t="shared" si="202"/>
        <v>0</v>
      </c>
      <c r="P1301" s="54">
        <f t="shared" si="203"/>
        <v>58.927641853201457</v>
      </c>
      <c r="Q1301" s="69">
        <v>34.446178813118166</v>
      </c>
      <c r="R1301" s="53">
        <f t="shared" si="204"/>
        <v>10.767540473711609</v>
      </c>
      <c r="S1301" s="53">
        <f t="shared" si="205"/>
        <v>0</v>
      </c>
      <c r="T1301" s="53">
        <f t="shared" si="206"/>
        <v>0</v>
      </c>
      <c r="U1301" s="53">
        <f t="shared" si="207"/>
        <v>58.927641853201457</v>
      </c>
      <c r="V1301" s="69">
        <v>34.446178813118166</v>
      </c>
      <c r="W1301" s="53">
        <f t="shared" si="208"/>
        <v>10.767540473711609</v>
      </c>
      <c r="X1301" s="53">
        <f t="shared" si="209"/>
        <v>0</v>
      </c>
      <c r="Y1301" s="12"/>
      <c r="Z1301" s="21"/>
      <c r="AA1301" s="48"/>
      <c r="AB1301" s="21"/>
      <c r="AC1301" s="12"/>
    </row>
    <row r="1302" spans="1:29" x14ac:dyDescent="0.3">
      <c r="A1302" s="1">
        <f t="shared" si="200"/>
        <v>45213.520833330185</v>
      </c>
      <c r="B1302" s="6">
        <v>14</v>
      </c>
      <c r="C1302" s="6" t="s">
        <v>94</v>
      </c>
      <c r="D1302">
        <f>IF(HOUR(A1302)+MINUTE(A1302)/60&lt;=18,1,IF(HOUR(A1302)+MINUTE(A1302)/60&gt;=23.25,1,LOOKUP(DAY(A1302),calendario!$A$12:$A$41,calendario!$C$12:$C$41)))</f>
        <v>1</v>
      </c>
      <c r="E1302" s="89">
        <f t="shared" si="201"/>
        <v>4.4955034179687496</v>
      </c>
      <c r="F1302" s="88">
        <v>17.982013671874999</v>
      </c>
      <c r="G1302" s="89">
        <f t="shared" si="201"/>
        <v>4.4971254882812497</v>
      </c>
      <c r="H1302" s="86">
        <v>17.988501953124999</v>
      </c>
      <c r="O1302" s="53">
        <f t="shared" si="202"/>
        <v>0</v>
      </c>
      <c r="P1302" s="54">
        <f t="shared" si="203"/>
        <v>58.927641853201457</v>
      </c>
      <c r="Q1302" s="69">
        <v>34.446178813118166</v>
      </c>
      <c r="R1302" s="53">
        <f t="shared" si="204"/>
        <v>10.767540473711609</v>
      </c>
      <c r="S1302" s="53">
        <f t="shared" si="205"/>
        <v>0</v>
      </c>
      <c r="T1302" s="53">
        <f t="shared" si="206"/>
        <v>0</v>
      </c>
      <c r="U1302" s="53">
        <f t="shared" si="207"/>
        <v>58.927641853201457</v>
      </c>
      <c r="V1302" s="69">
        <v>34.446178813118166</v>
      </c>
      <c r="W1302" s="53">
        <f t="shared" si="208"/>
        <v>10.767540473711609</v>
      </c>
      <c r="X1302" s="53">
        <f t="shared" si="209"/>
        <v>0</v>
      </c>
      <c r="Y1302" s="12"/>
      <c r="Z1302" s="21"/>
      <c r="AA1302" s="48"/>
      <c r="AB1302" s="21"/>
      <c r="AC1302" s="12"/>
    </row>
    <row r="1303" spans="1:29" x14ac:dyDescent="0.3">
      <c r="A1303" s="1">
        <f t="shared" si="200"/>
        <v>45213.53124999685</v>
      </c>
      <c r="B1303" s="6">
        <v>14</v>
      </c>
      <c r="C1303" s="6" t="s">
        <v>96</v>
      </c>
      <c r="D1303">
        <f>IF(HOUR(A1303)+MINUTE(A1303)/60&lt;=18,1,IF(HOUR(A1303)+MINUTE(A1303)/60&gt;=23.25,1,LOOKUP(DAY(A1303),calendario!$A$12:$A$41,calendario!$C$12:$C$41)))</f>
        <v>1</v>
      </c>
      <c r="E1303" s="89">
        <f t="shared" si="201"/>
        <v>4.4953261718749999</v>
      </c>
      <c r="F1303" s="88">
        <v>17.9813046875</v>
      </c>
      <c r="G1303" s="89">
        <f t="shared" si="201"/>
        <v>4.4968828125</v>
      </c>
      <c r="H1303" s="86">
        <v>17.98753125</v>
      </c>
      <c r="O1303" s="53">
        <f t="shared" si="202"/>
        <v>0</v>
      </c>
      <c r="P1303" s="54">
        <f t="shared" si="203"/>
        <v>58.927641853201457</v>
      </c>
      <c r="Q1303" s="69">
        <v>34.806276158250917</v>
      </c>
      <c r="R1303" s="53">
        <f t="shared" si="204"/>
        <v>10.587491801145234</v>
      </c>
      <c r="S1303" s="53">
        <f t="shared" si="205"/>
        <v>0</v>
      </c>
      <c r="T1303" s="53">
        <f t="shared" si="206"/>
        <v>0</v>
      </c>
      <c r="U1303" s="53">
        <f t="shared" si="207"/>
        <v>58.927641853201457</v>
      </c>
      <c r="V1303" s="69">
        <v>34.806276158250917</v>
      </c>
      <c r="W1303" s="53">
        <f t="shared" si="208"/>
        <v>10.587491801145234</v>
      </c>
      <c r="X1303" s="53">
        <f t="shared" si="209"/>
        <v>0</v>
      </c>
      <c r="Y1303" s="12"/>
      <c r="Z1303" s="21"/>
      <c r="AA1303" s="48"/>
      <c r="AB1303" s="21"/>
      <c r="AC1303" s="12"/>
    </row>
    <row r="1304" spans="1:29" x14ac:dyDescent="0.3">
      <c r="A1304" s="1">
        <f t="shared" si="200"/>
        <v>45213.541666663514</v>
      </c>
      <c r="B1304" s="6">
        <v>14</v>
      </c>
      <c r="C1304" s="6" t="s">
        <v>97</v>
      </c>
      <c r="D1304">
        <f>IF(HOUR(A1304)+MINUTE(A1304)/60&lt;=18,1,IF(HOUR(A1304)+MINUTE(A1304)/60&gt;=23.25,1,LOOKUP(DAY(A1304),calendario!$A$12:$A$41,calendario!$C$12:$C$41)))</f>
        <v>1</v>
      </c>
      <c r="E1304" s="89">
        <f t="shared" si="201"/>
        <v>4.4955224609375</v>
      </c>
      <c r="F1304" s="88">
        <v>17.98208984375</v>
      </c>
      <c r="G1304" s="89">
        <f t="shared" si="201"/>
        <v>4.4967812499999997</v>
      </c>
      <c r="H1304" s="86">
        <v>17.987124999999999</v>
      </c>
      <c r="O1304" s="53">
        <f t="shared" si="202"/>
        <v>0</v>
      </c>
      <c r="P1304" s="54">
        <f t="shared" si="203"/>
        <v>58.927641853201457</v>
      </c>
      <c r="Q1304" s="69">
        <v>34.806276158250917</v>
      </c>
      <c r="R1304" s="53">
        <f t="shared" si="204"/>
        <v>10.587491801145234</v>
      </c>
      <c r="S1304" s="53">
        <f t="shared" si="205"/>
        <v>0</v>
      </c>
      <c r="T1304" s="53">
        <f t="shared" si="206"/>
        <v>0</v>
      </c>
      <c r="U1304" s="53">
        <f t="shared" si="207"/>
        <v>58.927641853201457</v>
      </c>
      <c r="V1304" s="69">
        <v>34.806276158250917</v>
      </c>
      <c r="W1304" s="53">
        <f t="shared" si="208"/>
        <v>10.587491801145234</v>
      </c>
      <c r="X1304" s="53">
        <f t="shared" si="209"/>
        <v>0</v>
      </c>
      <c r="Y1304" s="12"/>
      <c r="Z1304" s="21"/>
      <c r="AA1304" s="48"/>
      <c r="AB1304" s="21"/>
      <c r="AC1304" s="12"/>
    </row>
    <row r="1305" spans="1:29" x14ac:dyDescent="0.3">
      <c r="A1305" s="1">
        <f t="shared" si="200"/>
        <v>45213.552083330178</v>
      </c>
      <c r="B1305" s="6">
        <v>14</v>
      </c>
      <c r="C1305" s="6" t="s">
        <v>98</v>
      </c>
      <c r="D1305">
        <f>IF(HOUR(A1305)+MINUTE(A1305)/60&lt;=18,1,IF(HOUR(A1305)+MINUTE(A1305)/60&gt;=23.25,1,LOOKUP(DAY(A1305),calendario!$A$12:$A$41,calendario!$C$12:$C$41)))</f>
        <v>1</v>
      </c>
      <c r="E1305" s="89">
        <f t="shared" si="201"/>
        <v>4.4955561523437497</v>
      </c>
      <c r="F1305" s="88">
        <v>17.982224609374999</v>
      </c>
      <c r="G1305" s="89">
        <f t="shared" si="201"/>
        <v>4.4969301757812499</v>
      </c>
      <c r="H1305" s="86">
        <v>17.987720703124999</v>
      </c>
      <c r="O1305" s="53">
        <f t="shared" si="202"/>
        <v>0</v>
      </c>
      <c r="P1305" s="54">
        <f t="shared" si="203"/>
        <v>58.927641853201457</v>
      </c>
      <c r="Q1305" s="69">
        <v>34.844150702758981</v>
      </c>
      <c r="R1305" s="53">
        <f t="shared" si="204"/>
        <v>10.568554528891202</v>
      </c>
      <c r="S1305" s="53">
        <f t="shared" si="205"/>
        <v>0</v>
      </c>
      <c r="T1305" s="53">
        <f t="shared" si="206"/>
        <v>0</v>
      </c>
      <c r="U1305" s="53">
        <f t="shared" si="207"/>
        <v>58.927641853201457</v>
      </c>
      <c r="V1305" s="69">
        <v>34.844150702758981</v>
      </c>
      <c r="W1305" s="53">
        <f t="shared" si="208"/>
        <v>10.568554528891202</v>
      </c>
      <c r="X1305" s="53">
        <f t="shared" si="209"/>
        <v>0</v>
      </c>
      <c r="Y1305" s="12"/>
      <c r="Z1305" s="21"/>
      <c r="AA1305" s="48"/>
      <c r="AB1305" s="21"/>
      <c r="AC1305" s="12"/>
    </row>
    <row r="1306" spans="1:29" x14ac:dyDescent="0.3">
      <c r="A1306" s="1">
        <f t="shared" si="200"/>
        <v>45213.562499996842</v>
      </c>
      <c r="B1306" s="6">
        <v>14</v>
      </c>
      <c r="C1306" s="6" t="s">
        <v>99</v>
      </c>
      <c r="D1306">
        <f>IF(HOUR(A1306)+MINUTE(A1306)/60&lt;=18,1,IF(HOUR(A1306)+MINUTE(A1306)/60&gt;=23.25,1,LOOKUP(DAY(A1306),calendario!$A$12:$A$41,calendario!$C$12:$C$41)))</f>
        <v>1</v>
      </c>
      <c r="E1306" s="89">
        <f t="shared" si="201"/>
        <v>4.4957153320312502</v>
      </c>
      <c r="F1306" s="88">
        <v>17.982861328125001</v>
      </c>
      <c r="G1306" s="89">
        <f t="shared" si="201"/>
        <v>4.49682177734375</v>
      </c>
      <c r="H1306" s="86">
        <v>17.987287109375</v>
      </c>
      <c r="O1306" s="53">
        <f t="shared" si="202"/>
        <v>0</v>
      </c>
      <c r="P1306" s="54">
        <f t="shared" si="203"/>
        <v>58.927641853201457</v>
      </c>
      <c r="Q1306" s="69">
        <v>34.844150702758981</v>
      </c>
      <c r="R1306" s="53">
        <f t="shared" si="204"/>
        <v>10.568554528891202</v>
      </c>
      <c r="S1306" s="53">
        <f t="shared" si="205"/>
        <v>0</v>
      </c>
      <c r="T1306" s="53">
        <f t="shared" si="206"/>
        <v>0</v>
      </c>
      <c r="U1306" s="53">
        <f t="shared" si="207"/>
        <v>58.927641853201457</v>
      </c>
      <c r="V1306" s="69">
        <v>34.844150702758981</v>
      </c>
      <c r="W1306" s="53">
        <f t="shared" si="208"/>
        <v>10.568554528891202</v>
      </c>
      <c r="X1306" s="53">
        <f t="shared" si="209"/>
        <v>0</v>
      </c>
      <c r="Y1306" s="12"/>
      <c r="Z1306" s="21"/>
      <c r="AA1306" s="48"/>
      <c r="AB1306" s="21"/>
      <c r="AC1306" s="12"/>
    </row>
    <row r="1307" spans="1:29" x14ac:dyDescent="0.3">
      <c r="A1307" s="1">
        <f t="shared" si="200"/>
        <v>45213.572916663506</v>
      </c>
      <c r="B1307" s="6">
        <v>14</v>
      </c>
      <c r="C1307" s="6" t="s">
        <v>100</v>
      </c>
      <c r="D1307">
        <f>IF(HOUR(A1307)+MINUTE(A1307)/60&lt;=18,1,IF(HOUR(A1307)+MINUTE(A1307)/60&gt;=23.25,1,LOOKUP(DAY(A1307),calendario!$A$12:$A$41,calendario!$C$12:$C$41)))</f>
        <v>1</v>
      </c>
      <c r="E1307" s="89">
        <f t="shared" si="201"/>
        <v>4.4953188476562502</v>
      </c>
      <c r="F1307" s="88">
        <v>17.981275390625001</v>
      </c>
      <c r="G1307" s="89">
        <f t="shared" si="201"/>
        <v>4.4972407226562501</v>
      </c>
      <c r="H1307" s="86">
        <v>17.988962890625</v>
      </c>
      <c r="O1307" s="53">
        <f t="shared" si="202"/>
        <v>0</v>
      </c>
      <c r="P1307" s="54">
        <f t="shared" si="203"/>
        <v>58.927641853201457</v>
      </c>
      <c r="Q1307" s="69">
        <v>34.628824049973964</v>
      </c>
      <c r="R1307" s="53">
        <f t="shared" si="204"/>
        <v>10.67621785528371</v>
      </c>
      <c r="S1307" s="53">
        <f t="shared" si="205"/>
        <v>0</v>
      </c>
      <c r="T1307" s="53">
        <f t="shared" si="206"/>
        <v>0</v>
      </c>
      <c r="U1307" s="53">
        <f t="shared" si="207"/>
        <v>58.927641853201457</v>
      </c>
      <c r="V1307" s="69">
        <v>34.628824049973964</v>
      </c>
      <c r="W1307" s="53">
        <f t="shared" si="208"/>
        <v>10.67621785528371</v>
      </c>
      <c r="X1307" s="53">
        <f t="shared" si="209"/>
        <v>0</v>
      </c>
      <c r="Y1307" s="12"/>
      <c r="Z1307" s="21"/>
      <c r="AA1307" s="48"/>
      <c r="AB1307" s="21"/>
      <c r="AC1307" s="12"/>
    </row>
    <row r="1308" spans="1:29" x14ac:dyDescent="0.3">
      <c r="A1308" s="1">
        <f t="shared" si="200"/>
        <v>45213.583333330171</v>
      </c>
      <c r="B1308" s="6">
        <v>14</v>
      </c>
      <c r="C1308" s="6" t="s">
        <v>101</v>
      </c>
      <c r="D1308">
        <f>IF(HOUR(A1308)+MINUTE(A1308)/60&lt;=18,1,IF(HOUR(A1308)+MINUTE(A1308)/60&gt;=23.25,1,LOOKUP(DAY(A1308),calendario!$A$12:$A$41,calendario!$C$12:$C$41)))</f>
        <v>1</v>
      </c>
      <c r="E1308" s="89">
        <f t="shared" si="201"/>
        <v>4.4955639648437504</v>
      </c>
      <c r="F1308" s="88">
        <v>17.982255859375002</v>
      </c>
      <c r="G1308" s="89">
        <f t="shared" si="201"/>
        <v>4.4969018554687503</v>
      </c>
      <c r="H1308" s="86">
        <v>17.987607421875001</v>
      </c>
      <c r="O1308" s="53">
        <f t="shared" si="202"/>
        <v>0</v>
      </c>
      <c r="P1308" s="54">
        <f t="shared" si="203"/>
        <v>58.927641853201457</v>
      </c>
      <c r="Q1308" s="69">
        <v>34.628824049973964</v>
      </c>
      <c r="R1308" s="53">
        <f t="shared" si="204"/>
        <v>10.67621785528371</v>
      </c>
      <c r="S1308" s="53">
        <f t="shared" si="205"/>
        <v>0</v>
      </c>
      <c r="T1308" s="53">
        <f t="shared" si="206"/>
        <v>0</v>
      </c>
      <c r="U1308" s="53">
        <f t="shared" si="207"/>
        <v>58.927641853201457</v>
      </c>
      <c r="V1308" s="69">
        <v>34.628824049973964</v>
      </c>
      <c r="W1308" s="53">
        <f t="shared" si="208"/>
        <v>10.67621785528371</v>
      </c>
      <c r="X1308" s="53">
        <f t="shared" si="209"/>
        <v>0</v>
      </c>
      <c r="Y1308" s="12"/>
      <c r="Z1308" s="21"/>
      <c r="AA1308" s="48"/>
      <c r="AB1308" s="21"/>
      <c r="AC1308" s="12"/>
    </row>
    <row r="1309" spans="1:29" x14ac:dyDescent="0.3">
      <c r="A1309" s="1">
        <f t="shared" si="200"/>
        <v>45213.593749996835</v>
      </c>
      <c r="B1309" s="6">
        <v>14</v>
      </c>
      <c r="C1309" s="6" t="s">
        <v>102</v>
      </c>
      <c r="D1309">
        <f>IF(HOUR(A1309)+MINUTE(A1309)/60&lt;=18,1,IF(HOUR(A1309)+MINUTE(A1309)/60&gt;=23.25,1,LOOKUP(DAY(A1309),calendario!$A$12:$A$41,calendario!$C$12:$C$41)))</f>
        <v>1</v>
      </c>
      <c r="E1309" s="89">
        <f t="shared" si="201"/>
        <v>4.4961826171875003</v>
      </c>
      <c r="F1309" s="88">
        <v>17.984730468750001</v>
      </c>
      <c r="G1309" s="89">
        <f t="shared" si="201"/>
        <v>4.4974267578124998</v>
      </c>
      <c r="H1309" s="86">
        <v>17.989707031249999</v>
      </c>
      <c r="O1309" s="53">
        <f t="shared" si="202"/>
        <v>0</v>
      </c>
      <c r="P1309" s="54">
        <f t="shared" si="203"/>
        <v>58.927641853201457</v>
      </c>
      <c r="Q1309" s="69">
        <v>33.791597605413841</v>
      </c>
      <c r="R1309" s="53">
        <f t="shared" si="204"/>
        <v>11.094831077563772</v>
      </c>
      <c r="S1309" s="53">
        <f t="shared" si="205"/>
        <v>0</v>
      </c>
      <c r="T1309" s="53">
        <f t="shared" si="206"/>
        <v>0</v>
      </c>
      <c r="U1309" s="53">
        <f t="shared" si="207"/>
        <v>58.927641853201457</v>
      </c>
      <c r="V1309" s="69">
        <v>33.791597605413841</v>
      </c>
      <c r="W1309" s="53">
        <f t="shared" si="208"/>
        <v>11.094831077563772</v>
      </c>
      <c r="X1309" s="53">
        <f t="shared" si="209"/>
        <v>0</v>
      </c>
      <c r="Y1309" s="12"/>
      <c r="Z1309" s="21"/>
      <c r="AA1309" s="48"/>
      <c r="AB1309" s="21"/>
      <c r="AC1309" s="12"/>
    </row>
    <row r="1310" spans="1:29" x14ac:dyDescent="0.3">
      <c r="A1310" s="1">
        <f t="shared" si="200"/>
        <v>45213.604166663499</v>
      </c>
      <c r="B1310" s="6">
        <v>14</v>
      </c>
      <c r="C1310" s="6" t="s">
        <v>103</v>
      </c>
      <c r="D1310">
        <f>IF(HOUR(A1310)+MINUTE(A1310)/60&lt;=18,1,IF(HOUR(A1310)+MINUTE(A1310)/60&gt;=23.25,1,LOOKUP(DAY(A1310),calendario!$A$12:$A$41,calendario!$C$12:$C$41)))</f>
        <v>1</v>
      </c>
      <c r="E1310" s="89">
        <f t="shared" si="201"/>
        <v>4.4961933593749999</v>
      </c>
      <c r="F1310" s="88">
        <v>17.984773437499999</v>
      </c>
      <c r="G1310" s="89">
        <f t="shared" si="201"/>
        <v>4.4972197265625002</v>
      </c>
      <c r="H1310" s="86">
        <v>17.988878906250001</v>
      </c>
      <c r="O1310" s="53">
        <f t="shared" si="202"/>
        <v>0</v>
      </c>
      <c r="P1310" s="54">
        <f t="shared" si="203"/>
        <v>58.927641853201457</v>
      </c>
      <c r="Q1310" s="69">
        <v>33.791597605413841</v>
      </c>
      <c r="R1310" s="53">
        <f t="shared" si="204"/>
        <v>11.094831077563772</v>
      </c>
      <c r="S1310" s="53">
        <f t="shared" si="205"/>
        <v>0</v>
      </c>
      <c r="T1310" s="53">
        <f t="shared" si="206"/>
        <v>0</v>
      </c>
      <c r="U1310" s="53">
        <f t="shared" si="207"/>
        <v>58.927641853201457</v>
      </c>
      <c r="V1310" s="69">
        <v>33.791597605413841</v>
      </c>
      <c r="W1310" s="53">
        <f t="shared" si="208"/>
        <v>11.094831077563772</v>
      </c>
      <c r="X1310" s="53">
        <f t="shared" si="209"/>
        <v>0</v>
      </c>
      <c r="Y1310" s="12"/>
      <c r="Z1310" s="21"/>
      <c r="AA1310" s="48"/>
      <c r="AB1310" s="21"/>
      <c r="AC1310" s="12"/>
    </row>
    <row r="1311" spans="1:29" x14ac:dyDescent="0.3">
      <c r="A1311" s="1">
        <f t="shared" si="200"/>
        <v>45213.614583330163</v>
      </c>
      <c r="B1311" s="6">
        <v>14</v>
      </c>
      <c r="C1311" s="6" t="s">
        <v>104</v>
      </c>
      <c r="D1311">
        <f>IF(HOUR(A1311)+MINUTE(A1311)/60&lt;=18,1,IF(HOUR(A1311)+MINUTE(A1311)/60&gt;=23.25,1,LOOKUP(DAY(A1311),calendario!$A$12:$A$41,calendario!$C$12:$C$41)))</f>
        <v>1</v>
      </c>
      <c r="E1311" s="89">
        <f t="shared" si="201"/>
        <v>4.4960688476562503</v>
      </c>
      <c r="F1311" s="88">
        <v>17.984275390625001</v>
      </c>
      <c r="G1311" s="89">
        <f t="shared" si="201"/>
        <v>4.4971542968750002</v>
      </c>
      <c r="H1311" s="86">
        <v>17.988617187500001</v>
      </c>
      <c r="O1311" s="53">
        <f t="shared" si="202"/>
        <v>0</v>
      </c>
      <c r="P1311" s="54">
        <f t="shared" si="203"/>
        <v>58.927641853201457</v>
      </c>
      <c r="Q1311" s="69">
        <v>33.755283185840703</v>
      </c>
      <c r="R1311" s="53">
        <f t="shared" si="204"/>
        <v>11.11298828735034</v>
      </c>
      <c r="S1311" s="53">
        <f t="shared" si="205"/>
        <v>0</v>
      </c>
      <c r="T1311" s="53">
        <f t="shared" si="206"/>
        <v>0</v>
      </c>
      <c r="U1311" s="53">
        <f t="shared" si="207"/>
        <v>58.927641853201457</v>
      </c>
      <c r="V1311" s="69">
        <v>33.755283185840703</v>
      </c>
      <c r="W1311" s="53">
        <f t="shared" si="208"/>
        <v>11.11298828735034</v>
      </c>
      <c r="X1311" s="53">
        <f t="shared" si="209"/>
        <v>0</v>
      </c>
      <c r="Y1311" s="12"/>
      <c r="Z1311" s="21"/>
      <c r="AA1311" s="48"/>
      <c r="AB1311" s="21"/>
      <c r="AC1311" s="12"/>
    </row>
    <row r="1312" spans="1:29" x14ac:dyDescent="0.3">
      <c r="A1312" s="1">
        <f t="shared" si="200"/>
        <v>45213.624999996828</v>
      </c>
      <c r="B1312" s="6">
        <v>14</v>
      </c>
      <c r="C1312" s="6" t="s">
        <v>105</v>
      </c>
      <c r="D1312">
        <f>IF(HOUR(A1312)+MINUTE(A1312)/60&lt;=18,1,IF(HOUR(A1312)+MINUTE(A1312)/60&gt;=23.25,1,LOOKUP(DAY(A1312),calendario!$A$12:$A$41,calendario!$C$12:$C$41)))</f>
        <v>1</v>
      </c>
      <c r="E1312" s="89">
        <f t="shared" si="201"/>
        <v>4.4961215820312503</v>
      </c>
      <c r="F1312" s="88">
        <v>17.984486328125001</v>
      </c>
      <c r="G1312" s="89">
        <f t="shared" si="201"/>
        <v>4.4970107421875003</v>
      </c>
      <c r="H1312" s="86">
        <v>17.988042968750001</v>
      </c>
      <c r="O1312" s="53">
        <f t="shared" si="202"/>
        <v>0</v>
      </c>
      <c r="P1312" s="54">
        <f t="shared" si="203"/>
        <v>58.927641853201457</v>
      </c>
      <c r="Q1312" s="69">
        <v>33.755283185840703</v>
      </c>
      <c r="R1312" s="53">
        <f t="shared" si="204"/>
        <v>11.11298828735034</v>
      </c>
      <c r="S1312" s="53">
        <f t="shared" si="205"/>
        <v>0</v>
      </c>
      <c r="T1312" s="53">
        <f t="shared" si="206"/>
        <v>0</v>
      </c>
      <c r="U1312" s="53">
        <f t="shared" si="207"/>
        <v>58.927641853201457</v>
      </c>
      <c r="V1312" s="69">
        <v>33.755283185840703</v>
      </c>
      <c r="W1312" s="53">
        <f t="shared" si="208"/>
        <v>11.11298828735034</v>
      </c>
      <c r="X1312" s="53">
        <f t="shared" si="209"/>
        <v>0</v>
      </c>
      <c r="Y1312" s="12"/>
      <c r="Z1312" s="21"/>
      <c r="AA1312" s="48"/>
      <c r="AB1312" s="21"/>
      <c r="AC1312" s="12"/>
    </row>
    <row r="1313" spans="1:29" x14ac:dyDescent="0.3">
      <c r="A1313" s="1">
        <f t="shared" si="200"/>
        <v>45213.635416663492</v>
      </c>
      <c r="B1313" s="6">
        <v>14</v>
      </c>
      <c r="C1313" s="6" t="s">
        <v>106</v>
      </c>
      <c r="D1313">
        <f>IF(HOUR(A1313)+MINUTE(A1313)/60&lt;=18,1,IF(HOUR(A1313)+MINUTE(A1313)/60&gt;=23.25,1,LOOKUP(DAY(A1313),calendario!$A$12:$A$41,calendario!$C$12:$C$41)))</f>
        <v>1</v>
      </c>
      <c r="E1313" s="89">
        <f t="shared" si="201"/>
        <v>4.4964682617187499</v>
      </c>
      <c r="F1313" s="88">
        <v>17.985873046875</v>
      </c>
      <c r="G1313" s="89">
        <f t="shared" si="201"/>
        <v>4.4967392578125001</v>
      </c>
      <c r="H1313" s="86">
        <v>17.98695703125</v>
      </c>
      <c r="O1313" s="53">
        <f t="shared" si="202"/>
        <v>0</v>
      </c>
      <c r="P1313" s="54">
        <f t="shared" si="203"/>
        <v>58.927641853201457</v>
      </c>
      <c r="Q1313" s="69">
        <v>32.207141592920358</v>
      </c>
      <c r="R1313" s="53">
        <f t="shared" si="204"/>
        <v>11.887059083810513</v>
      </c>
      <c r="S1313" s="53">
        <f t="shared" si="205"/>
        <v>0</v>
      </c>
      <c r="T1313" s="53">
        <f t="shared" si="206"/>
        <v>0</v>
      </c>
      <c r="U1313" s="53">
        <f t="shared" si="207"/>
        <v>58.927641853201457</v>
      </c>
      <c r="V1313" s="69">
        <v>32.207141592920358</v>
      </c>
      <c r="W1313" s="53">
        <f t="shared" si="208"/>
        <v>11.887059083810513</v>
      </c>
      <c r="X1313" s="53">
        <f t="shared" si="209"/>
        <v>0</v>
      </c>
      <c r="Y1313" s="12"/>
      <c r="Z1313" s="21"/>
      <c r="AA1313" s="48"/>
      <c r="AB1313" s="21"/>
      <c r="AC1313" s="12"/>
    </row>
    <row r="1314" spans="1:29" x14ac:dyDescent="0.3">
      <c r="A1314" s="1">
        <f t="shared" si="200"/>
        <v>45213.645833330156</v>
      </c>
      <c r="B1314" s="6">
        <v>14</v>
      </c>
      <c r="C1314" s="6" t="s">
        <v>107</v>
      </c>
      <c r="D1314">
        <f>IF(HOUR(A1314)+MINUTE(A1314)/60&lt;=18,1,IF(HOUR(A1314)+MINUTE(A1314)/60&gt;=23.25,1,LOOKUP(DAY(A1314),calendario!$A$12:$A$41,calendario!$C$12:$C$41)))</f>
        <v>1</v>
      </c>
      <c r="E1314" s="89">
        <f t="shared" si="201"/>
        <v>4.4968139648437502</v>
      </c>
      <c r="F1314" s="88">
        <v>17.987255859375001</v>
      </c>
      <c r="G1314" s="89">
        <f t="shared" si="201"/>
        <v>4.4967392578125001</v>
      </c>
      <c r="H1314" s="86">
        <v>17.98695703125</v>
      </c>
      <c r="O1314" s="53">
        <f t="shared" si="202"/>
        <v>0</v>
      </c>
      <c r="P1314" s="54">
        <f t="shared" si="203"/>
        <v>58.927641853201457</v>
      </c>
      <c r="Q1314" s="69">
        <v>32.207141592920358</v>
      </c>
      <c r="R1314" s="53">
        <f t="shared" si="204"/>
        <v>11.887059083810513</v>
      </c>
      <c r="S1314" s="53">
        <f t="shared" si="205"/>
        <v>0</v>
      </c>
      <c r="T1314" s="53">
        <f t="shared" si="206"/>
        <v>0</v>
      </c>
      <c r="U1314" s="53">
        <f t="shared" si="207"/>
        <v>58.927641853201457</v>
      </c>
      <c r="V1314" s="69">
        <v>32.207141592920358</v>
      </c>
      <c r="W1314" s="53">
        <f t="shared" si="208"/>
        <v>11.887059083810513</v>
      </c>
      <c r="X1314" s="53">
        <f t="shared" si="209"/>
        <v>0</v>
      </c>
      <c r="Y1314" s="12"/>
      <c r="Z1314" s="21"/>
      <c r="AA1314" s="48"/>
      <c r="AB1314" s="21"/>
      <c r="AC1314" s="12"/>
    </row>
    <row r="1315" spans="1:29" x14ac:dyDescent="0.3">
      <c r="A1315" s="1">
        <f t="shared" si="200"/>
        <v>45213.65624999682</v>
      </c>
      <c r="B1315" s="6">
        <v>14</v>
      </c>
      <c r="C1315" s="6" t="s">
        <v>108</v>
      </c>
      <c r="D1315">
        <f>IF(HOUR(A1315)+MINUTE(A1315)/60&lt;=18,1,IF(HOUR(A1315)+MINUTE(A1315)/60&gt;=23.25,1,LOOKUP(DAY(A1315),calendario!$A$12:$A$41,calendario!$C$12:$C$41)))</f>
        <v>1</v>
      </c>
      <c r="E1315" s="89">
        <f t="shared" si="201"/>
        <v>4.4912563476562504</v>
      </c>
      <c r="F1315" s="88">
        <v>17.965025390625001</v>
      </c>
      <c r="G1315" s="89">
        <f t="shared" si="201"/>
        <v>4.4963120117187501</v>
      </c>
      <c r="H1315" s="86">
        <v>17.985248046875</v>
      </c>
      <c r="O1315" s="53">
        <f t="shared" si="202"/>
        <v>0</v>
      </c>
      <c r="P1315" s="54">
        <f t="shared" si="203"/>
        <v>58.927641853201457</v>
      </c>
      <c r="Q1315" s="69">
        <v>33.305618167621027</v>
      </c>
      <c r="R1315" s="53">
        <f t="shared" si="204"/>
        <v>11.337820796460178</v>
      </c>
      <c r="S1315" s="53">
        <f t="shared" si="205"/>
        <v>0</v>
      </c>
      <c r="T1315" s="53">
        <f t="shared" si="206"/>
        <v>0</v>
      </c>
      <c r="U1315" s="53">
        <f t="shared" si="207"/>
        <v>58.927641853201457</v>
      </c>
      <c r="V1315" s="69">
        <v>33.305618167621027</v>
      </c>
      <c r="W1315" s="53">
        <f t="shared" si="208"/>
        <v>11.337820796460178</v>
      </c>
      <c r="X1315" s="53">
        <f t="shared" si="209"/>
        <v>0</v>
      </c>
      <c r="Y1315" s="12"/>
      <c r="Z1315" s="21"/>
      <c r="AA1315" s="48"/>
      <c r="AB1315" s="21"/>
      <c r="AC1315" s="12"/>
    </row>
    <row r="1316" spans="1:29" x14ac:dyDescent="0.3">
      <c r="A1316" s="1">
        <f t="shared" si="200"/>
        <v>45213.666666663485</v>
      </c>
      <c r="B1316" s="6">
        <v>14</v>
      </c>
      <c r="C1316" s="6" t="s">
        <v>109</v>
      </c>
      <c r="D1316">
        <f>IF(HOUR(A1316)+MINUTE(A1316)/60&lt;=18,1,IF(HOUR(A1316)+MINUTE(A1316)/60&gt;=23.25,1,LOOKUP(DAY(A1316),calendario!$A$12:$A$41,calendario!$C$12:$C$41)))</f>
        <v>1</v>
      </c>
      <c r="E1316" s="89">
        <f t="shared" si="201"/>
        <v>4.4965786132812502</v>
      </c>
      <c r="F1316" s="88">
        <v>17.986314453125001</v>
      </c>
      <c r="G1316" s="89">
        <f t="shared" si="201"/>
        <v>4.49650341796875</v>
      </c>
      <c r="H1316" s="86">
        <v>17.986013671875</v>
      </c>
      <c r="O1316" s="53">
        <f t="shared" si="202"/>
        <v>0</v>
      </c>
      <c r="P1316" s="54">
        <f t="shared" si="203"/>
        <v>58.927641853201457</v>
      </c>
      <c r="Q1316" s="69">
        <v>33.305618167621027</v>
      </c>
      <c r="R1316" s="53">
        <f t="shared" si="204"/>
        <v>11.337820796460178</v>
      </c>
      <c r="S1316" s="53">
        <f t="shared" si="205"/>
        <v>0</v>
      </c>
      <c r="T1316" s="53">
        <f t="shared" si="206"/>
        <v>0</v>
      </c>
      <c r="U1316" s="53">
        <f t="shared" si="207"/>
        <v>58.927641853201457</v>
      </c>
      <c r="V1316" s="69">
        <v>33.305618167621027</v>
      </c>
      <c r="W1316" s="53">
        <f t="shared" si="208"/>
        <v>11.337820796460178</v>
      </c>
      <c r="X1316" s="53">
        <f t="shared" si="209"/>
        <v>0</v>
      </c>
      <c r="Y1316" s="12"/>
      <c r="Z1316" s="21"/>
      <c r="AA1316" s="48"/>
      <c r="AB1316" s="21"/>
      <c r="AC1316" s="12"/>
    </row>
    <row r="1317" spans="1:29" x14ac:dyDescent="0.3">
      <c r="A1317" s="1">
        <f t="shared" si="200"/>
        <v>45213.677083330149</v>
      </c>
      <c r="B1317" s="6">
        <v>14</v>
      </c>
      <c r="C1317" s="6" t="s">
        <v>110</v>
      </c>
      <c r="D1317">
        <f>IF(HOUR(A1317)+MINUTE(A1317)/60&lt;=18,1,IF(HOUR(A1317)+MINUTE(A1317)/60&gt;=23.25,1,LOOKUP(DAY(A1317),calendario!$A$12:$A$41,calendario!$C$12:$C$41)))</f>
        <v>1</v>
      </c>
      <c r="E1317" s="89">
        <f t="shared" si="201"/>
        <v>4.4920688476562498</v>
      </c>
      <c r="F1317" s="88">
        <v>17.968275390624999</v>
      </c>
      <c r="G1317" s="89">
        <f t="shared" si="201"/>
        <v>4.4965415039062497</v>
      </c>
      <c r="H1317" s="86">
        <v>17.986166015624999</v>
      </c>
      <c r="O1317" s="53">
        <f t="shared" si="202"/>
        <v>0</v>
      </c>
      <c r="P1317" s="54">
        <f t="shared" si="203"/>
        <v>58.927641853201457</v>
      </c>
      <c r="Q1317" s="69">
        <v>34.470750130140551</v>
      </c>
      <c r="R1317" s="53">
        <f t="shared" si="204"/>
        <v>10.755254815200416</v>
      </c>
      <c r="S1317" s="53">
        <f t="shared" si="205"/>
        <v>0</v>
      </c>
      <c r="T1317" s="53">
        <f t="shared" si="206"/>
        <v>0</v>
      </c>
      <c r="U1317" s="53">
        <f t="shared" si="207"/>
        <v>58.927641853201457</v>
      </c>
      <c r="V1317" s="69">
        <v>34.470750130140551</v>
      </c>
      <c r="W1317" s="53">
        <f t="shared" si="208"/>
        <v>10.755254815200416</v>
      </c>
      <c r="X1317" s="53">
        <f t="shared" si="209"/>
        <v>0</v>
      </c>
      <c r="Y1317" s="12"/>
      <c r="Z1317" s="21"/>
      <c r="AA1317" s="48"/>
      <c r="AB1317" s="21"/>
      <c r="AC1317" s="12"/>
    </row>
    <row r="1318" spans="1:29" x14ac:dyDescent="0.3">
      <c r="A1318" s="1">
        <f t="shared" si="200"/>
        <v>45213.687499996813</v>
      </c>
      <c r="B1318" s="6">
        <v>14</v>
      </c>
      <c r="C1318" s="6" t="s">
        <v>111</v>
      </c>
      <c r="D1318">
        <f>IF(HOUR(A1318)+MINUTE(A1318)/60&lt;=18,1,IF(HOUR(A1318)+MINUTE(A1318)/60&gt;=23.25,1,LOOKUP(DAY(A1318),calendario!$A$12:$A$41,calendario!$C$12:$C$41)))</f>
        <v>1</v>
      </c>
      <c r="E1318" s="89">
        <f t="shared" si="201"/>
        <v>4.4972885742187501</v>
      </c>
      <c r="F1318" s="88">
        <v>17.989154296875</v>
      </c>
      <c r="G1318" s="89">
        <f t="shared" si="201"/>
        <v>4.4970346679687498</v>
      </c>
      <c r="H1318" s="86">
        <v>17.988138671874999</v>
      </c>
      <c r="O1318" s="53">
        <f t="shared" si="202"/>
        <v>0</v>
      </c>
      <c r="P1318" s="54">
        <f t="shared" si="203"/>
        <v>58.927641853201457</v>
      </c>
      <c r="Q1318" s="69">
        <v>34.470750130140551</v>
      </c>
      <c r="R1318" s="53">
        <f t="shared" si="204"/>
        <v>10.755254815200416</v>
      </c>
      <c r="S1318" s="53">
        <f t="shared" si="205"/>
        <v>0</v>
      </c>
      <c r="T1318" s="53">
        <f t="shared" si="206"/>
        <v>0</v>
      </c>
      <c r="U1318" s="53">
        <f t="shared" si="207"/>
        <v>58.927641853201457</v>
      </c>
      <c r="V1318" s="69">
        <v>34.470750130140551</v>
      </c>
      <c r="W1318" s="53">
        <f t="shared" si="208"/>
        <v>10.755254815200416</v>
      </c>
      <c r="X1318" s="53">
        <f t="shared" si="209"/>
        <v>0</v>
      </c>
      <c r="Y1318" s="12"/>
      <c r="Z1318" s="21"/>
      <c r="AA1318" s="48"/>
      <c r="AB1318" s="21"/>
      <c r="AC1318" s="12"/>
    </row>
    <row r="1319" spans="1:29" x14ac:dyDescent="0.3">
      <c r="A1319" s="1">
        <f t="shared" si="200"/>
        <v>45213.697916663477</v>
      </c>
      <c r="B1319" s="6">
        <v>14</v>
      </c>
      <c r="C1319" s="6" t="s">
        <v>112</v>
      </c>
      <c r="D1319">
        <f>IF(HOUR(A1319)+MINUTE(A1319)/60&lt;=18,1,IF(HOUR(A1319)+MINUTE(A1319)/60&gt;=23.25,1,LOOKUP(DAY(A1319),calendario!$A$12:$A$41,calendario!$C$12:$C$41)))</f>
        <v>1</v>
      </c>
      <c r="E1319" s="89">
        <f t="shared" si="201"/>
        <v>4.4952363281250003</v>
      </c>
      <c r="F1319" s="88">
        <v>17.980945312500001</v>
      </c>
      <c r="G1319" s="89">
        <f t="shared" si="201"/>
        <v>4.4969975585937503</v>
      </c>
      <c r="H1319" s="86">
        <v>17.987990234375001</v>
      </c>
      <c r="O1319" s="53">
        <f t="shared" si="202"/>
        <v>0</v>
      </c>
      <c r="P1319" s="54">
        <f t="shared" si="203"/>
        <v>58.927641853201457</v>
      </c>
      <c r="Q1319" s="69">
        <v>34.221713170223843</v>
      </c>
      <c r="R1319" s="53">
        <f t="shared" si="204"/>
        <v>10.87977329515877</v>
      </c>
      <c r="S1319" s="53">
        <f t="shared" si="205"/>
        <v>0</v>
      </c>
      <c r="T1319" s="53">
        <f t="shared" si="206"/>
        <v>0</v>
      </c>
      <c r="U1319" s="53">
        <f t="shared" si="207"/>
        <v>58.927641853201457</v>
      </c>
      <c r="V1319" s="69">
        <v>34.221713170223843</v>
      </c>
      <c r="W1319" s="53">
        <f t="shared" si="208"/>
        <v>10.87977329515877</v>
      </c>
      <c r="X1319" s="53">
        <f t="shared" si="209"/>
        <v>0</v>
      </c>
      <c r="Y1319" s="12"/>
      <c r="Z1319" s="21"/>
      <c r="AA1319" s="48"/>
      <c r="AB1319" s="21"/>
      <c r="AC1319" s="12"/>
    </row>
    <row r="1320" spans="1:29" x14ac:dyDescent="0.3">
      <c r="A1320" s="1">
        <f t="shared" si="200"/>
        <v>45213.708333330142</v>
      </c>
      <c r="B1320" s="6">
        <v>14</v>
      </c>
      <c r="C1320" s="6" t="s">
        <v>113</v>
      </c>
      <c r="D1320">
        <f>IF(HOUR(A1320)+MINUTE(A1320)/60&lt;=18,1,IF(HOUR(A1320)+MINUTE(A1320)/60&gt;=23.25,1,LOOKUP(DAY(A1320),calendario!$A$12:$A$41,calendario!$C$12:$C$41)))</f>
        <v>1</v>
      </c>
      <c r="E1320" s="89">
        <f t="shared" si="201"/>
        <v>4.5406660156249998</v>
      </c>
      <c r="F1320" s="88">
        <v>18.162664062499999</v>
      </c>
      <c r="G1320" s="89">
        <f t="shared" si="201"/>
        <v>4.5443916015625003</v>
      </c>
      <c r="H1320" s="86">
        <v>18.177566406250001</v>
      </c>
      <c r="O1320" s="53">
        <f t="shared" si="202"/>
        <v>0</v>
      </c>
      <c r="P1320" s="54">
        <f t="shared" si="203"/>
        <v>58.927641853201457</v>
      </c>
      <c r="Q1320" s="69">
        <v>34.221713170223843</v>
      </c>
      <c r="R1320" s="53">
        <f t="shared" si="204"/>
        <v>10.87977329515877</v>
      </c>
      <c r="S1320" s="53">
        <f t="shared" si="205"/>
        <v>0</v>
      </c>
      <c r="T1320" s="53">
        <f t="shared" si="206"/>
        <v>0</v>
      </c>
      <c r="U1320" s="53">
        <f t="shared" si="207"/>
        <v>58.927641853201457</v>
      </c>
      <c r="V1320" s="69">
        <v>34.221713170223843</v>
      </c>
      <c r="W1320" s="53">
        <f t="shared" si="208"/>
        <v>10.87977329515877</v>
      </c>
      <c r="X1320" s="53">
        <f t="shared" si="209"/>
        <v>0</v>
      </c>
      <c r="Y1320" s="12"/>
      <c r="Z1320" s="21"/>
      <c r="AA1320" s="48"/>
      <c r="AB1320" s="21"/>
      <c r="AC1320" s="12"/>
    </row>
    <row r="1321" spans="1:29" x14ac:dyDescent="0.3">
      <c r="A1321" s="1">
        <f t="shared" si="200"/>
        <v>45213.718749996806</v>
      </c>
      <c r="B1321" s="6">
        <v>14</v>
      </c>
      <c r="C1321" s="6" t="s">
        <v>114</v>
      </c>
      <c r="D1321">
        <f>IF(HOUR(A1321)+MINUTE(A1321)/60&lt;=18,1,IF(HOUR(A1321)+MINUTE(A1321)/60&gt;=23.25,1,LOOKUP(DAY(A1321),calendario!$A$12:$A$41,calendario!$C$12:$C$41)))</f>
        <v>1</v>
      </c>
      <c r="E1321" s="89">
        <f t="shared" si="201"/>
        <v>4.6424877929687502</v>
      </c>
      <c r="F1321" s="88">
        <v>18.569951171875001</v>
      </c>
      <c r="G1321" s="89">
        <f t="shared" si="201"/>
        <v>4.6509213867187498</v>
      </c>
      <c r="H1321" s="86">
        <v>18.603685546874999</v>
      </c>
      <c r="O1321" s="53">
        <f t="shared" si="202"/>
        <v>0</v>
      </c>
      <c r="P1321" s="54">
        <f t="shared" si="203"/>
        <v>58.927641853201457</v>
      </c>
      <c r="Q1321" s="69">
        <v>34.116880530973454</v>
      </c>
      <c r="R1321" s="53">
        <f t="shared" si="204"/>
        <v>10.932189614783965</v>
      </c>
      <c r="S1321" s="53">
        <f t="shared" si="205"/>
        <v>0</v>
      </c>
      <c r="T1321" s="53">
        <f t="shared" si="206"/>
        <v>0</v>
      </c>
      <c r="U1321" s="53">
        <f t="shared" si="207"/>
        <v>58.927641853201457</v>
      </c>
      <c r="V1321" s="69">
        <v>34.116880530973454</v>
      </c>
      <c r="W1321" s="53">
        <f t="shared" si="208"/>
        <v>10.932189614783965</v>
      </c>
      <c r="X1321" s="53">
        <f t="shared" si="209"/>
        <v>0</v>
      </c>
      <c r="Y1321" s="12"/>
      <c r="Z1321" s="21"/>
      <c r="AA1321" s="48"/>
      <c r="AB1321" s="21"/>
      <c r="AC1321" s="12"/>
    </row>
    <row r="1322" spans="1:29" x14ac:dyDescent="0.3">
      <c r="A1322" s="1">
        <f t="shared" si="200"/>
        <v>45213.72916666347</v>
      </c>
      <c r="B1322" s="6">
        <v>14</v>
      </c>
      <c r="C1322" s="6" t="s">
        <v>115</v>
      </c>
      <c r="D1322">
        <f>IF(HOUR(A1322)+MINUTE(A1322)/60&lt;=18,1,IF(HOUR(A1322)+MINUTE(A1322)/60&gt;=23.25,1,LOOKUP(DAY(A1322),calendario!$A$12:$A$41,calendario!$C$12:$C$41)))</f>
        <v>1</v>
      </c>
      <c r="E1322" s="89">
        <f t="shared" si="201"/>
        <v>4.6424672851562496</v>
      </c>
      <c r="F1322" s="88">
        <v>18.569869140624998</v>
      </c>
      <c r="G1322" s="89">
        <f t="shared" si="201"/>
        <v>4.6510703124999999</v>
      </c>
      <c r="H1322" s="86">
        <v>18.60428125</v>
      </c>
      <c r="O1322" s="53">
        <f t="shared" si="202"/>
        <v>0</v>
      </c>
      <c r="P1322" s="54">
        <f t="shared" si="203"/>
        <v>58.927641853201457</v>
      </c>
      <c r="Q1322" s="69">
        <v>34.116880530973454</v>
      </c>
      <c r="R1322" s="53">
        <f t="shared" si="204"/>
        <v>10.932189614783965</v>
      </c>
      <c r="S1322" s="53">
        <f t="shared" si="205"/>
        <v>0</v>
      </c>
      <c r="T1322" s="53">
        <f t="shared" si="206"/>
        <v>0</v>
      </c>
      <c r="U1322" s="53">
        <f t="shared" si="207"/>
        <v>58.927641853201457</v>
      </c>
      <c r="V1322" s="69">
        <v>34.116880530973454</v>
      </c>
      <c r="W1322" s="53">
        <f t="shared" si="208"/>
        <v>10.932189614783965</v>
      </c>
      <c r="X1322" s="53">
        <f t="shared" si="209"/>
        <v>0</v>
      </c>
      <c r="Y1322" s="12"/>
      <c r="Z1322" s="21"/>
      <c r="AA1322" s="48"/>
      <c r="AB1322" s="21"/>
      <c r="AC1322" s="12"/>
    </row>
    <row r="1323" spans="1:29" x14ac:dyDescent="0.3">
      <c r="A1323" s="1">
        <f t="shared" si="200"/>
        <v>45213.739583330134</v>
      </c>
      <c r="B1323" s="6">
        <v>14</v>
      </c>
      <c r="C1323" s="6" t="s">
        <v>116</v>
      </c>
      <c r="D1323">
        <f>IF(HOUR(A1323)+MINUTE(A1323)/60&lt;=18,1,IF(HOUR(A1323)+MINUTE(A1323)/60&gt;=23.25,1,LOOKUP(DAY(A1323),calendario!$A$12:$A$41,calendario!$C$12:$C$41)))</f>
        <v>1</v>
      </c>
      <c r="E1323" s="89">
        <f t="shared" si="201"/>
        <v>4.6427026367187496</v>
      </c>
      <c r="F1323" s="88">
        <v>18.570810546874998</v>
      </c>
      <c r="G1323" s="89">
        <f t="shared" si="201"/>
        <v>4.6511225585937499</v>
      </c>
      <c r="H1323" s="86">
        <v>18.604490234375</v>
      </c>
      <c r="O1323" s="53">
        <f t="shared" si="202"/>
        <v>0</v>
      </c>
      <c r="P1323" s="54">
        <f t="shared" si="203"/>
        <v>58.927641853201457</v>
      </c>
      <c r="Q1323" s="69">
        <v>33.876448464341486</v>
      </c>
      <c r="R1323" s="53">
        <f t="shared" si="204"/>
        <v>11.052405648099949</v>
      </c>
      <c r="S1323" s="53">
        <f t="shared" si="205"/>
        <v>0</v>
      </c>
      <c r="T1323" s="53">
        <f t="shared" si="206"/>
        <v>0</v>
      </c>
      <c r="U1323" s="53">
        <f t="shared" si="207"/>
        <v>58.927641853201457</v>
      </c>
      <c r="V1323" s="69">
        <v>33.876448464341486</v>
      </c>
      <c r="W1323" s="53">
        <f t="shared" si="208"/>
        <v>11.052405648099949</v>
      </c>
      <c r="X1323" s="53">
        <f t="shared" si="209"/>
        <v>0</v>
      </c>
      <c r="Y1323" s="12"/>
      <c r="Z1323" s="21"/>
      <c r="AA1323" s="48"/>
      <c r="AB1323" s="21"/>
      <c r="AC1323" s="12"/>
    </row>
    <row r="1324" spans="1:29" x14ac:dyDescent="0.3">
      <c r="A1324" s="1">
        <f t="shared" si="200"/>
        <v>45213.749999996799</v>
      </c>
      <c r="B1324" s="6">
        <v>14</v>
      </c>
      <c r="C1324" s="6" t="s">
        <v>117</v>
      </c>
      <c r="D1324">
        <f>IF(HOUR(A1324)+MINUTE(A1324)/60&lt;=18,1,IF(HOUR(A1324)+MINUTE(A1324)/60&gt;=23.25,1,LOOKUP(DAY(A1324),calendario!$A$12:$A$41,calendario!$C$12:$C$41)))</f>
        <v>1</v>
      </c>
      <c r="E1324" s="89">
        <f t="shared" si="201"/>
        <v>4.6424633789062497</v>
      </c>
      <c r="F1324" s="88">
        <v>18.569853515624999</v>
      </c>
      <c r="G1324" s="89">
        <f t="shared" si="201"/>
        <v>4.6507866210937499</v>
      </c>
      <c r="H1324" s="86">
        <v>18.603146484374999</v>
      </c>
      <c r="O1324" s="53">
        <f t="shared" si="202"/>
        <v>0</v>
      </c>
      <c r="P1324" s="54">
        <f t="shared" si="203"/>
        <v>58.927641853201457</v>
      </c>
      <c r="Q1324" s="69">
        <v>33.876448464341486</v>
      </c>
      <c r="R1324" s="53">
        <f t="shared" si="204"/>
        <v>11.052405648099949</v>
      </c>
      <c r="S1324" s="53">
        <f t="shared" si="205"/>
        <v>0</v>
      </c>
      <c r="T1324" s="53">
        <f t="shared" si="206"/>
        <v>0</v>
      </c>
      <c r="U1324" s="53">
        <f t="shared" si="207"/>
        <v>58.927641853201457</v>
      </c>
      <c r="V1324" s="69">
        <v>33.876448464341486</v>
      </c>
      <c r="W1324" s="53">
        <f t="shared" si="208"/>
        <v>11.052405648099949</v>
      </c>
      <c r="X1324" s="53">
        <f t="shared" si="209"/>
        <v>0</v>
      </c>
      <c r="Y1324" s="12"/>
      <c r="Z1324" s="21"/>
      <c r="AA1324" s="48"/>
      <c r="AB1324" s="21"/>
      <c r="AC1324" s="12"/>
    </row>
    <row r="1325" spans="1:29" x14ac:dyDescent="0.3">
      <c r="A1325" s="1">
        <f t="shared" si="200"/>
        <v>45213.760416663463</v>
      </c>
      <c r="B1325" s="6">
        <v>14</v>
      </c>
      <c r="C1325" s="6" t="s">
        <v>118</v>
      </c>
      <c r="D1325">
        <f>IF(HOUR(A1325)+MINUTE(A1325)/60&lt;=18,1,IF(HOUR(A1325)+MINUTE(A1325)/60&gt;=23.25,1,LOOKUP(DAY(A1325),calendario!$A$12:$A$41,calendario!$C$12:$C$41)))</f>
        <v>0</v>
      </c>
      <c r="E1325" s="89">
        <f t="shared" si="201"/>
        <v>4.6437001953125003</v>
      </c>
      <c r="F1325" s="88">
        <v>18.574800781250001</v>
      </c>
      <c r="G1325" s="89">
        <f t="shared" si="201"/>
        <v>4.6499726562500001</v>
      </c>
      <c r="H1325" s="86">
        <v>18.599890625</v>
      </c>
      <c r="O1325" s="53">
        <f t="shared" si="202"/>
        <v>0</v>
      </c>
      <c r="P1325" s="54">
        <f t="shared" si="203"/>
        <v>60.072878709005721</v>
      </c>
      <c r="Q1325" s="69">
        <v>34.211684539302446</v>
      </c>
      <c r="R1325" s="53">
        <f t="shared" si="204"/>
        <v>11.428775117126492</v>
      </c>
      <c r="S1325" s="53">
        <f t="shared" si="205"/>
        <v>0</v>
      </c>
      <c r="T1325" s="53">
        <f t="shared" si="206"/>
        <v>0</v>
      </c>
      <c r="U1325" s="53">
        <f t="shared" si="207"/>
        <v>60.072878709005721</v>
      </c>
      <c r="V1325" s="69">
        <v>34.211684539302446</v>
      </c>
      <c r="W1325" s="53">
        <f t="shared" si="208"/>
        <v>11.428775117126492</v>
      </c>
      <c r="X1325" s="53">
        <f t="shared" si="209"/>
        <v>0</v>
      </c>
      <c r="Y1325" s="12"/>
      <c r="Z1325" s="21"/>
      <c r="AA1325" s="48"/>
      <c r="AB1325" s="21"/>
      <c r="AC1325" s="12"/>
    </row>
    <row r="1326" spans="1:29" x14ac:dyDescent="0.3">
      <c r="A1326" s="1">
        <f t="shared" si="200"/>
        <v>45213.770833330127</v>
      </c>
      <c r="B1326" s="6">
        <v>14</v>
      </c>
      <c r="C1326" s="6" t="s">
        <v>119</v>
      </c>
      <c r="D1326">
        <f>IF(HOUR(A1326)+MINUTE(A1326)/60&lt;=18,1,IF(HOUR(A1326)+MINUTE(A1326)/60&gt;=23.25,1,LOOKUP(DAY(A1326),calendario!$A$12:$A$41,calendario!$C$12:$C$41)))</f>
        <v>0</v>
      </c>
      <c r="E1326" s="89">
        <f t="shared" si="201"/>
        <v>4.6461147460937502</v>
      </c>
      <c r="F1326" s="88">
        <v>18.584458984375001</v>
      </c>
      <c r="G1326" s="89">
        <f t="shared" si="201"/>
        <v>4.6499096679687497</v>
      </c>
      <c r="H1326" s="86">
        <v>18.599638671874999</v>
      </c>
      <c r="O1326" s="53">
        <f t="shared" si="202"/>
        <v>0</v>
      </c>
      <c r="P1326" s="54">
        <f t="shared" si="203"/>
        <v>60.072878709005721</v>
      </c>
      <c r="Q1326" s="69">
        <v>34.211684539302446</v>
      </c>
      <c r="R1326" s="53">
        <f t="shared" si="204"/>
        <v>11.428775117126492</v>
      </c>
      <c r="S1326" s="53">
        <f t="shared" si="205"/>
        <v>0</v>
      </c>
      <c r="T1326" s="53">
        <f t="shared" si="206"/>
        <v>0</v>
      </c>
      <c r="U1326" s="53">
        <f t="shared" si="207"/>
        <v>60.072878709005721</v>
      </c>
      <c r="V1326" s="69">
        <v>34.211684539302446</v>
      </c>
      <c r="W1326" s="53">
        <f t="shared" si="208"/>
        <v>11.428775117126492</v>
      </c>
      <c r="X1326" s="53">
        <f t="shared" si="209"/>
        <v>0</v>
      </c>
      <c r="Y1326" s="12"/>
      <c r="Z1326" s="21"/>
      <c r="AA1326" s="48"/>
      <c r="AB1326" s="21"/>
      <c r="AC1326" s="12"/>
    </row>
    <row r="1327" spans="1:29" x14ac:dyDescent="0.3">
      <c r="A1327" s="1">
        <f t="shared" si="200"/>
        <v>45213.781249996791</v>
      </c>
      <c r="B1327" s="6">
        <v>14</v>
      </c>
      <c r="C1327" s="6" t="s">
        <v>120</v>
      </c>
      <c r="D1327">
        <f>IF(HOUR(A1327)+MINUTE(A1327)/60&lt;=18,1,IF(HOUR(A1327)+MINUTE(A1327)/60&gt;=23.25,1,LOOKUP(DAY(A1327),calendario!$A$12:$A$41,calendario!$C$12:$C$41)))</f>
        <v>0</v>
      </c>
      <c r="E1327" s="89">
        <f t="shared" si="201"/>
        <v>4.6454267578125004</v>
      </c>
      <c r="F1327" s="88">
        <v>18.581707031250001</v>
      </c>
      <c r="G1327" s="89">
        <f t="shared" si="201"/>
        <v>4.6498310546874997</v>
      </c>
      <c r="H1327" s="86">
        <v>18.599324218749999</v>
      </c>
      <c r="O1327" s="53">
        <f t="shared" si="202"/>
        <v>0</v>
      </c>
      <c r="P1327" s="54">
        <f t="shared" si="203"/>
        <v>60.072878709005721</v>
      </c>
      <c r="Q1327" s="69">
        <v>34.236856845393021</v>
      </c>
      <c r="R1327" s="53">
        <f t="shared" si="204"/>
        <v>11.416188964081204</v>
      </c>
      <c r="S1327" s="53">
        <f t="shared" si="205"/>
        <v>0</v>
      </c>
      <c r="T1327" s="53">
        <f t="shared" si="206"/>
        <v>0</v>
      </c>
      <c r="U1327" s="53">
        <f t="shared" si="207"/>
        <v>60.072878709005721</v>
      </c>
      <c r="V1327" s="69">
        <v>34.236856845393021</v>
      </c>
      <c r="W1327" s="53">
        <f t="shared" si="208"/>
        <v>11.416188964081204</v>
      </c>
      <c r="X1327" s="53">
        <f t="shared" si="209"/>
        <v>0</v>
      </c>
      <c r="Y1327" s="12"/>
      <c r="Z1327" s="21"/>
      <c r="AA1327" s="48"/>
      <c r="AB1327" s="21"/>
      <c r="AC1327" s="12"/>
    </row>
    <row r="1328" spans="1:29" x14ac:dyDescent="0.3">
      <c r="A1328" s="1">
        <f t="shared" si="200"/>
        <v>45213.791666663456</v>
      </c>
      <c r="B1328" s="6">
        <v>14</v>
      </c>
      <c r="C1328" s="6" t="s">
        <v>121</v>
      </c>
      <c r="D1328">
        <f>IF(HOUR(A1328)+MINUTE(A1328)/60&lt;=18,1,IF(HOUR(A1328)+MINUTE(A1328)/60&gt;=23.25,1,LOOKUP(DAY(A1328),calendario!$A$12:$A$41,calendario!$C$12:$C$41)))</f>
        <v>0</v>
      </c>
      <c r="E1328" s="89">
        <f t="shared" si="201"/>
        <v>4.6453544921874999</v>
      </c>
      <c r="F1328" s="88">
        <v>18.581417968749999</v>
      </c>
      <c r="G1328" s="89">
        <f t="shared" si="201"/>
        <v>4.6498261718749996</v>
      </c>
      <c r="H1328" s="86">
        <v>18.599304687499998</v>
      </c>
      <c r="O1328" s="53">
        <f t="shared" si="202"/>
        <v>0</v>
      </c>
      <c r="P1328" s="54">
        <f t="shared" si="203"/>
        <v>60.072878709005721</v>
      </c>
      <c r="Q1328" s="69">
        <v>34.236856845393021</v>
      </c>
      <c r="R1328" s="53">
        <f t="shared" si="204"/>
        <v>11.416188964081204</v>
      </c>
      <c r="S1328" s="53">
        <f t="shared" si="205"/>
        <v>0</v>
      </c>
      <c r="T1328" s="53">
        <f t="shared" si="206"/>
        <v>0</v>
      </c>
      <c r="U1328" s="53">
        <f t="shared" si="207"/>
        <v>60.072878709005721</v>
      </c>
      <c r="V1328" s="69">
        <v>34.236856845393021</v>
      </c>
      <c r="W1328" s="53">
        <f t="shared" si="208"/>
        <v>11.416188964081204</v>
      </c>
      <c r="X1328" s="53">
        <f t="shared" si="209"/>
        <v>0</v>
      </c>
      <c r="Y1328" s="12"/>
      <c r="Z1328" s="21"/>
      <c r="AA1328" s="48"/>
      <c r="AB1328" s="21"/>
      <c r="AC1328" s="12"/>
    </row>
    <row r="1329" spans="1:29" x14ac:dyDescent="0.3">
      <c r="A1329" s="1">
        <f t="shared" si="200"/>
        <v>45213.80208333012</v>
      </c>
      <c r="B1329" s="6">
        <v>14</v>
      </c>
      <c r="C1329" s="6" t="s">
        <v>122</v>
      </c>
      <c r="D1329">
        <f>IF(HOUR(A1329)+MINUTE(A1329)/60&lt;=18,1,IF(HOUR(A1329)+MINUTE(A1329)/60&gt;=23.25,1,LOOKUP(DAY(A1329),calendario!$A$12:$A$41,calendario!$C$12:$C$41)))</f>
        <v>0</v>
      </c>
      <c r="E1329" s="89">
        <f t="shared" si="201"/>
        <v>4.6488051757812503</v>
      </c>
      <c r="F1329" s="88">
        <v>18.595220703125001</v>
      </c>
      <c r="G1329" s="89">
        <f t="shared" si="201"/>
        <v>4.6499501953125</v>
      </c>
      <c r="H1329" s="86">
        <v>18.59980078125</v>
      </c>
      <c r="O1329" s="53">
        <f t="shared" si="202"/>
        <v>0</v>
      </c>
      <c r="P1329" s="54">
        <f t="shared" si="203"/>
        <v>60.072878709005721</v>
      </c>
      <c r="Q1329" s="69">
        <v>34.923243623112967</v>
      </c>
      <c r="R1329" s="53">
        <f t="shared" si="204"/>
        <v>11.072995575221231</v>
      </c>
      <c r="S1329" s="53">
        <f t="shared" si="205"/>
        <v>0</v>
      </c>
      <c r="T1329" s="53">
        <f t="shared" si="206"/>
        <v>0</v>
      </c>
      <c r="U1329" s="53">
        <f t="shared" si="207"/>
        <v>60.072878709005721</v>
      </c>
      <c r="V1329" s="69">
        <v>34.923243623112967</v>
      </c>
      <c r="W1329" s="53">
        <f t="shared" si="208"/>
        <v>11.072995575221231</v>
      </c>
      <c r="X1329" s="53">
        <f t="shared" si="209"/>
        <v>0</v>
      </c>
      <c r="Y1329" s="12"/>
      <c r="Z1329" s="21"/>
      <c r="AA1329" s="48"/>
      <c r="AB1329" s="21"/>
      <c r="AC1329" s="12"/>
    </row>
    <row r="1330" spans="1:29" x14ac:dyDescent="0.3">
      <c r="A1330" s="1">
        <f t="shared" si="200"/>
        <v>45213.812499996784</v>
      </c>
      <c r="B1330" s="6">
        <v>14</v>
      </c>
      <c r="C1330" s="6" t="s">
        <v>123</v>
      </c>
      <c r="D1330">
        <f>IF(HOUR(A1330)+MINUTE(A1330)/60&lt;=18,1,IF(HOUR(A1330)+MINUTE(A1330)/60&gt;=23.25,1,LOOKUP(DAY(A1330),calendario!$A$12:$A$41,calendario!$C$12:$C$41)))</f>
        <v>0</v>
      </c>
      <c r="E1330" s="89">
        <f t="shared" si="201"/>
        <v>4.6503144531249996</v>
      </c>
      <c r="F1330" s="88">
        <v>18.601257812499998</v>
      </c>
      <c r="G1330" s="89">
        <f t="shared" si="201"/>
        <v>4.6499121093750002</v>
      </c>
      <c r="H1330" s="86">
        <v>18.599648437500001</v>
      </c>
      <c r="O1330" s="53">
        <f t="shared" si="202"/>
        <v>0</v>
      </c>
      <c r="P1330" s="54">
        <f t="shared" si="203"/>
        <v>60.072878709005721</v>
      </c>
      <c r="Q1330" s="69">
        <v>34.923243623112967</v>
      </c>
      <c r="R1330" s="53">
        <f t="shared" si="204"/>
        <v>11.072995575221231</v>
      </c>
      <c r="S1330" s="53">
        <f t="shared" si="205"/>
        <v>0</v>
      </c>
      <c r="T1330" s="53">
        <f t="shared" si="206"/>
        <v>0</v>
      </c>
      <c r="U1330" s="53">
        <f t="shared" si="207"/>
        <v>60.072878709005721</v>
      </c>
      <c r="V1330" s="69">
        <v>34.923243623112967</v>
      </c>
      <c r="W1330" s="53">
        <f t="shared" si="208"/>
        <v>11.072995575221231</v>
      </c>
      <c r="X1330" s="53">
        <f t="shared" si="209"/>
        <v>0</v>
      </c>
      <c r="Y1330" s="12"/>
      <c r="Z1330" s="21"/>
      <c r="AA1330" s="48"/>
      <c r="AB1330" s="21"/>
      <c r="AC1330" s="12"/>
    </row>
    <row r="1331" spans="1:29" x14ac:dyDescent="0.3">
      <c r="A1331" s="1">
        <f t="shared" si="200"/>
        <v>45213.822916663448</v>
      </c>
      <c r="B1331" s="6">
        <v>14</v>
      </c>
      <c r="C1331" s="6" t="s">
        <v>124</v>
      </c>
      <c r="D1331">
        <f>IF(HOUR(A1331)+MINUTE(A1331)/60&lt;=18,1,IF(HOUR(A1331)+MINUTE(A1331)/60&gt;=23.25,1,LOOKUP(DAY(A1331),calendario!$A$12:$A$41,calendario!$C$12:$C$41)))</f>
        <v>0</v>
      </c>
      <c r="E1331" s="89">
        <f t="shared" si="201"/>
        <v>4.65045166015625</v>
      </c>
      <c r="F1331" s="88">
        <v>18.601806640625</v>
      </c>
      <c r="G1331" s="89">
        <f t="shared" si="201"/>
        <v>4.6496884765625</v>
      </c>
      <c r="H1331" s="86">
        <v>18.59875390625</v>
      </c>
      <c r="O1331" s="53">
        <f t="shared" si="202"/>
        <v>0</v>
      </c>
      <c r="P1331" s="54">
        <f t="shared" si="203"/>
        <v>60.072878709005721</v>
      </c>
      <c r="Q1331" s="69">
        <v>35.511070536179076</v>
      </c>
      <c r="R1331" s="53">
        <f t="shared" si="204"/>
        <v>10.779082118688176</v>
      </c>
      <c r="S1331" s="53">
        <f t="shared" si="205"/>
        <v>0</v>
      </c>
      <c r="T1331" s="53">
        <f t="shared" si="206"/>
        <v>0</v>
      </c>
      <c r="U1331" s="53">
        <f t="shared" si="207"/>
        <v>60.072878709005721</v>
      </c>
      <c r="V1331" s="69">
        <v>35.511070536179076</v>
      </c>
      <c r="W1331" s="53">
        <f t="shared" si="208"/>
        <v>10.779082118688176</v>
      </c>
      <c r="X1331" s="53">
        <f t="shared" si="209"/>
        <v>0</v>
      </c>
      <c r="Y1331" s="12"/>
      <c r="Z1331" s="21"/>
      <c r="AA1331" s="48"/>
      <c r="AB1331" s="21"/>
      <c r="AC1331" s="12"/>
    </row>
    <row r="1332" spans="1:29" x14ac:dyDescent="0.3">
      <c r="A1332" s="1">
        <f t="shared" si="200"/>
        <v>45213.833333330113</v>
      </c>
      <c r="B1332" s="6">
        <v>14</v>
      </c>
      <c r="C1332" s="6" t="s">
        <v>125</v>
      </c>
      <c r="D1332">
        <f>IF(HOUR(A1332)+MINUTE(A1332)/60&lt;=18,1,IF(HOUR(A1332)+MINUTE(A1332)/60&gt;=23.25,1,LOOKUP(DAY(A1332),calendario!$A$12:$A$41,calendario!$C$12:$C$41)))</f>
        <v>0</v>
      </c>
      <c r="E1332" s="89">
        <f t="shared" si="201"/>
        <v>4.6514335937500002</v>
      </c>
      <c r="F1332" s="88">
        <v>18.605734375000001</v>
      </c>
      <c r="G1332" s="89">
        <f t="shared" si="201"/>
        <v>4.6495346679687497</v>
      </c>
      <c r="H1332" s="86">
        <v>18.598138671874999</v>
      </c>
      <c r="O1332" s="53">
        <f t="shared" si="202"/>
        <v>0</v>
      </c>
      <c r="P1332" s="54">
        <f t="shared" si="203"/>
        <v>60.072878709005721</v>
      </c>
      <c r="Q1332" s="69">
        <v>35.511070536179076</v>
      </c>
      <c r="R1332" s="53">
        <f t="shared" si="204"/>
        <v>10.779082118688176</v>
      </c>
      <c r="S1332" s="53">
        <f t="shared" si="205"/>
        <v>0</v>
      </c>
      <c r="T1332" s="53">
        <f t="shared" si="206"/>
        <v>0</v>
      </c>
      <c r="U1332" s="53">
        <f t="shared" si="207"/>
        <v>60.072878709005721</v>
      </c>
      <c r="V1332" s="69">
        <v>35.511070536179076</v>
      </c>
      <c r="W1332" s="53">
        <f t="shared" si="208"/>
        <v>10.779082118688176</v>
      </c>
      <c r="X1332" s="53">
        <f t="shared" si="209"/>
        <v>0</v>
      </c>
      <c r="Y1332" s="12"/>
      <c r="Z1332" s="21"/>
      <c r="AA1332" s="48"/>
      <c r="AB1332" s="21"/>
      <c r="AC1332" s="12"/>
    </row>
    <row r="1333" spans="1:29" x14ac:dyDescent="0.3">
      <c r="A1333" s="1">
        <f t="shared" si="200"/>
        <v>45213.843749996777</v>
      </c>
      <c r="B1333" s="6">
        <v>14</v>
      </c>
      <c r="C1333" s="6" t="s">
        <v>126</v>
      </c>
      <c r="D1333">
        <f>IF(HOUR(A1333)+MINUTE(A1333)/60&lt;=18,1,IF(HOUR(A1333)+MINUTE(A1333)/60&gt;=23.25,1,LOOKUP(DAY(A1333),calendario!$A$12:$A$41,calendario!$C$12:$C$41)))</f>
        <v>0</v>
      </c>
      <c r="E1333" s="89">
        <f t="shared" si="201"/>
        <v>4.4364125976562496</v>
      </c>
      <c r="F1333" s="88">
        <v>17.745650390624998</v>
      </c>
      <c r="G1333" s="89">
        <f t="shared" si="201"/>
        <v>4.649357421875</v>
      </c>
      <c r="H1333" s="86">
        <v>18.5974296875</v>
      </c>
      <c r="O1333" s="53">
        <f t="shared" si="202"/>
        <v>5.736870536336093E-4</v>
      </c>
      <c r="P1333" s="54">
        <f t="shared" si="203"/>
        <v>60.072878709005721</v>
      </c>
      <c r="Q1333" s="69">
        <v>34.992679854242581</v>
      </c>
      <c r="R1333" s="53">
        <f t="shared" si="204"/>
        <v>11.038277459656424</v>
      </c>
      <c r="S1333" s="53">
        <f t="shared" si="205"/>
        <v>6.3325168730205758E-3</v>
      </c>
      <c r="T1333" s="53">
        <f t="shared" si="206"/>
        <v>0</v>
      </c>
      <c r="U1333" s="53">
        <f t="shared" si="207"/>
        <v>60.072878709005721</v>
      </c>
      <c r="V1333" s="69">
        <v>34.992679854242581</v>
      </c>
      <c r="W1333" s="53">
        <f t="shared" si="208"/>
        <v>11.038277459656424</v>
      </c>
      <c r="X1333" s="53">
        <f t="shared" si="209"/>
        <v>0</v>
      </c>
      <c r="Y1333" s="12"/>
      <c r="Z1333" s="21"/>
      <c r="AA1333" s="48"/>
      <c r="AB1333" s="21"/>
      <c r="AC1333" s="12"/>
    </row>
    <row r="1334" spans="1:29" x14ac:dyDescent="0.3">
      <c r="A1334" s="1">
        <f t="shared" si="200"/>
        <v>45213.854166663441</v>
      </c>
      <c r="B1334" s="6">
        <v>14</v>
      </c>
      <c r="C1334" s="6" t="s">
        <v>127</v>
      </c>
      <c r="D1334">
        <f>IF(HOUR(A1334)+MINUTE(A1334)/60&lt;=18,1,IF(HOUR(A1334)+MINUTE(A1334)/60&gt;=23.25,1,LOOKUP(DAY(A1334),calendario!$A$12:$A$41,calendario!$C$12:$C$41)))</f>
        <v>0</v>
      </c>
      <c r="E1334" s="89">
        <f t="shared" si="201"/>
        <v>4.2270039062500002</v>
      </c>
      <c r="F1334" s="88">
        <v>16.908015625000001</v>
      </c>
      <c r="G1334" s="89">
        <f t="shared" si="201"/>
        <v>4.64926123046875</v>
      </c>
      <c r="H1334" s="86">
        <v>18.597044921875</v>
      </c>
      <c r="O1334" s="53">
        <f t="shared" si="202"/>
        <v>0.21418420364060078</v>
      </c>
      <c r="P1334" s="54">
        <f t="shared" si="203"/>
        <v>60.072878709005721</v>
      </c>
      <c r="Q1334" s="69">
        <v>34.992679854242581</v>
      </c>
      <c r="R1334" s="53">
        <f t="shared" si="204"/>
        <v>11.038277459656424</v>
      </c>
      <c r="S1334" s="53">
        <f t="shared" si="205"/>
        <v>2.3642246672605052</v>
      </c>
      <c r="T1334" s="53">
        <f t="shared" si="206"/>
        <v>0</v>
      </c>
      <c r="U1334" s="53">
        <f t="shared" si="207"/>
        <v>60.072878709005721</v>
      </c>
      <c r="V1334" s="69">
        <v>34.992679854242581</v>
      </c>
      <c r="W1334" s="53">
        <f t="shared" si="208"/>
        <v>11.038277459656424</v>
      </c>
      <c r="X1334" s="53">
        <f t="shared" si="209"/>
        <v>0</v>
      </c>
      <c r="Y1334" s="12"/>
      <c r="Z1334" s="21"/>
      <c r="AA1334" s="48"/>
      <c r="AB1334" s="21"/>
      <c r="AC1334" s="12"/>
    </row>
    <row r="1335" spans="1:29" x14ac:dyDescent="0.3">
      <c r="A1335" s="1">
        <f t="shared" si="200"/>
        <v>45213.864583330105</v>
      </c>
      <c r="B1335" s="6">
        <v>14</v>
      </c>
      <c r="C1335" s="6" t="s">
        <v>128</v>
      </c>
      <c r="D1335">
        <f>IF(HOUR(A1335)+MINUTE(A1335)/60&lt;=18,1,IF(HOUR(A1335)+MINUTE(A1335)/60&gt;=23.25,1,LOOKUP(DAY(A1335),calendario!$A$12:$A$41,calendario!$C$12:$C$41)))</f>
        <v>0</v>
      </c>
      <c r="E1335" s="89">
        <f t="shared" si="201"/>
        <v>4.6177070312500001</v>
      </c>
      <c r="F1335" s="88">
        <v>18.470828125000001</v>
      </c>
      <c r="G1335" s="89">
        <f t="shared" si="201"/>
        <v>4.6494428710937497</v>
      </c>
      <c r="H1335" s="86">
        <v>18.597771484374999</v>
      </c>
      <c r="O1335" s="53">
        <f t="shared" si="202"/>
        <v>0</v>
      </c>
      <c r="P1335" s="54">
        <f t="shared" si="203"/>
        <v>60.072878709005721</v>
      </c>
      <c r="Q1335" s="69">
        <v>34.926286048932845</v>
      </c>
      <c r="R1335" s="53">
        <f t="shared" si="204"/>
        <v>11.071474362311292</v>
      </c>
      <c r="S1335" s="53">
        <f t="shared" si="205"/>
        <v>0</v>
      </c>
      <c r="T1335" s="53">
        <f t="shared" si="206"/>
        <v>0</v>
      </c>
      <c r="U1335" s="53">
        <f t="shared" si="207"/>
        <v>60.072878709005721</v>
      </c>
      <c r="V1335" s="69">
        <v>34.926286048932845</v>
      </c>
      <c r="W1335" s="53">
        <f t="shared" si="208"/>
        <v>11.071474362311292</v>
      </c>
      <c r="X1335" s="53">
        <f t="shared" si="209"/>
        <v>0</v>
      </c>
      <c r="Y1335" s="12"/>
      <c r="Z1335" s="21"/>
      <c r="AA1335" s="48"/>
      <c r="AB1335" s="21"/>
      <c r="AC1335" s="12"/>
    </row>
    <row r="1336" spans="1:29" x14ac:dyDescent="0.3">
      <c r="A1336" s="1">
        <f t="shared" si="200"/>
        <v>45213.874999996769</v>
      </c>
      <c r="B1336" s="6">
        <v>14</v>
      </c>
      <c r="C1336" s="6" t="s">
        <v>129</v>
      </c>
      <c r="D1336">
        <f>IF(HOUR(A1336)+MINUTE(A1336)/60&lt;=18,1,IF(HOUR(A1336)+MINUTE(A1336)/60&gt;=23.25,1,LOOKUP(DAY(A1336),calendario!$A$12:$A$41,calendario!$C$12:$C$41)))</f>
        <v>0</v>
      </c>
      <c r="E1336" s="89">
        <f t="shared" si="201"/>
        <v>4.6177114257812502</v>
      </c>
      <c r="F1336" s="88">
        <v>18.470845703125001</v>
      </c>
      <c r="G1336" s="89">
        <f t="shared" si="201"/>
        <v>4.6496474609374996</v>
      </c>
      <c r="H1336" s="86">
        <v>18.598589843749998</v>
      </c>
      <c r="O1336" s="53">
        <f t="shared" si="202"/>
        <v>0</v>
      </c>
      <c r="P1336" s="54">
        <f t="shared" si="203"/>
        <v>60.072878709005721</v>
      </c>
      <c r="Q1336" s="69">
        <v>34.926286048932845</v>
      </c>
      <c r="R1336" s="53">
        <f t="shared" si="204"/>
        <v>11.071474362311292</v>
      </c>
      <c r="S1336" s="53">
        <f t="shared" si="205"/>
        <v>0</v>
      </c>
      <c r="T1336" s="53">
        <f t="shared" si="206"/>
        <v>0</v>
      </c>
      <c r="U1336" s="53">
        <f t="shared" si="207"/>
        <v>60.072878709005721</v>
      </c>
      <c r="V1336" s="69">
        <v>34.926286048932845</v>
      </c>
      <c r="W1336" s="53">
        <f t="shared" si="208"/>
        <v>11.071474362311292</v>
      </c>
      <c r="X1336" s="53">
        <f t="shared" si="209"/>
        <v>0</v>
      </c>
      <c r="Y1336" s="12"/>
      <c r="Z1336" s="21"/>
      <c r="AA1336" s="48"/>
      <c r="AB1336" s="21"/>
      <c r="AC1336" s="12"/>
    </row>
    <row r="1337" spans="1:29" x14ac:dyDescent="0.3">
      <c r="A1337" s="1">
        <f t="shared" si="200"/>
        <v>45213.885416663434</v>
      </c>
      <c r="B1337" s="6">
        <v>14</v>
      </c>
      <c r="C1337" s="6" t="s">
        <v>130</v>
      </c>
      <c r="D1337">
        <f>IF(HOUR(A1337)+MINUTE(A1337)/60&lt;=18,1,IF(HOUR(A1337)+MINUTE(A1337)/60&gt;=23.25,1,LOOKUP(DAY(A1337),calendario!$A$12:$A$41,calendario!$C$12:$C$41)))</f>
        <v>0</v>
      </c>
      <c r="E1337" s="89">
        <f t="shared" si="201"/>
        <v>4.6178637695312501</v>
      </c>
      <c r="F1337" s="88">
        <v>18.471455078125</v>
      </c>
      <c r="G1337" s="89">
        <f t="shared" si="201"/>
        <v>4.6494379882812504</v>
      </c>
      <c r="H1337" s="86">
        <v>18.597751953125002</v>
      </c>
      <c r="O1337" s="53">
        <f t="shared" si="202"/>
        <v>0</v>
      </c>
      <c r="P1337" s="54">
        <f t="shared" si="203"/>
        <v>60.072878709005721</v>
      </c>
      <c r="Q1337" s="69">
        <v>34.832396928682975</v>
      </c>
      <c r="R1337" s="53">
        <f t="shared" si="204"/>
        <v>11.118418922436227</v>
      </c>
      <c r="S1337" s="53">
        <f t="shared" si="205"/>
        <v>0</v>
      </c>
      <c r="T1337" s="53">
        <f t="shared" si="206"/>
        <v>0</v>
      </c>
      <c r="U1337" s="53">
        <f t="shared" si="207"/>
        <v>60.072878709005721</v>
      </c>
      <c r="V1337" s="69">
        <v>34.832396928682975</v>
      </c>
      <c r="W1337" s="53">
        <f t="shared" si="208"/>
        <v>11.118418922436227</v>
      </c>
      <c r="X1337" s="53">
        <f t="shared" si="209"/>
        <v>0</v>
      </c>
      <c r="Y1337" s="12"/>
      <c r="Z1337" s="21"/>
      <c r="AA1337" s="48"/>
      <c r="AB1337" s="21"/>
      <c r="AC1337" s="12"/>
    </row>
    <row r="1338" spans="1:29" x14ac:dyDescent="0.3">
      <c r="A1338" s="1">
        <f t="shared" si="200"/>
        <v>45213.895833330098</v>
      </c>
      <c r="B1338" s="6">
        <v>14</v>
      </c>
      <c r="C1338" s="6" t="s">
        <v>131</v>
      </c>
      <c r="D1338">
        <f>IF(HOUR(A1338)+MINUTE(A1338)/60&lt;=18,1,IF(HOUR(A1338)+MINUTE(A1338)/60&gt;=23.25,1,LOOKUP(DAY(A1338),calendario!$A$12:$A$41,calendario!$C$12:$C$41)))</f>
        <v>0</v>
      </c>
      <c r="E1338" s="89">
        <f t="shared" si="201"/>
        <v>4.6178813476562501</v>
      </c>
      <c r="F1338" s="88">
        <v>18.471525390625001</v>
      </c>
      <c r="G1338" s="89">
        <f t="shared" si="201"/>
        <v>4.6492885742187502</v>
      </c>
      <c r="H1338" s="86">
        <v>18.597154296875001</v>
      </c>
      <c r="O1338" s="53">
        <f t="shared" si="202"/>
        <v>0</v>
      </c>
      <c r="P1338" s="54">
        <f t="shared" si="203"/>
        <v>60.072878709005721</v>
      </c>
      <c r="Q1338" s="69">
        <v>34.832396928682975</v>
      </c>
      <c r="R1338" s="53">
        <f t="shared" si="204"/>
        <v>11.118418922436227</v>
      </c>
      <c r="S1338" s="53">
        <f t="shared" si="205"/>
        <v>0</v>
      </c>
      <c r="T1338" s="53">
        <f t="shared" si="206"/>
        <v>0</v>
      </c>
      <c r="U1338" s="53">
        <f t="shared" si="207"/>
        <v>60.072878709005721</v>
      </c>
      <c r="V1338" s="69">
        <v>34.832396928682975</v>
      </c>
      <c r="W1338" s="53">
        <f t="shared" si="208"/>
        <v>11.118418922436227</v>
      </c>
      <c r="X1338" s="53">
        <f t="shared" si="209"/>
        <v>0</v>
      </c>
      <c r="Y1338" s="12"/>
      <c r="Z1338" s="21"/>
      <c r="AA1338" s="48"/>
      <c r="AB1338" s="21"/>
      <c r="AC1338" s="12"/>
    </row>
    <row r="1339" spans="1:29" x14ac:dyDescent="0.3">
      <c r="A1339" s="1">
        <f t="shared" si="200"/>
        <v>45213.906249996762</v>
      </c>
      <c r="B1339" s="6">
        <v>14</v>
      </c>
      <c r="C1339" s="6" t="s">
        <v>132</v>
      </c>
      <c r="D1339">
        <f>IF(HOUR(A1339)+MINUTE(A1339)/60&lt;=18,1,IF(HOUR(A1339)+MINUTE(A1339)/60&gt;=23.25,1,LOOKUP(DAY(A1339),calendario!$A$12:$A$41,calendario!$C$12:$C$41)))</f>
        <v>0</v>
      </c>
      <c r="E1339" s="89">
        <f t="shared" si="201"/>
        <v>4.6183891601562497</v>
      </c>
      <c r="F1339" s="88">
        <v>18.473556640624999</v>
      </c>
      <c r="G1339" s="89">
        <f t="shared" si="201"/>
        <v>4.6491718750000004</v>
      </c>
      <c r="H1339" s="86">
        <v>18.596687500000002</v>
      </c>
      <c r="O1339" s="53">
        <f t="shared" si="202"/>
        <v>0</v>
      </c>
      <c r="P1339" s="54">
        <f t="shared" si="203"/>
        <v>60.072878709005721</v>
      </c>
      <c r="Q1339" s="69">
        <v>35.258817803227487</v>
      </c>
      <c r="R1339" s="53">
        <f t="shared" si="204"/>
        <v>10.905208485163971</v>
      </c>
      <c r="S1339" s="53">
        <f t="shared" si="205"/>
        <v>0</v>
      </c>
      <c r="T1339" s="53">
        <f t="shared" si="206"/>
        <v>0</v>
      </c>
      <c r="U1339" s="53">
        <f t="shared" si="207"/>
        <v>60.072878709005721</v>
      </c>
      <c r="V1339" s="69">
        <v>35.258817803227487</v>
      </c>
      <c r="W1339" s="53">
        <f t="shared" si="208"/>
        <v>10.905208485163971</v>
      </c>
      <c r="X1339" s="53">
        <f t="shared" si="209"/>
        <v>0</v>
      </c>
      <c r="Y1339" s="12"/>
      <c r="Z1339" s="21"/>
      <c r="AA1339" s="48"/>
      <c r="AB1339" s="21"/>
      <c r="AC1339" s="12"/>
    </row>
    <row r="1340" spans="1:29" x14ac:dyDescent="0.3">
      <c r="A1340" s="1">
        <f t="shared" si="200"/>
        <v>45213.916666663426</v>
      </c>
      <c r="B1340" s="6">
        <v>14</v>
      </c>
      <c r="C1340" s="6" t="s">
        <v>133</v>
      </c>
      <c r="D1340">
        <f>IF(HOUR(A1340)+MINUTE(A1340)/60&lt;=18,1,IF(HOUR(A1340)+MINUTE(A1340)/60&gt;=23.25,1,LOOKUP(DAY(A1340),calendario!$A$12:$A$41,calendario!$C$12:$C$41)))</f>
        <v>0</v>
      </c>
      <c r="E1340" s="89">
        <f t="shared" si="201"/>
        <v>4.6190244140625003</v>
      </c>
      <c r="F1340" s="88">
        <v>18.476097656250001</v>
      </c>
      <c r="G1340" s="89">
        <f t="shared" si="201"/>
        <v>4.6489482421875001</v>
      </c>
      <c r="H1340" s="86">
        <v>18.595792968750001</v>
      </c>
      <c r="O1340" s="53">
        <f t="shared" si="202"/>
        <v>0</v>
      </c>
      <c r="P1340" s="54">
        <f t="shared" si="203"/>
        <v>60.072878709005721</v>
      </c>
      <c r="Q1340" s="69">
        <v>35.258817803227487</v>
      </c>
      <c r="R1340" s="53">
        <f t="shared" si="204"/>
        <v>10.905208485163971</v>
      </c>
      <c r="S1340" s="53">
        <f t="shared" si="205"/>
        <v>0</v>
      </c>
      <c r="T1340" s="53">
        <f t="shared" si="206"/>
        <v>0</v>
      </c>
      <c r="U1340" s="53">
        <f t="shared" si="207"/>
        <v>60.072878709005721</v>
      </c>
      <c r="V1340" s="69">
        <v>35.258817803227487</v>
      </c>
      <c r="W1340" s="53">
        <f t="shared" si="208"/>
        <v>10.905208485163971</v>
      </c>
      <c r="X1340" s="53">
        <f t="shared" si="209"/>
        <v>0</v>
      </c>
      <c r="Y1340" s="12"/>
      <c r="Z1340" s="21"/>
      <c r="AA1340" s="48"/>
      <c r="AB1340" s="21"/>
      <c r="AC1340" s="12"/>
    </row>
    <row r="1341" spans="1:29" x14ac:dyDescent="0.3">
      <c r="A1341" s="1">
        <f t="shared" si="200"/>
        <v>45213.927083330091</v>
      </c>
      <c r="B1341" s="6">
        <v>14</v>
      </c>
      <c r="C1341" s="6" t="s">
        <v>134</v>
      </c>
      <c r="D1341">
        <f>IF(HOUR(A1341)+MINUTE(A1341)/60&lt;=18,1,IF(HOUR(A1341)+MINUTE(A1341)/60&gt;=23.25,1,LOOKUP(DAY(A1341),calendario!$A$12:$A$41,calendario!$C$12:$C$41)))</f>
        <v>0</v>
      </c>
      <c r="E1341" s="89">
        <f t="shared" si="201"/>
        <v>4.6188720703125004</v>
      </c>
      <c r="F1341" s="88">
        <v>18.475488281250001</v>
      </c>
      <c r="G1341" s="89">
        <f t="shared" si="201"/>
        <v>4.6489321289062504</v>
      </c>
      <c r="H1341" s="86">
        <v>18.595728515625002</v>
      </c>
      <c r="O1341" s="53">
        <f t="shared" si="202"/>
        <v>0</v>
      </c>
      <c r="P1341" s="54">
        <f t="shared" si="203"/>
        <v>60.072878709005721</v>
      </c>
      <c r="Q1341" s="69">
        <v>35.447805830296723</v>
      </c>
      <c r="R1341" s="53">
        <f t="shared" si="204"/>
        <v>10.810714471629353</v>
      </c>
      <c r="S1341" s="53">
        <f t="shared" si="205"/>
        <v>0</v>
      </c>
      <c r="T1341" s="53">
        <f t="shared" si="206"/>
        <v>0</v>
      </c>
      <c r="U1341" s="53">
        <f t="shared" si="207"/>
        <v>60.072878709005721</v>
      </c>
      <c r="V1341" s="69">
        <v>35.447805830296723</v>
      </c>
      <c r="W1341" s="53">
        <f t="shared" si="208"/>
        <v>10.810714471629353</v>
      </c>
      <c r="X1341" s="53">
        <f t="shared" si="209"/>
        <v>0</v>
      </c>
      <c r="Y1341" s="12"/>
      <c r="Z1341" s="21"/>
      <c r="AA1341" s="48"/>
      <c r="AB1341" s="21"/>
      <c r="AC1341" s="12"/>
    </row>
    <row r="1342" spans="1:29" x14ac:dyDescent="0.3">
      <c r="A1342" s="1">
        <f t="shared" si="200"/>
        <v>45213.937499996755</v>
      </c>
      <c r="B1342" s="6">
        <v>14</v>
      </c>
      <c r="C1342" s="6" t="s">
        <v>135</v>
      </c>
      <c r="D1342">
        <f>IF(HOUR(A1342)+MINUTE(A1342)/60&lt;=18,1,IF(HOUR(A1342)+MINUTE(A1342)/60&gt;=23.25,1,LOOKUP(DAY(A1342),calendario!$A$12:$A$41,calendario!$C$12:$C$41)))</f>
        <v>0</v>
      </c>
      <c r="E1342" s="89">
        <f t="shared" si="201"/>
        <v>4.61883984375</v>
      </c>
      <c r="F1342" s="88">
        <v>18.475359375</v>
      </c>
      <c r="G1342" s="89">
        <f t="shared" si="201"/>
        <v>4.6488217773437501</v>
      </c>
      <c r="H1342" s="86">
        <v>18.595287109375001</v>
      </c>
      <c r="O1342" s="53">
        <f t="shared" si="202"/>
        <v>0</v>
      </c>
      <c r="P1342" s="54">
        <f t="shared" si="203"/>
        <v>60.072878709005721</v>
      </c>
      <c r="Q1342" s="69">
        <v>35.447805830296723</v>
      </c>
      <c r="R1342" s="53">
        <f t="shared" si="204"/>
        <v>10.810714471629353</v>
      </c>
      <c r="S1342" s="53">
        <f t="shared" si="205"/>
        <v>0</v>
      </c>
      <c r="T1342" s="53">
        <f t="shared" si="206"/>
        <v>0</v>
      </c>
      <c r="U1342" s="53">
        <f t="shared" si="207"/>
        <v>60.072878709005721</v>
      </c>
      <c r="V1342" s="69">
        <v>35.447805830296723</v>
      </c>
      <c r="W1342" s="53">
        <f t="shared" si="208"/>
        <v>10.810714471629353</v>
      </c>
      <c r="X1342" s="53">
        <f t="shared" si="209"/>
        <v>0</v>
      </c>
      <c r="Y1342" s="12"/>
      <c r="Z1342" s="21"/>
      <c r="AA1342" s="48"/>
      <c r="AB1342" s="21"/>
      <c r="AC1342" s="12"/>
    </row>
    <row r="1343" spans="1:29" x14ac:dyDescent="0.3">
      <c r="A1343" s="1">
        <f t="shared" si="200"/>
        <v>45213.947916663419</v>
      </c>
      <c r="B1343" s="6">
        <v>14</v>
      </c>
      <c r="C1343" s="6" t="s">
        <v>136</v>
      </c>
      <c r="D1343">
        <f>IF(HOUR(A1343)+MINUTE(A1343)/60&lt;=18,1,IF(HOUR(A1343)+MINUTE(A1343)/60&gt;=23.25,1,LOOKUP(DAY(A1343),calendario!$A$12:$A$41,calendario!$C$12:$C$41)))</f>
        <v>0</v>
      </c>
      <c r="E1343" s="89">
        <f t="shared" si="201"/>
        <v>4.6189550781250004</v>
      </c>
      <c r="F1343" s="88">
        <v>18.475820312500002</v>
      </c>
      <c r="G1343" s="89">
        <f t="shared" si="201"/>
        <v>4.6490185546875002</v>
      </c>
      <c r="H1343" s="86">
        <v>18.596074218750001</v>
      </c>
      <c r="O1343" s="53">
        <f t="shared" si="202"/>
        <v>0</v>
      </c>
      <c r="P1343" s="54">
        <f t="shared" si="203"/>
        <v>60.072878709005721</v>
      </c>
      <c r="Q1343" s="69">
        <v>35.156690786048927</v>
      </c>
      <c r="R1343" s="53">
        <f t="shared" si="204"/>
        <v>10.956271993753251</v>
      </c>
      <c r="S1343" s="53">
        <f t="shared" si="205"/>
        <v>0</v>
      </c>
      <c r="T1343" s="53">
        <f t="shared" si="206"/>
        <v>0</v>
      </c>
      <c r="U1343" s="53">
        <f t="shared" si="207"/>
        <v>60.072878709005721</v>
      </c>
      <c r="V1343" s="69">
        <v>35.156690786048927</v>
      </c>
      <c r="W1343" s="53">
        <f t="shared" si="208"/>
        <v>10.956271993753251</v>
      </c>
      <c r="X1343" s="53">
        <f t="shared" si="209"/>
        <v>0</v>
      </c>
      <c r="Y1343" s="12"/>
      <c r="Z1343" s="21"/>
      <c r="AA1343" s="48"/>
      <c r="AB1343" s="21"/>
      <c r="AC1343" s="12"/>
    </row>
    <row r="1344" spans="1:29" x14ac:dyDescent="0.3">
      <c r="A1344" s="1">
        <f t="shared" si="200"/>
        <v>45213.958333330083</v>
      </c>
      <c r="B1344" s="6">
        <v>14</v>
      </c>
      <c r="C1344" s="6" t="s">
        <v>137</v>
      </c>
      <c r="D1344">
        <f>IF(HOUR(A1344)+MINUTE(A1344)/60&lt;=18,1,IF(HOUR(A1344)+MINUTE(A1344)/60&gt;=23.25,1,LOOKUP(DAY(A1344),calendario!$A$12:$A$41,calendario!$C$12:$C$41)))</f>
        <v>0</v>
      </c>
      <c r="E1344" s="89">
        <f t="shared" si="201"/>
        <v>4.6131386718750003</v>
      </c>
      <c r="F1344" s="88">
        <v>18.452554687500001</v>
      </c>
      <c r="G1344" s="89">
        <f t="shared" si="201"/>
        <v>4.6489360351562503</v>
      </c>
      <c r="H1344" s="86">
        <v>18.595744140625001</v>
      </c>
      <c r="O1344" s="53">
        <f t="shared" si="202"/>
        <v>0</v>
      </c>
      <c r="P1344" s="54">
        <f t="shared" si="203"/>
        <v>60.072878709005721</v>
      </c>
      <c r="Q1344" s="69">
        <v>35.156690786048927</v>
      </c>
      <c r="R1344" s="53">
        <f t="shared" si="204"/>
        <v>10.956271993753251</v>
      </c>
      <c r="S1344" s="53">
        <f t="shared" si="205"/>
        <v>0</v>
      </c>
      <c r="T1344" s="53">
        <f t="shared" si="206"/>
        <v>0</v>
      </c>
      <c r="U1344" s="53">
        <f t="shared" si="207"/>
        <v>60.072878709005721</v>
      </c>
      <c r="V1344" s="69">
        <v>35.156690786048927</v>
      </c>
      <c r="W1344" s="53">
        <f t="shared" si="208"/>
        <v>10.956271993753251</v>
      </c>
      <c r="X1344" s="53">
        <f t="shared" si="209"/>
        <v>0</v>
      </c>
      <c r="Y1344" s="12"/>
      <c r="Z1344" s="21"/>
      <c r="AA1344" s="48"/>
      <c r="AB1344" s="21"/>
      <c r="AC1344" s="12"/>
    </row>
    <row r="1345" spans="1:29" x14ac:dyDescent="0.3">
      <c r="A1345" s="1">
        <f t="shared" si="200"/>
        <v>45213.968749996748</v>
      </c>
      <c r="B1345" s="6">
        <v>14</v>
      </c>
      <c r="C1345" s="6" t="s">
        <v>138</v>
      </c>
      <c r="D1345">
        <f>IF(HOUR(A1345)+MINUTE(A1345)/60&lt;=18,1,IF(HOUR(A1345)+MINUTE(A1345)/60&gt;=23.25,1,LOOKUP(DAY(A1345),calendario!$A$12:$A$41,calendario!$C$12:$C$41)))</f>
        <v>1</v>
      </c>
      <c r="E1345" s="89">
        <f t="shared" si="201"/>
        <v>4.5103994140625003</v>
      </c>
      <c r="F1345" s="88">
        <v>18.041597656250001</v>
      </c>
      <c r="G1345" s="89">
        <f t="shared" si="201"/>
        <v>4.5562412109375003</v>
      </c>
      <c r="H1345" s="86">
        <v>18.224964843750001</v>
      </c>
      <c r="O1345" s="53">
        <f t="shared" si="202"/>
        <v>0</v>
      </c>
      <c r="P1345" s="54">
        <f t="shared" si="203"/>
        <v>58.927641853201457</v>
      </c>
      <c r="Q1345" s="69">
        <v>35.207928162415406</v>
      </c>
      <c r="R1345" s="53">
        <f t="shared" si="204"/>
        <v>10.386665799062989</v>
      </c>
      <c r="S1345" s="53">
        <f t="shared" si="205"/>
        <v>0</v>
      </c>
      <c r="T1345" s="53">
        <f t="shared" si="206"/>
        <v>0</v>
      </c>
      <c r="U1345" s="53">
        <f t="shared" si="207"/>
        <v>58.927641853201457</v>
      </c>
      <c r="V1345" s="69">
        <v>35.207928162415406</v>
      </c>
      <c r="W1345" s="53">
        <f t="shared" si="208"/>
        <v>10.386665799062989</v>
      </c>
      <c r="X1345" s="53">
        <f t="shared" si="209"/>
        <v>0</v>
      </c>
      <c r="Y1345" s="12"/>
      <c r="Z1345" s="21"/>
      <c r="AA1345" s="48"/>
      <c r="AB1345" s="21"/>
      <c r="AC1345" s="12"/>
    </row>
    <row r="1346" spans="1:29" x14ac:dyDescent="0.3">
      <c r="A1346" s="1">
        <f t="shared" si="200"/>
        <v>45213.979166663412</v>
      </c>
      <c r="B1346" s="6">
        <v>14</v>
      </c>
      <c r="C1346" s="6" t="s">
        <v>139</v>
      </c>
      <c r="D1346">
        <f>IF(HOUR(A1346)+MINUTE(A1346)/60&lt;=18,1,IF(HOUR(A1346)+MINUTE(A1346)/60&gt;=23.25,1,LOOKUP(DAY(A1346),calendario!$A$12:$A$41,calendario!$C$12:$C$41)))</f>
        <v>1</v>
      </c>
      <c r="E1346" s="89">
        <f t="shared" si="201"/>
        <v>4.5101948242187504</v>
      </c>
      <c r="F1346" s="88">
        <v>18.040779296875002</v>
      </c>
      <c r="G1346" s="89">
        <f t="shared" si="201"/>
        <v>4.4951635742187497</v>
      </c>
      <c r="H1346" s="86">
        <v>17.980654296874999</v>
      </c>
      <c r="O1346" s="53">
        <f t="shared" si="202"/>
        <v>0</v>
      </c>
      <c r="P1346" s="54">
        <f t="shared" si="203"/>
        <v>58.927641853201457</v>
      </c>
      <c r="Q1346" s="69">
        <v>35.207928162415406</v>
      </c>
      <c r="R1346" s="53">
        <f t="shared" si="204"/>
        <v>10.386665799062989</v>
      </c>
      <c r="S1346" s="53">
        <f t="shared" si="205"/>
        <v>0</v>
      </c>
      <c r="T1346" s="53">
        <f t="shared" si="206"/>
        <v>0</v>
      </c>
      <c r="U1346" s="53">
        <f t="shared" si="207"/>
        <v>58.927641853201457</v>
      </c>
      <c r="V1346" s="69">
        <v>35.207928162415406</v>
      </c>
      <c r="W1346" s="53">
        <f t="shared" si="208"/>
        <v>10.386665799062989</v>
      </c>
      <c r="X1346" s="53">
        <f t="shared" si="209"/>
        <v>0</v>
      </c>
      <c r="Y1346" s="12"/>
      <c r="Z1346" s="21"/>
      <c r="AA1346" s="48"/>
      <c r="AB1346" s="21"/>
      <c r="AC1346" s="12"/>
    </row>
    <row r="1347" spans="1:29" x14ac:dyDescent="0.3">
      <c r="A1347" s="1">
        <f t="shared" si="200"/>
        <v>45213.989583330076</v>
      </c>
      <c r="B1347" s="6">
        <v>14</v>
      </c>
      <c r="C1347" s="6" t="s">
        <v>140</v>
      </c>
      <c r="D1347">
        <f>IF(HOUR(A1347)+MINUTE(A1347)/60&lt;=18,1,IF(HOUR(A1347)+MINUTE(A1347)/60&gt;=23.25,1,LOOKUP(DAY(A1347),calendario!$A$12:$A$41,calendario!$C$12:$C$41)))</f>
        <v>1</v>
      </c>
      <c r="E1347" s="89">
        <f t="shared" si="201"/>
        <v>4.5097666015625002</v>
      </c>
      <c r="F1347" s="88">
        <v>18.039066406250001</v>
      </c>
      <c r="G1347" s="89">
        <f t="shared" si="201"/>
        <v>4.4951249999999998</v>
      </c>
      <c r="H1347" s="86">
        <v>17.980499999999999</v>
      </c>
      <c r="O1347" s="53">
        <f t="shared" si="202"/>
        <v>0</v>
      </c>
      <c r="P1347" s="54">
        <f t="shared" si="203"/>
        <v>58.927641853201457</v>
      </c>
      <c r="Q1347" s="69">
        <v>35.133152524726704</v>
      </c>
      <c r="R1347" s="53">
        <f t="shared" si="204"/>
        <v>10.42405361790734</v>
      </c>
      <c r="S1347" s="53">
        <f t="shared" si="205"/>
        <v>0</v>
      </c>
      <c r="T1347" s="53">
        <f t="shared" si="206"/>
        <v>0</v>
      </c>
      <c r="U1347" s="53">
        <f t="shared" si="207"/>
        <v>58.927641853201457</v>
      </c>
      <c r="V1347" s="69">
        <v>35.133152524726704</v>
      </c>
      <c r="W1347" s="53">
        <f t="shared" si="208"/>
        <v>10.42405361790734</v>
      </c>
      <c r="X1347" s="53">
        <f t="shared" si="209"/>
        <v>0</v>
      </c>
      <c r="Y1347" s="12"/>
      <c r="Z1347" s="21"/>
      <c r="AA1347" s="48"/>
      <c r="AB1347" s="21"/>
      <c r="AC1347" s="12"/>
    </row>
    <row r="1348" spans="1:29" x14ac:dyDescent="0.3">
      <c r="A1348" s="1">
        <f t="shared" si="200"/>
        <v>45213.99999999674</v>
      </c>
      <c r="B1348" s="6">
        <v>14</v>
      </c>
      <c r="C1348" s="6" t="s">
        <v>141</v>
      </c>
      <c r="D1348">
        <f>IF(HOUR(A1348)+MINUTE(A1348)/60&lt;=18,1,IF(HOUR(A1348)+MINUTE(A1348)/60&gt;=23.25,1,LOOKUP(DAY(A1348),calendario!$A$12:$A$41,calendario!$C$12:$C$41)))</f>
        <v>1</v>
      </c>
      <c r="E1348" s="89">
        <f t="shared" si="201"/>
        <v>4.5098427734374997</v>
      </c>
      <c r="F1348" s="88">
        <v>18.039371093749999</v>
      </c>
      <c r="G1348" s="89">
        <f t="shared" si="201"/>
        <v>4.4951064453124996</v>
      </c>
      <c r="H1348" s="86">
        <v>17.980425781249998</v>
      </c>
      <c r="O1348" s="53">
        <f t="shared" si="202"/>
        <v>0</v>
      </c>
      <c r="P1348" s="54">
        <f t="shared" si="203"/>
        <v>58.927641853201457</v>
      </c>
      <c r="Q1348" s="69">
        <v>35.133152524726704</v>
      </c>
      <c r="R1348" s="53">
        <f t="shared" si="204"/>
        <v>10.42405361790734</v>
      </c>
      <c r="S1348" s="53">
        <f t="shared" si="205"/>
        <v>0</v>
      </c>
      <c r="T1348" s="53">
        <f t="shared" si="206"/>
        <v>0</v>
      </c>
      <c r="U1348" s="53">
        <f t="shared" si="207"/>
        <v>58.927641853201457</v>
      </c>
      <c r="V1348" s="69">
        <v>35.133152524726704</v>
      </c>
      <c r="W1348" s="53">
        <f t="shared" si="208"/>
        <v>10.42405361790734</v>
      </c>
      <c r="X1348" s="53">
        <f t="shared" si="209"/>
        <v>0</v>
      </c>
      <c r="Y1348" s="12"/>
      <c r="Z1348" s="21"/>
      <c r="AA1348" s="48"/>
      <c r="AB1348" s="21"/>
      <c r="AC1348" s="12"/>
    </row>
    <row r="1349" spans="1:29" x14ac:dyDescent="0.3">
      <c r="A1349" s="1">
        <f t="shared" si="200"/>
        <v>45214.010416663405</v>
      </c>
      <c r="B1349" s="6">
        <v>15</v>
      </c>
      <c r="C1349" s="6" t="s">
        <v>142</v>
      </c>
      <c r="D1349">
        <f>IF(HOUR(A1349)+MINUTE(A1349)/60&lt;=18,1,IF(HOUR(A1349)+MINUTE(A1349)/60&gt;=23.25,1,LOOKUP(DAY(A1349),calendario!$A$12:$A$41,calendario!$C$12:$C$41)))</f>
        <v>1</v>
      </c>
      <c r="E1349" s="89">
        <f t="shared" si="201"/>
        <v>4.5101166992187496</v>
      </c>
      <c r="F1349" s="88">
        <v>18.040466796874998</v>
      </c>
      <c r="G1349" s="89">
        <f t="shared" si="201"/>
        <v>2.5196306152343748</v>
      </c>
      <c r="H1349" s="86">
        <v>10.078522460937499</v>
      </c>
      <c r="O1349" s="53">
        <f t="shared" si="202"/>
        <v>0</v>
      </c>
      <c r="P1349" s="54">
        <f t="shared" si="203"/>
        <v>58.927641853201457</v>
      </c>
      <c r="Q1349" s="69">
        <v>34.765393805309735</v>
      </c>
      <c r="R1349" s="53">
        <f t="shared" si="204"/>
        <v>10.607932977615825</v>
      </c>
      <c r="S1349" s="53">
        <f t="shared" si="205"/>
        <v>0</v>
      </c>
      <c r="T1349" s="53">
        <f t="shared" si="206"/>
        <v>1.9558162641413801</v>
      </c>
      <c r="U1349" s="53">
        <f t="shared" si="207"/>
        <v>58.927641853201457</v>
      </c>
      <c r="V1349" s="69">
        <v>34.765393805309735</v>
      </c>
      <c r="W1349" s="53">
        <f t="shared" si="208"/>
        <v>10.607932977615825</v>
      </c>
      <c r="X1349" s="53">
        <f t="shared" si="209"/>
        <v>20.747167846542727</v>
      </c>
      <c r="Y1349" s="12"/>
      <c r="Z1349" s="21"/>
      <c r="AA1349" s="48"/>
      <c r="AB1349" s="21"/>
      <c r="AC1349" s="12"/>
    </row>
    <row r="1350" spans="1:29" x14ac:dyDescent="0.3">
      <c r="A1350" s="1">
        <f t="shared" ref="A1350:A1413" si="210">A1349+0.0104166666666667</f>
        <v>45214.020833330069</v>
      </c>
      <c r="B1350" s="6">
        <v>15</v>
      </c>
      <c r="C1350" s="6" t="s">
        <v>34</v>
      </c>
      <c r="D1350">
        <f>IF(HOUR(A1350)+MINUTE(A1350)/60&lt;=18,1,IF(HOUR(A1350)+MINUTE(A1350)/60&gt;=23.25,1,LOOKUP(DAY(A1350),calendario!$A$12:$A$41,calendario!$C$12:$C$41)))</f>
        <v>1</v>
      </c>
      <c r="E1350" s="89">
        <f t="shared" ref="E1350:G1413" si="211">F1350/4</f>
        <v>1.8586441650390626</v>
      </c>
      <c r="F1350" s="88">
        <v>7.4345766601562504</v>
      </c>
      <c r="G1350" s="89">
        <f t="shared" si="211"/>
        <v>0</v>
      </c>
      <c r="H1350" s="86">
        <v>0</v>
      </c>
      <c r="O1350" s="53">
        <f t="shared" ref="O1350:O1413" si="212">IF(($K$2*95%/4-E1350)*$M$8*$M$9&lt;0,0,($K$2*95%/4-E1350)*$M$8*$M$9)</f>
        <v>2.6300655330472869</v>
      </c>
      <c r="P1350" s="54">
        <f t="shared" ref="P1350:P1413" si="213">IF(B1350&lt;=3,IF(D1350=1,$L$14*10/$K$11,$K$14*10/$K$11),IF(D1350=1,$L$15*10/$K$11,$K$15*10/$K$11))</f>
        <v>58.927641853201457</v>
      </c>
      <c r="Q1350" s="69">
        <v>34.765393805309735</v>
      </c>
      <c r="R1350" s="53">
        <f t="shared" ref="R1350:R1413" si="214">IF((P1350*95%-Q1350)/2&lt;0,0,(P1350*95%-Q1350)/2)</f>
        <v>10.607932977615825</v>
      </c>
      <c r="S1350" s="53">
        <f t="shared" ref="S1350:S1413" si="215">R1350*O1350</f>
        <v>27.899558901303056</v>
      </c>
      <c r="T1350" s="53">
        <f t="shared" ref="T1350:T1413" si="216">IF(($K$3*95%/4-G1350)*$M$8*$M$9&lt;0,0,($K$3*95%/4-G1350)*$M$8*$M$9)</f>
        <v>4.5260037464002503</v>
      </c>
      <c r="U1350" s="53">
        <f t="shared" ref="U1350:U1413" si="217">IF(B1350&lt;=3,IF(D1350=1,$L$14*10/$K$11,$K$14*10/$K$11),IF(D1350=1,$L$15*10/$K$11,$K$15*10/$K$11))</f>
        <v>58.927641853201457</v>
      </c>
      <c r="V1350" s="69">
        <v>34.765393805309735</v>
      </c>
      <c r="W1350" s="53">
        <f t="shared" ref="W1350:W1413" si="218">IF((U1350*95%-V1350)/2&lt;0,0,(U1350*95%-V1350)/2)</f>
        <v>10.607932977615825</v>
      </c>
      <c r="X1350" s="53">
        <f t="shared" ref="X1350:X1413" si="219">W1350*T1350</f>
        <v>48.011544398251985</v>
      </c>
      <c r="Y1350" s="12"/>
      <c r="Z1350" s="21"/>
      <c r="AA1350" s="48"/>
      <c r="AB1350" s="21"/>
      <c r="AC1350" s="12"/>
    </row>
    <row r="1351" spans="1:29" x14ac:dyDescent="0.3">
      <c r="A1351" s="1">
        <f t="shared" si="210"/>
        <v>45214.031249996733</v>
      </c>
      <c r="B1351" s="6">
        <v>15</v>
      </c>
      <c r="C1351" s="6" t="s">
        <v>36</v>
      </c>
      <c r="D1351">
        <f>IF(HOUR(A1351)+MINUTE(A1351)/60&lt;=18,1,IF(HOUR(A1351)+MINUTE(A1351)/60&gt;=23.25,1,LOOKUP(DAY(A1351),calendario!$A$12:$A$41,calendario!$C$12:$C$41)))</f>
        <v>1</v>
      </c>
      <c r="E1351" s="89">
        <f t="shared" si="211"/>
        <v>0</v>
      </c>
      <c r="F1351" s="88">
        <v>0</v>
      </c>
      <c r="G1351" s="89">
        <f t="shared" si="211"/>
        <v>0</v>
      </c>
      <c r="H1351" s="86">
        <v>0</v>
      </c>
      <c r="O1351" s="53">
        <f t="shared" si="212"/>
        <v>4.5260037464002503</v>
      </c>
      <c r="P1351" s="54">
        <f t="shared" si="213"/>
        <v>58.927641853201457</v>
      </c>
      <c r="Q1351" s="69">
        <v>34.89344664237376</v>
      </c>
      <c r="R1351" s="53">
        <f t="shared" si="214"/>
        <v>10.543906559083812</v>
      </c>
      <c r="S1351" s="53">
        <f t="shared" si="215"/>
        <v>47.721760588107507</v>
      </c>
      <c r="T1351" s="53">
        <f t="shared" si="216"/>
        <v>4.5260037464002503</v>
      </c>
      <c r="U1351" s="53">
        <f t="shared" si="217"/>
        <v>58.927641853201457</v>
      </c>
      <c r="V1351" s="69">
        <v>34.89344664237376</v>
      </c>
      <c r="W1351" s="53">
        <f t="shared" si="218"/>
        <v>10.543906559083812</v>
      </c>
      <c r="X1351" s="53">
        <f t="shared" si="219"/>
        <v>47.721760588107507</v>
      </c>
      <c r="Y1351" s="12"/>
      <c r="Z1351" s="21"/>
      <c r="AA1351" s="48"/>
      <c r="AB1351" s="21"/>
      <c r="AC1351" s="12"/>
    </row>
    <row r="1352" spans="1:29" x14ac:dyDescent="0.3">
      <c r="A1352" s="1">
        <f t="shared" si="210"/>
        <v>45214.041666663397</v>
      </c>
      <c r="B1352" s="6">
        <v>15</v>
      </c>
      <c r="C1352" s="6" t="s">
        <v>38</v>
      </c>
      <c r="D1352">
        <f>IF(HOUR(A1352)+MINUTE(A1352)/60&lt;=18,1,IF(HOUR(A1352)+MINUTE(A1352)/60&gt;=23.25,1,LOOKUP(DAY(A1352),calendario!$A$12:$A$41,calendario!$C$12:$C$41)))</f>
        <v>1</v>
      </c>
      <c r="E1352" s="89">
        <f t="shared" si="211"/>
        <v>0</v>
      </c>
      <c r="F1352" s="88">
        <v>0</v>
      </c>
      <c r="G1352" s="89">
        <f t="shared" si="211"/>
        <v>0</v>
      </c>
      <c r="H1352" s="86">
        <v>0</v>
      </c>
      <c r="O1352" s="53">
        <f t="shared" si="212"/>
        <v>4.5260037464002503</v>
      </c>
      <c r="P1352" s="54">
        <f t="shared" si="213"/>
        <v>58.927641853201457</v>
      </c>
      <c r="Q1352" s="69">
        <v>34.89344664237376</v>
      </c>
      <c r="R1352" s="53">
        <f t="shared" si="214"/>
        <v>10.543906559083812</v>
      </c>
      <c r="S1352" s="53">
        <f t="shared" si="215"/>
        <v>47.721760588107507</v>
      </c>
      <c r="T1352" s="53">
        <f t="shared" si="216"/>
        <v>4.5260037464002503</v>
      </c>
      <c r="U1352" s="53">
        <f t="shared" si="217"/>
        <v>58.927641853201457</v>
      </c>
      <c r="V1352" s="69">
        <v>34.89344664237376</v>
      </c>
      <c r="W1352" s="53">
        <f t="shared" si="218"/>
        <v>10.543906559083812</v>
      </c>
      <c r="X1352" s="53">
        <f t="shared" si="219"/>
        <v>47.721760588107507</v>
      </c>
      <c r="Y1352" s="12"/>
      <c r="Z1352" s="21"/>
      <c r="AA1352" s="48"/>
      <c r="AB1352" s="21"/>
      <c r="AC1352" s="12"/>
    </row>
    <row r="1353" spans="1:29" x14ac:dyDescent="0.3">
      <c r="A1353" s="1">
        <f t="shared" si="210"/>
        <v>45214.052083330062</v>
      </c>
      <c r="B1353" s="6">
        <v>15</v>
      </c>
      <c r="C1353" s="6" t="s">
        <v>40</v>
      </c>
      <c r="D1353">
        <f>IF(HOUR(A1353)+MINUTE(A1353)/60&lt;=18,1,IF(HOUR(A1353)+MINUTE(A1353)/60&gt;=23.25,1,LOOKUP(DAY(A1353),calendario!$A$12:$A$41,calendario!$C$12:$C$41)))</f>
        <v>1</v>
      </c>
      <c r="E1353" s="89">
        <f t="shared" si="211"/>
        <v>0</v>
      </c>
      <c r="F1353" s="88">
        <v>0</v>
      </c>
      <c r="G1353" s="89">
        <f t="shared" si="211"/>
        <v>0</v>
      </c>
      <c r="H1353" s="86">
        <v>0</v>
      </c>
      <c r="O1353" s="53">
        <f t="shared" si="212"/>
        <v>4.5260037464002503</v>
      </c>
      <c r="P1353" s="54">
        <f t="shared" si="213"/>
        <v>58.927641853201457</v>
      </c>
      <c r="Q1353" s="69">
        <v>35.052750130140552</v>
      </c>
      <c r="R1353" s="53">
        <f t="shared" si="214"/>
        <v>10.464254815200416</v>
      </c>
      <c r="S1353" s="53">
        <f t="shared" si="215"/>
        <v>47.361256496883939</v>
      </c>
      <c r="T1353" s="53">
        <f t="shared" si="216"/>
        <v>4.5260037464002503</v>
      </c>
      <c r="U1353" s="53">
        <f t="shared" si="217"/>
        <v>58.927641853201457</v>
      </c>
      <c r="V1353" s="69">
        <v>35.052750130140552</v>
      </c>
      <c r="W1353" s="53">
        <f t="shared" si="218"/>
        <v>10.464254815200416</v>
      </c>
      <c r="X1353" s="53">
        <f t="shared" si="219"/>
        <v>47.361256496883939</v>
      </c>
      <c r="Y1353" s="12"/>
      <c r="Z1353" s="21"/>
      <c r="AA1353" s="48"/>
      <c r="AB1353" s="21"/>
      <c r="AC1353" s="12"/>
    </row>
    <row r="1354" spans="1:29" x14ac:dyDescent="0.3">
      <c r="A1354" s="1">
        <f t="shared" si="210"/>
        <v>45214.062499996726</v>
      </c>
      <c r="B1354" s="6">
        <v>15</v>
      </c>
      <c r="C1354" s="6" t="s">
        <v>42</v>
      </c>
      <c r="D1354">
        <f>IF(HOUR(A1354)+MINUTE(A1354)/60&lt;=18,1,IF(HOUR(A1354)+MINUTE(A1354)/60&gt;=23.25,1,LOOKUP(DAY(A1354),calendario!$A$12:$A$41,calendario!$C$12:$C$41)))</f>
        <v>1</v>
      </c>
      <c r="E1354" s="89">
        <f t="shared" si="211"/>
        <v>0</v>
      </c>
      <c r="F1354" s="88">
        <v>0</v>
      </c>
      <c r="G1354" s="89">
        <f t="shared" si="211"/>
        <v>0</v>
      </c>
      <c r="H1354" s="86">
        <v>0</v>
      </c>
      <c r="O1354" s="53">
        <f t="shared" si="212"/>
        <v>4.5260037464002503</v>
      </c>
      <c r="P1354" s="54">
        <f t="shared" si="213"/>
        <v>58.927641853201457</v>
      </c>
      <c r="Q1354" s="69">
        <v>35.052750130140552</v>
      </c>
      <c r="R1354" s="53">
        <f t="shared" si="214"/>
        <v>10.464254815200416</v>
      </c>
      <c r="S1354" s="53">
        <f t="shared" si="215"/>
        <v>47.361256496883939</v>
      </c>
      <c r="T1354" s="53">
        <f t="shared" si="216"/>
        <v>4.5260037464002503</v>
      </c>
      <c r="U1354" s="53">
        <f t="shared" si="217"/>
        <v>58.927641853201457</v>
      </c>
      <c r="V1354" s="69">
        <v>35.052750130140552</v>
      </c>
      <c r="W1354" s="53">
        <f t="shared" si="218"/>
        <v>10.464254815200416</v>
      </c>
      <c r="X1354" s="53">
        <f t="shared" si="219"/>
        <v>47.361256496883939</v>
      </c>
      <c r="Y1354" s="12"/>
      <c r="Z1354" s="21"/>
      <c r="AA1354" s="48"/>
      <c r="AB1354" s="21"/>
      <c r="AC1354" s="12"/>
    </row>
    <row r="1355" spans="1:29" x14ac:dyDescent="0.3">
      <c r="A1355" s="1">
        <f t="shared" si="210"/>
        <v>45214.07291666339</v>
      </c>
      <c r="B1355" s="6">
        <v>15</v>
      </c>
      <c r="C1355" s="6" t="s">
        <v>43</v>
      </c>
      <c r="D1355">
        <f>IF(HOUR(A1355)+MINUTE(A1355)/60&lt;=18,1,IF(HOUR(A1355)+MINUTE(A1355)/60&gt;=23.25,1,LOOKUP(DAY(A1355),calendario!$A$12:$A$41,calendario!$C$12:$C$41)))</f>
        <v>1</v>
      </c>
      <c r="E1355" s="89">
        <f t="shared" si="211"/>
        <v>0</v>
      </c>
      <c r="F1355" s="88">
        <v>0</v>
      </c>
      <c r="G1355" s="89">
        <f t="shared" si="211"/>
        <v>0</v>
      </c>
      <c r="H1355" s="86">
        <v>0</v>
      </c>
      <c r="O1355" s="53">
        <f t="shared" si="212"/>
        <v>4.5260037464002503</v>
      </c>
      <c r="P1355" s="54">
        <f t="shared" si="213"/>
        <v>58.927641853201457</v>
      </c>
      <c r="Q1355" s="69">
        <v>28.996191046330036</v>
      </c>
      <c r="R1355" s="53">
        <f t="shared" si="214"/>
        <v>13.492534357105674</v>
      </c>
      <c r="S1355" s="53">
        <f t="shared" si="215"/>
        <v>61.06726104869437</v>
      </c>
      <c r="T1355" s="53">
        <f t="shared" si="216"/>
        <v>4.5260037464002503</v>
      </c>
      <c r="U1355" s="53">
        <f t="shared" si="217"/>
        <v>58.927641853201457</v>
      </c>
      <c r="V1355" s="69">
        <v>28.996191046330036</v>
      </c>
      <c r="W1355" s="53">
        <f t="shared" si="218"/>
        <v>13.492534357105674</v>
      </c>
      <c r="X1355" s="53">
        <f t="shared" si="219"/>
        <v>61.06726104869437</v>
      </c>
      <c r="Y1355" s="12"/>
      <c r="Z1355" s="21"/>
      <c r="AA1355" s="48"/>
      <c r="AB1355" s="21"/>
      <c r="AC1355" s="12"/>
    </row>
    <row r="1356" spans="1:29" x14ac:dyDescent="0.3">
      <c r="A1356" s="1">
        <f t="shared" si="210"/>
        <v>45214.083333330054</v>
      </c>
      <c r="B1356" s="6">
        <v>15</v>
      </c>
      <c r="C1356" s="6" t="s">
        <v>45</v>
      </c>
      <c r="D1356">
        <f>IF(HOUR(A1356)+MINUTE(A1356)/60&lt;=18,1,IF(HOUR(A1356)+MINUTE(A1356)/60&gt;=23.25,1,LOOKUP(DAY(A1356),calendario!$A$12:$A$41,calendario!$C$12:$C$41)))</f>
        <v>1</v>
      </c>
      <c r="E1356" s="89">
        <f t="shared" si="211"/>
        <v>0</v>
      </c>
      <c r="F1356" s="88">
        <v>0</v>
      </c>
      <c r="G1356" s="89">
        <f t="shared" si="211"/>
        <v>0</v>
      </c>
      <c r="H1356" s="86">
        <v>0</v>
      </c>
      <c r="O1356" s="53">
        <f t="shared" si="212"/>
        <v>4.5260037464002503</v>
      </c>
      <c r="P1356" s="54">
        <f t="shared" si="213"/>
        <v>58.927641853201457</v>
      </c>
      <c r="Q1356" s="69">
        <v>28.996191046330036</v>
      </c>
      <c r="R1356" s="53">
        <f t="shared" si="214"/>
        <v>13.492534357105674</v>
      </c>
      <c r="S1356" s="53">
        <f t="shared" si="215"/>
        <v>61.06726104869437</v>
      </c>
      <c r="T1356" s="53">
        <f t="shared" si="216"/>
        <v>4.5260037464002503</v>
      </c>
      <c r="U1356" s="53">
        <f t="shared" si="217"/>
        <v>58.927641853201457</v>
      </c>
      <c r="V1356" s="69">
        <v>28.996191046330036</v>
      </c>
      <c r="W1356" s="53">
        <f t="shared" si="218"/>
        <v>13.492534357105674</v>
      </c>
      <c r="X1356" s="53">
        <f t="shared" si="219"/>
        <v>61.06726104869437</v>
      </c>
      <c r="Y1356" s="12"/>
      <c r="Z1356" s="21"/>
      <c r="AA1356" s="48"/>
      <c r="AB1356" s="21"/>
      <c r="AC1356" s="12"/>
    </row>
    <row r="1357" spans="1:29" x14ac:dyDescent="0.3">
      <c r="A1357" s="1">
        <f t="shared" si="210"/>
        <v>45214.093749996719</v>
      </c>
      <c r="B1357" s="6">
        <v>15</v>
      </c>
      <c r="C1357" s="6" t="s">
        <v>46</v>
      </c>
      <c r="D1357">
        <f>IF(HOUR(A1357)+MINUTE(A1357)/60&lt;=18,1,IF(HOUR(A1357)+MINUTE(A1357)/60&gt;=23.25,1,LOOKUP(DAY(A1357),calendario!$A$12:$A$41,calendario!$C$12:$C$41)))</f>
        <v>1</v>
      </c>
      <c r="E1357" s="89">
        <f t="shared" si="211"/>
        <v>0</v>
      </c>
      <c r="F1357" s="88">
        <v>0</v>
      </c>
      <c r="G1357" s="89">
        <f t="shared" si="211"/>
        <v>0</v>
      </c>
      <c r="H1357" s="86">
        <v>0</v>
      </c>
      <c r="O1357" s="53">
        <f t="shared" si="212"/>
        <v>4.5260037464002503</v>
      </c>
      <c r="P1357" s="54">
        <f t="shared" si="213"/>
        <v>58.927641853201457</v>
      </c>
      <c r="Q1357" s="69">
        <v>29.059845132743362</v>
      </c>
      <c r="R1357" s="53">
        <f t="shared" si="214"/>
        <v>13.460707313899011</v>
      </c>
      <c r="S1357" s="53">
        <f t="shared" si="215"/>
        <v>60.923211731904175</v>
      </c>
      <c r="T1357" s="53">
        <f t="shared" si="216"/>
        <v>4.5260037464002503</v>
      </c>
      <c r="U1357" s="53">
        <f t="shared" si="217"/>
        <v>58.927641853201457</v>
      </c>
      <c r="V1357" s="69">
        <v>29.059845132743362</v>
      </c>
      <c r="W1357" s="53">
        <f t="shared" si="218"/>
        <v>13.460707313899011</v>
      </c>
      <c r="X1357" s="53">
        <f t="shared" si="219"/>
        <v>60.923211731904175</v>
      </c>
      <c r="Y1357" s="12"/>
      <c r="Z1357" s="21"/>
      <c r="AA1357" s="48"/>
      <c r="AB1357" s="21"/>
      <c r="AC1357" s="12"/>
    </row>
    <row r="1358" spans="1:29" x14ac:dyDescent="0.3">
      <c r="A1358" s="1">
        <f t="shared" si="210"/>
        <v>45214.104166663383</v>
      </c>
      <c r="B1358" s="6">
        <v>15</v>
      </c>
      <c r="C1358" s="6" t="s">
        <v>49</v>
      </c>
      <c r="D1358">
        <f>IF(HOUR(A1358)+MINUTE(A1358)/60&lt;=18,1,IF(HOUR(A1358)+MINUTE(A1358)/60&gt;=23.25,1,LOOKUP(DAY(A1358),calendario!$A$12:$A$41,calendario!$C$12:$C$41)))</f>
        <v>1</v>
      </c>
      <c r="E1358" s="89">
        <f t="shared" si="211"/>
        <v>0</v>
      </c>
      <c r="F1358" s="88">
        <v>0</v>
      </c>
      <c r="G1358" s="89">
        <f t="shared" si="211"/>
        <v>0</v>
      </c>
      <c r="H1358" s="86">
        <v>0</v>
      </c>
      <c r="O1358" s="53">
        <f t="shared" si="212"/>
        <v>4.5260037464002503</v>
      </c>
      <c r="P1358" s="54">
        <f t="shared" si="213"/>
        <v>58.927641853201457</v>
      </c>
      <c r="Q1358" s="69">
        <v>29.059845132743362</v>
      </c>
      <c r="R1358" s="53">
        <f t="shared" si="214"/>
        <v>13.460707313899011</v>
      </c>
      <c r="S1358" s="53">
        <f t="shared" si="215"/>
        <v>60.923211731904175</v>
      </c>
      <c r="T1358" s="53">
        <f t="shared" si="216"/>
        <v>4.5260037464002503</v>
      </c>
      <c r="U1358" s="53">
        <f t="shared" si="217"/>
        <v>58.927641853201457</v>
      </c>
      <c r="V1358" s="69">
        <v>29.059845132743362</v>
      </c>
      <c r="W1358" s="53">
        <f t="shared" si="218"/>
        <v>13.460707313899011</v>
      </c>
      <c r="X1358" s="53">
        <f t="shared" si="219"/>
        <v>60.923211731904175</v>
      </c>
      <c r="Y1358" s="12"/>
      <c r="Z1358" s="21"/>
      <c r="AA1358" s="48"/>
      <c r="AB1358" s="21"/>
      <c r="AC1358" s="12"/>
    </row>
    <row r="1359" spans="1:29" x14ac:dyDescent="0.3">
      <c r="A1359" s="1">
        <f t="shared" si="210"/>
        <v>45214.114583330047</v>
      </c>
      <c r="B1359" s="6">
        <v>15</v>
      </c>
      <c r="C1359" s="6" t="s">
        <v>52</v>
      </c>
      <c r="D1359">
        <f>IF(HOUR(A1359)+MINUTE(A1359)/60&lt;=18,1,IF(HOUR(A1359)+MINUTE(A1359)/60&gt;=23.25,1,LOOKUP(DAY(A1359),calendario!$A$12:$A$41,calendario!$C$12:$C$41)))</f>
        <v>1</v>
      </c>
      <c r="E1359" s="89">
        <f t="shared" si="211"/>
        <v>0</v>
      </c>
      <c r="F1359" s="88">
        <v>0</v>
      </c>
      <c r="G1359" s="89">
        <f t="shared" si="211"/>
        <v>0</v>
      </c>
      <c r="H1359" s="86">
        <v>0</v>
      </c>
      <c r="O1359" s="53">
        <f t="shared" si="212"/>
        <v>4.5260037464002503</v>
      </c>
      <c r="P1359" s="54">
        <f t="shared" si="213"/>
        <v>58.927641853201457</v>
      </c>
      <c r="Q1359" s="69">
        <v>26.674994013534615</v>
      </c>
      <c r="R1359" s="53">
        <f t="shared" si="214"/>
        <v>14.653132873503385</v>
      </c>
      <c r="S1359" s="53">
        <f t="shared" si="215"/>
        <v>66.320134281976976</v>
      </c>
      <c r="T1359" s="53">
        <f t="shared" si="216"/>
        <v>4.5260037464002503</v>
      </c>
      <c r="U1359" s="53">
        <f t="shared" si="217"/>
        <v>58.927641853201457</v>
      </c>
      <c r="V1359" s="69">
        <v>26.674994013534615</v>
      </c>
      <c r="W1359" s="53">
        <f t="shared" si="218"/>
        <v>14.653132873503385</v>
      </c>
      <c r="X1359" s="53">
        <f t="shared" si="219"/>
        <v>66.320134281976976</v>
      </c>
      <c r="Y1359" s="12"/>
      <c r="Z1359" s="21"/>
      <c r="AA1359" s="48"/>
      <c r="AB1359" s="21"/>
      <c r="AC1359" s="12"/>
    </row>
    <row r="1360" spans="1:29" x14ac:dyDescent="0.3">
      <c r="A1360" s="1">
        <f t="shared" si="210"/>
        <v>45214.124999996711</v>
      </c>
      <c r="B1360" s="6">
        <v>15</v>
      </c>
      <c r="C1360" s="6" t="s">
        <v>54</v>
      </c>
      <c r="D1360">
        <f>IF(HOUR(A1360)+MINUTE(A1360)/60&lt;=18,1,IF(HOUR(A1360)+MINUTE(A1360)/60&gt;=23.25,1,LOOKUP(DAY(A1360),calendario!$A$12:$A$41,calendario!$C$12:$C$41)))</f>
        <v>1</v>
      </c>
      <c r="E1360" s="89">
        <f t="shared" si="211"/>
        <v>0</v>
      </c>
      <c r="F1360" s="88">
        <v>0</v>
      </c>
      <c r="G1360" s="89">
        <f t="shared" si="211"/>
        <v>0</v>
      </c>
      <c r="H1360" s="86">
        <v>0</v>
      </c>
      <c r="O1360" s="53">
        <f t="shared" si="212"/>
        <v>4.5260037464002503</v>
      </c>
      <c r="P1360" s="54">
        <f t="shared" si="213"/>
        <v>58.927641853201457</v>
      </c>
      <c r="Q1360" s="69">
        <v>26.674994013534615</v>
      </c>
      <c r="R1360" s="53">
        <f t="shared" si="214"/>
        <v>14.653132873503385</v>
      </c>
      <c r="S1360" s="53">
        <f t="shared" si="215"/>
        <v>66.320134281976976</v>
      </c>
      <c r="T1360" s="53">
        <f t="shared" si="216"/>
        <v>4.5260037464002503</v>
      </c>
      <c r="U1360" s="53">
        <f t="shared" si="217"/>
        <v>58.927641853201457</v>
      </c>
      <c r="V1360" s="69">
        <v>26.674994013534615</v>
      </c>
      <c r="W1360" s="53">
        <f t="shared" si="218"/>
        <v>14.653132873503385</v>
      </c>
      <c r="X1360" s="53">
        <f t="shared" si="219"/>
        <v>66.320134281976976</v>
      </c>
      <c r="Y1360" s="12"/>
      <c r="Z1360" s="21"/>
      <c r="AA1360" s="48"/>
      <c r="AB1360" s="21"/>
      <c r="AC1360" s="12"/>
    </row>
    <row r="1361" spans="1:29" x14ac:dyDescent="0.3">
      <c r="A1361" s="1">
        <f t="shared" si="210"/>
        <v>45214.135416663376</v>
      </c>
      <c r="B1361" s="6">
        <v>15</v>
      </c>
      <c r="C1361" s="6" t="s">
        <v>55</v>
      </c>
      <c r="D1361">
        <f>IF(HOUR(A1361)+MINUTE(A1361)/60&lt;=18,1,IF(HOUR(A1361)+MINUTE(A1361)/60&gt;=23.25,1,LOOKUP(DAY(A1361),calendario!$A$12:$A$41,calendario!$C$12:$C$41)))</f>
        <v>1</v>
      </c>
      <c r="E1361" s="89">
        <f t="shared" si="211"/>
        <v>0</v>
      </c>
      <c r="F1361" s="88">
        <v>0</v>
      </c>
      <c r="G1361" s="89">
        <f t="shared" si="211"/>
        <v>0</v>
      </c>
      <c r="H1361" s="86">
        <v>0</v>
      </c>
      <c r="O1361" s="53">
        <f t="shared" si="212"/>
        <v>4.5260037464002503</v>
      </c>
      <c r="P1361" s="54">
        <f t="shared" si="213"/>
        <v>58.927641853201457</v>
      </c>
      <c r="Q1361" s="69">
        <v>27.205784487246227</v>
      </c>
      <c r="R1361" s="53">
        <f t="shared" si="214"/>
        <v>14.387737636647579</v>
      </c>
      <c r="S1361" s="53">
        <f t="shared" si="215"/>
        <v>65.118954445690818</v>
      </c>
      <c r="T1361" s="53">
        <f t="shared" si="216"/>
        <v>4.5260037464002503</v>
      </c>
      <c r="U1361" s="53">
        <f t="shared" si="217"/>
        <v>58.927641853201457</v>
      </c>
      <c r="V1361" s="69">
        <v>27.205784487246227</v>
      </c>
      <c r="W1361" s="53">
        <f t="shared" si="218"/>
        <v>14.387737636647579</v>
      </c>
      <c r="X1361" s="53">
        <f t="shared" si="219"/>
        <v>65.118954445690818</v>
      </c>
      <c r="Y1361" s="12"/>
      <c r="Z1361" s="21"/>
      <c r="AA1361" s="48"/>
      <c r="AB1361" s="21"/>
      <c r="AC1361" s="12"/>
    </row>
    <row r="1362" spans="1:29" x14ac:dyDescent="0.3">
      <c r="A1362" s="1">
        <f t="shared" si="210"/>
        <v>45214.14583333004</v>
      </c>
      <c r="B1362" s="6">
        <v>15</v>
      </c>
      <c r="C1362" s="6" t="s">
        <v>56</v>
      </c>
      <c r="D1362">
        <f>IF(HOUR(A1362)+MINUTE(A1362)/60&lt;=18,1,IF(HOUR(A1362)+MINUTE(A1362)/60&gt;=23.25,1,LOOKUP(DAY(A1362),calendario!$A$12:$A$41,calendario!$C$12:$C$41)))</f>
        <v>1</v>
      </c>
      <c r="E1362" s="89">
        <f t="shared" si="211"/>
        <v>0</v>
      </c>
      <c r="F1362" s="88">
        <v>0</v>
      </c>
      <c r="G1362" s="89">
        <f t="shared" si="211"/>
        <v>0</v>
      </c>
      <c r="H1362" s="86">
        <v>0</v>
      </c>
      <c r="O1362" s="53">
        <f t="shared" si="212"/>
        <v>4.5260037464002503</v>
      </c>
      <c r="P1362" s="54">
        <f t="shared" si="213"/>
        <v>58.927641853201457</v>
      </c>
      <c r="Q1362" s="69">
        <v>27.205784487246227</v>
      </c>
      <c r="R1362" s="53">
        <f t="shared" si="214"/>
        <v>14.387737636647579</v>
      </c>
      <c r="S1362" s="53">
        <f t="shared" si="215"/>
        <v>65.118954445690818</v>
      </c>
      <c r="T1362" s="53">
        <f t="shared" si="216"/>
        <v>4.5260037464002503</v>
      </c>
      <c r="U1362" s="53">
        <f t="shared" si="217"/>
        <v>58.927641853201457</v>
      </c>
      <c r="V1362" s="69">
        <v>27.205784487246227</v>
      </c>
      <c r="W1362" s="53">
        <f t="shared" si="218"/>
        <v>14.387737636647579</v>
      </c>
      <c r="X1362" s="53">
        <f t="shared" si="219"/>
        <v>65.118954445690818</v>
      </c>
      <c r="Y1362" s="12"/>
      <c r="Z1362" s="21"/>
      <c r="AA1362" s="48"/>
      <c r="AB1362" s="21"/>
      <c r="AC1362" s="12"/>
    </row>
    <row r="1363" spans="1:29" x14ac:dyDescent="0.3">
      <c r="A1363" s="1">
        <f t="shared" si="210"/>
        <v>45214.156249996704</v>
      </c>
      <c r="B1363" s="6">
        <v>15</v>
      </c>
      <c r="C1363" s="6" t="s">
        <v>57</v>
      </c>
      <c r="D1363">
        <f>IF(HOUR(A1363)+MINUTE(A1363)/60&lt;=18,1,IF(HOUR(A1363)+MINUTE(A1363)/60&gt;=23.25,1,LOOKUP(DAY(A1363),calendario!$A$12:$A$41,calendario!$C$12:$C$41)))</f>
        <v>1</v>
      </c>
      <c r="E1363" s="89">
        <f t="shared" si="211"/>
        <v>0</v>
      </c>
      <c r="F1363" s="88">
        <v>0</v>
      </c>
      <c r="G1363" s="89">
        <f t="shared" si="211"/>
        <v>0</v>
      </c>
      <c r="H1363" s="86">
        <v>0</v>
      </c>
      <c r="O1363" s="53">
        <f t="shared" si="212"/>
        <v>4.5260037464002503</v>
      </c>
      <c r="P1363" s="54">
        <f t="shared" si="213"/>
        <v>58.927641853201457</v>
      </c>
      <c r="Q1363" s="69">
        <v>27.054192868297761</v>
      </c>
      <c r="R1363" s="53">
        <f t="shared" si="214"/>
        <v>14.463533446121811</v>
      </c>
      <c r="S1363" s="53">
        <f t="shared" si="215"/>
        <v>65.462006563332636</v>
      </c>
      <c r="T1363" s="53">
        <f t="shared" si="216"/>
        <v>4.5260037464002503</v>
      </c>
      <c r="U1363" s="53">
        <f t="shared" si="217"/>
        <v>58.927641853201457</v>
      </c>
      <c r="V1363" s="69">
        <v>27.054192868297761</v>
      </c>
      <c r="W1363" s="53">
        <f t="shared" si="218"/>
        <v>14.463533446121811</v>
      </c>
      <c r="X1363" s="53">
        <f t="shared" si="219"/>
        <v>65.462006563332636</v>
      </c>
      <c r="Y1363" s="12"/>
      <c r="Z1363" s="21"/>
      <c r="AA1363" s="48"/>
      <c r="AB1363" s="21"/>
      <c r="AC1363" s="12"/>
    </row>
    <row r="1364" spans="1:29" x14ac:dyDescent="0.3">
      <c r="A1364" s="1">
        <f t="shared" si="210"/>
        <v>45214.166666663368</v>
      </c>
      <c r="B1364" s="6">
        <v>15</v>
      </c>
      <c r="C1364" s="6" t="s">
        <v>58</v>
      </c>
      <c r="D1364">
        <f>IF(HOUR(A1364)+MINUTE(A1364)/60&lt;=18,1,IF(HOUR(A1364)+MINUTE(A1364)/60&gt;=23.25,1,LOOKUP(DAY(A1364),calendario!$A$12:$A$41,calendario!$C$12:$C$41)))</f>
        <v>1</v>
      </c>
      <c r="E1364" s="89">
        <f t="shared" si="211"/>
        <v>0</v>
      </c>
      <c r="F1364" s="88">
        <v>0</v>
      </c>
      <c r="G1364" s="89">
        <f t="shared" si="211"/>
        <v>0</v>
      </c>
      <c r="H1364" s="86">
        <v>0</v>
      </c>
      <c r="O1364" s="53">
        <f t="shared" si="212"/>
        <v>4.5260037464002503</v>
      </c>
      <c r="P1364" s="54">
        <f t="shared" si="213"/>
        <v>58.927641853201457</v>
      </c>
      <c r="Q1364" s="69">
        <v>27.054192868297761</v>
      </c>
      <c r="R1364" s="53">
        <f t="shared" si="214"/>
        <v>14.463533446121811</v>
      </c>
      <c r="S1364" s="53">
        <f t="shared" si="215"/>
        <v>65.462006563332636</v>
      </c>
      <c r="T1364" s="53">
        <f t="shared" si="216"/>
        <v>4.5260037464002503</v>
      </c>
      <c r="U1364" s="53">
        <f t="shared" si="217"/>
        <v>58.927641853201457</v>
      </c>
      <c r="V1364" s="69">
        <v>27.054192868297761</v>
      </c>
      <c r="W1364" s="53">
        <f t="shared" si="218"/>
        <v>14.463533446121811</v>
      </c>
      <c r="X1364" s="53">
        <f t="shared" si="219"/>
        <v>65.462006563332636</v>
      </c>
      <c r="Y1364" s="12"/>
      <c r="Z1364" s="21"/>
      <c r="AA1364" s="48"/>
      <c r="AB1364" s="21"/>
      <c r="AC1364" s="12"/>
    </row>
    <row r="1365" spans="1:29" x14ac:dyDescent="0.3">
      <c r="A1365" s="1">
        <f t="shared" si="210"/>
        <v>45214.177083330032</v>
      </c>
      <c r="B1365" s="6">
        <v>15</v>
      </c>
      <c r="C1365" s="6" t="s">
        <v>60</v>
      </c>
      <c r="D1365">
        <f>IF(HOUR(A1365)+MINUTE(A1365)/60&lt;=18,1,IF(HOUR(A1365)+MINUTE(A1365)/60&gt;=23.25,1,LOOKUP(DAY(A1365),calendario!$A$12:$A$41,calendario!$C$12:$C$41)))</f>
        <v>1</v>
      </c>
      <c r="E1365" s="89">
        <f t="shared" si="211"/>
        <v>0</v>
      </c>
      <c r="F1365" s="88">
        <v>0</v>
      </c>
      <c r="G1365" s="89">
        <f t="shared" si="211"/>
        <v>0</v>
      </c>
      <c r="H1365" s="86">
        <v>0</v>
      </c>
      <c r="O1365" s="53">
        <f t="shared" si="212"/>
        <v>4.5260037464002503</v>
      </c>
      <c r="P1365" s="54">
        <f t="shared" si="213"/>
        <v>58.927641853201457</v>
      </c>
      <c r="Q1365" s="69">
        <v>26.68416241540864</v>
      </c>
      <c r="R1365" s="53">
        <f t="shared" si="214"/>
        <v>14.648548672566372</v>
      </c>
      <c r="S1365" s="53">
        <f t="shared" si="215"/>
        <v>66.299386171361817</v>
      </c>
      <c r="T1365" s="53">
        <f t="shared" si="216"/>
        <v>4.5260037464002503</v>
      </c>
      <c r="U1365" s="53">
        <f t="shared" si="217"/>
        <v>58.927641853201457</v>
      </c>
      <c r="V1365" s="69">
        <v>26.68416241540864</v>
      </c>
      <c r="W1365" s="53">
        <f t="shared" si="218"/>
        <v>14.648548672566372</v>
      </c>
      <c r="X1365" s="53">
        <f t="shared" si="219"/>
        <v>66.299386171361817</v>
      </c>
      <c r="Y1365" s="12"/>
      <c r="Z1365" s="21"/>
      <c r="AA1365" s="48"/>
      <c r="AB1365" s="21"/>
      <c r="AC1365" s="12"/>
    </row>
    <row r="1366" spans="1:29" x14ac:dyDescent="0.3">
      <c r="A1366" s="1">
        <f t="shared" si="210"/>
        <v>45214.187499996697</v>
      </c>
      <c r="B1366" s="6">
        <v>15</v>
      </c>
      <c r="C1366" s="6" t="s">
        <v>61</v>
      </c>
      <c r="D1366">
        <f>IF(HOUR(A1366)+MINUTE(A1366)/60&lt;=18,1,IF(HOUR(A1366)+MINUTE(A1366)/60&gt;=23.25,1,LOOKUP(DAY(A1366),calendario!$A$12:$A$41,calendario!$C$12:$C$41)))</f>
        <v>1</v>
      </c>
      <c r="E1366" s="89">
        <f t="shared" si="211"/>
        <v>0</v>
      </c>
      <c r="F1366" s="88">
        <v>0</v>
      </c>
      <c r="G1366" s="89">
        <f t="shared" si="211"/>
        <v>0</v>
      </c>
      <c r="H1366" s="86">
        <v>0</v>
      </c>
      <c r="O1366" s="53">
        <f t="shared" si="212"/>
        <v>4.5260037464002503</v>
      </c>
      <c r="P1366" s="54">
        <f t="shared" si="213"/>
        <v>58.927641853201457</v>
      </c>
      <c r="Q1366" s="69">
        <v>26.68416241540864</v>
      </c>
      <c r="R1366" s="53">
        <f t="shared" si="214"/>
        <v>14.648548672566372</v>
      </c>
      <c r="S1366" s="53">
        <f t="shared" si="215"/>
        <v>66.299386171361817</v>
      </c>
      <c r="T1366" s="53">
        <f t="shared" si="216"/>
        <v>4.5260037464002503</v>
      </c>
      <c r="U1366" s="53">
        <f t="shared" si="217"/>
        <v>58.927641853201457</v>
      </c>
      <c r="V1366" s="69">
        <v>26.68416241540864</v>
      </c>
      <c r="W1366" s="53">
        <f t="shared" si="218"/>
        <v>14.648548672566372</v>
      </c>
      <c r="X1366" s="53">
        <f t="shared" si="219"/>
        <v>66.299386171361817</v>
      </c>
      <c r="Y1366" s="12"/>
      <c r="Z1366" s="21"/>
      <c r="AA1366" s="48"/>
      <c r="AB1366" s="21"/>
      <c r="AC1366" s="12"/>
    </row>
    <row r="1367" spans="1:29" x14ac:dyDescent="0.3">
      <c r="A1367" s="1">
        <f t="shared" si="210"/>
        <v>45214.197916663361</v>
      </c>
      <c r="B1367" s="6">
        <v>15</v>
      </c>
      <c r="C1367" s="6" t="s">
        <v>62</v>
      </c>
      <c r="D1367">
        <f>IF(HOUR(A1367)+MINUTE(A1367)/60&lt;=18,1,IF(HOUR(A1367)+MINUTE(A1367)/60&gt;=23.25,1,LOOKUP(DAY(A1367),calendario!$A$12:$A$41,calendario!$C$12:$C$41)))</f>
        <v>1</v>
      </c>
      <c r="E1367" s="89">
        <f t="shared" si="211"/>
        <v>0</v>
      </c>
      <c r="F1367" s="88">
        <v>0</v>
      </c>
      <c r="G1367" s="89">
        <f t="shared" si="211"/>
        <v>0</v>
      </c>
      <c r="H1367" s="86">
        <v>0</v>
      </c>
      <c r="O1367" s="53">
        <f t="shared" si="212"/>
        <v>4.5260037464002503</v>
      </c>
      <c r="P1367" s="54">
        <f t="shared" si="213"/>
        <v>58.927641853201457</v>
      </c>
      <c r="Q1367" s="69">
        <v>27.218864393545029</v>
      </c>
      <c r="R1367" s="53">
        <f t="shared" si="214"/>
        <v>14.381197683498177</v>
      </c>
      <c r="S1367" s="53">
        <f t="shared" si="215"/>
        <v>65.089354593235356</v>
      </c>
      <c r="T1367" s="53">
        <f t="shared" si="216"/>
        <v>4.5260037464002503</v>
      </c>
      <c r="U1367" s="53">
        <f t="shared" si="217"/>
        <v>58.927641853201457</v>
      </c>
      <c r="V1367" s="69">
        <v>27.218864393545029</v>
      </c>
      <c r="W1367" s="53">
        <f t="shared" si="218"/>
        <v>14.381197683498177</v>
      </c>
      <c r="X1367" s="53">
        <f t="shared" si="219"/>
        <v>65.089354593235356</v>
      </c>
      <c r="Y1367" s="12"/>
      <c r="Z1367" s="21"/>
      <c r="AA1367" s="48"/>
      <c r="AB1367" s="21"/>
      <c r="AC1367" s="12"/>
    </row>
    <row r="1368" spans="1:29" x14ac:dyDescent="0.3">
      <c r="A1368" s="1">
        <f t="shared" si="210"/>
        <v>45214.208333330025</v>
      </c>
      <c r="B1368" s="6">
        <v>15</v>
      </c>
      <c r="C1368" s="6" t="s">
        <v>63</v>
      </c>
      <c r="D1368">
        <f>IF(HOUR(A1368)+MINUTE(A1368)/60&lt;=18,1,IF(HOUR(A1368)+MINUTE(A1368)/60&gt;=23.25,1,LOOKUP(DAY(A1368),calendario!$A$12:$A$41,calendario!$C$12:$C$41)))</f>
        <v>1</v>
      </c>
      <c r="E1368" s="89">
        <f t="shared" si="211"/>
        <v>0</v>
      </c>
      <c r="F1368" s="88">
        <v>0</v>
      </c>
      <c r="G1368" s="89">
        <f t="shared" si="211"/>
        <v>0</v>
      </c>
      <c r="H1368" s="86">
        <v>0</v>
      </c>
      <c r="O1368" s="53">
        <f t="shared" si="212"/>
        <v>4.5260037464002503</v>
      </c>
      <c r="P1368" s="54">
        <f t="shared" si="213"/>
        <v>58.927641853201457</v>
      </c>
      <c r="Q1368" s="69">
        <v>27.218864393545029</v>
      </c>
      <c r="R1368" s="53">
        <f t="shared" si="214"/>
        <v>14.381197683498177</v>
      </c>
      <c r="S1368" s="53">
        <f t="shared" si="215"/>
        <v>65.089354593235356</v>
      </c>
      <c r="T1368" s="53">
        <f t="shared" si="216"/>
        <v>4.5260037464002503</v>
      </c>
      <c r="U1368" s="53">
        <f t="shared" si="217"/>
        <v>58.927641853201457</v>
      </c>
      <c r="V1368" s="69">
        <v>27.218864393545029</v>
      </c>
      <c r="W1368" s="53">
        <f t="shared" si="218"/>
        <v>14.381197683498177</v>
      </c>
      <c r="X1368" s="53">
        <f t="shared" si="219"/>
        <v>65.089354593235356</v>
      </c>
      <c r="Y1368" s="12"/>
      <c r="Z1368" s="21"/>
      <c r="AA1368" s="48"/>
      <c r="AB1368" s="21"/>
      <c r="AC1368" s="12"/>
    </row>
    <row r="1369" spans="1:29" x14ac:dyDescent="0.3">
      <c r="A1369" s="1">
        <f t="shared" si="210"/>
        <v>45214.218749996689</v>
      </c>
      <c r="B1369" s="6">
        <v>15</v>
      </c>
      <c r="C1369" s="6" t="s">
        <v>64</v>
      </c>
      <c r="D1369">
        <f>IF(HOUR(A1369)+MINUTE(A1369)/60&lt;=18,1,IF(HOUR(A1369)+MINUTE(A1369)/60&gt;=23.25,1,LOOKUP(DAY(A1369),calendario!$A$12:$A$41,calendario!$C$12:$C$41)))</f>
        <v>1</v>
      </c>
      <c r="E1369" s="89">
        <f t="shared" si="211"/>
        <v>0</v>
      </c>
      <c r="F1369" s="88">
        <v>0</v>
      </c>
      <c r="G1369" s="89">
        <f t="shared" si="211"/>
        <v>0</v>
      </c>
      <c r="H1369" s="86">
        <v>0</v>
      </c>
      <c r="O1369" s="53">
        <f t="shared" si="212"/>
        <v>4.5260037464002503</v>
      </c>
      <c r="P1369" s="54">
        <f t="shared" si="213"/>
        <v>58.927641853201457</v>
      </c>
      <c r="Q1369" s="69">
        <v>27.111008849557521</v>
      </c>
      <c r="R1369" s="53">
        <f t="shared" si="214"/>
        <v>14.435125455491931</v>
      </c>
      <c r="S1369" s="53">
        <f t="shared" si="215"/>
        <v>65.333431891314106</v>
      </c>
      <c r="T1369" s="53">
        <f t="shared" si="216"/>
        <v>4.5260037464002503</v>
      </c>
      <c r="U1369" s="53">
        <f t="shared" si="217"/>
        <v>58.927641853201457</v>
      </c>
      <c r="V1369" s="69">
        <v>27.111008849557521</v>
      </c>
      <c r="W1369" s="53">
        <f t="shared" si="218"/>
        <v>14.435125455491931</v>
      </c>
      <c r="X1369" s="53">
        <f t="shared" si="219"/>
        <v>65.333431891314106</v>
      </c>
      <c r="Y1369" s="12"/>
      <c r="Z1369" s="21"/>
      <c r="AA1369" s="48"/>
      <c r="AB1369" s="21"/>
      <c r="AC1369" s="12"/>
    </row>
    <row r="1370" spans="1:29" x14ac:dyDescent="0.3">
      <c r="A1370" s="1">
        <f t="shared" si="210"/>
        <v>45214.229166663354</v>
      </c>
      <c r="B1370" s="6">
        <v>15</v>
      </c>
      <c r="C1370" s="6" t="s">
        <v>65</v>
      </c>
      <c r="D1370">
        <f>IF(HOUR(A1370)+MINUTE(A1370)/60&lt;=18,1,IF(HOUR(A1370)+MINUTE(A1370)/60&gt;=23.25,1,LOOKUP(DAY(A1370),calendario!$A$12:$A$41,calendario!$C$12:$C$41)))</f>
        <v>1</v>
      </c>
      <c r="E1370" s="89">
        <f t="shared" si="211"/>
        <v>0</v>
      </c>
      <c r="F1370" s="88">
        <v>0</v>
      </c>
      <c r="G1370" s="89">
        <f t="shared" si="211"/>
        <v>0</v>
      </c>
      <c r="H1370" s="86">
        <v>0</v>
      </c>
      <c r="O1370" s="53">
        <f t="shared" si="212"/>
        <v>4.5260037464002503</v>
      </c>
      <c r="P1370" s="54">
        <f t="shared" si="213"/>
        <v>58.927641853201457</v>
      </c>
      <c r="Q1370" s="69">
        <v>27.111008849557521</v>
      </c>
      <c r="R1370" s="53">
        <f t="shared" si="214"/>
        <v>14.435125455491931</v>
      </c>
      <c r="S1370" s="53">
        <f t="shared" si="215"/>
        <v>65.333431891314106</v>
      </c>
      <c r="T1370" s="53">
        <f t="shared" si="216"/>
        <v>4.5260037464002503</v>
      </c>
      <c r="U1370" s="53">
        <f t="shared" si="217"/>
        <v>58.927641853201457</v>
      </c>
      <c r="V1370" s="69">
        <v>27.111008849557521</v>
      </c>
      <c r="W1370" s="53">
        <f t="shared" si="218"/>
        <v>14.435125455491931</v>
      </c>
      <c r="X1370" s="53">
        <f t="shared" si="219"/>
        <v>65.333431891314106</v>
      </c>
      <c r="Y1370" s="12"/>
      <c r="Z1370" s="21"/>
      <c r="AA1370" s="48"/>
      <c r="AB1370" s="21"/>
      <c r="AC1370" s="12"/>
    </row>
    <row r="1371" spans="1:29" x14ac:dyDescent="0.3">
      <c r="A1371" s="1">
        <f t="shared" si="210"/>
        <v>45214.239583330018</v>
      </c>
      <c r="B1371" s="6">
        <v>15</v>
      </c>
      <c r="C1371" s="6" t="s">
        <v>66</v>
      </c>
      <c r="D1371">
        <f>IF(HOUR(A1371)+MINUTE(A1371)/60&lt;=18,1,IF(HOUR(A1371)+MINUTE(A1371)/60&gt;=23.25,1,LOOKUP(DAY(A1371),calendario!$A$12:$A$41,calendario!$C$12:$C$41)))</f>
        <v>1</v>
      </c>
      <c r="E1371" s="89">
        <f t="shared" si="211"/>
        <v>0</v>
      </c>
      <c r="F1371" s="88">
        <v>0</v>
      </c>
      <c r="G1371" s="89">
        <f t="shared" si="211"/>
        <v>0</v>
      </c>
      <c r="H1371" s="86">
        <v>0</v>
      </c>
      <c r="O1371" s="53">
        <f t="shared" si="212"/>
        <v>4.5260037464002503</v>
      </c>
      <c r="P1371" s="54">
        <f t="shared" si="213"/>
        <v>58.927641853201457</v>
      </c>
      <c r="Q1371" s="69">
        <v>25.631174648620512</v>
      </c>
      <c r="R1371" s="53">
        <f t="shared" si="214"/>
        <v>15.175042555960436</v>
      </c>
      <c r="S1371" s="53">
        <f t="shared" si="215"/>
        <v>68.682299460060165</v>
      </c>
      <c r="T1371" s="53">
        <f t="shared" si="216"/>
        <v>4.5260037464002503</v>
      </c>
      <c r="U1371" s="53">
        <f t="shared" si="217"/>
        <v>58.927641853201457</v>
      </c>
      <c r="V1371" s="69">
        <v>25.631174648620512</v>
      </c>
      <c r="W1371" s="53">
        <f t="shared" si="218"/>
        <v>15.175042555960436</v>
      </c>
      <c r="X1371" s="53">
        <f t="shared" si="219"/>
        <v>68.682299460060165</v>
      </c>
      <c r="Y1371" s="12"/>
      <c r="Z1371" s="21"/>
      <c r="AA1371" s="48"/>
      <c r="AB1371" s="21"/>
      <c r="AC1371" s="12"/>
    </row>
    <row r="1372" spans="1:29" x14ac:dyDescent="0.3">
      <c r="A1372" s="1">
        <f t="shared" si="210"/>
        <v>45214.249999996682</v>
      </c>
      <c r="B1372" s="6">
        <v>15</v>
      </c>
      <c r="C1372" s="6" t="s">
        <v>67</v>
      </c>
      <c r="D1372">
        <f>IF(HOUR(A1372)+MINUTE(A1372)/60&lt;=18,1,IF(HOUR(A1372)+MINUTE(A1372)/60&gt;=23.25,1,LOOKUP(DAY(A1372),calendario!$A$12:$A$41,calendario!$C$12:$C$41)))</f>
        <v>1</v>
      </c>
      <c r="E1372" s="89">
        <f t="shared" si="211"/>
        <v>0</v>
      </c>
      <c r="F1372" s="88">
        <v>0</v>
      </c>
      <c r="G1372" s="89">
        <f t="shared" si="211"/>
        <v>0</v>
      </c>
      <c r="H1372" s="86">
        <v>0</v>
      </c>
      <c r="O1372" s="53">
        <f t="shared" si="212"/>
        <v>4.5260037464002503</v>
      </c>
      <c r="P1372" s="54">
        <f t="shared" si="213"/>
        <v>58.927641853201457</v>
      </c>
      <c r="Q1372" s="69">
        <v>25.631174648620512</v>
      </c>
      <c r="R1372" s="53">
        <f t="shared" si="214"/>
        <v>15.175042555960436</v>
      </c>
      <c r="S1372" s="53">
        <f t="shared" si="215"/>
        <v>68.682299460060165</v>
      </c>
      <c r="T1372" s="53">
        <f t="shared" si="216"/>
        <v>4.5260037464002503</v>
      </c>
      <c r="U1372" s="53">
        <f t="shared" si="217"/>
        <v>58.927641853201457</v>
      </c>
      <c r="V1372" s="69">
        <v>25.631174648620512</v>
      </c>
      <c r="W1372" s="53">
        <f t="shared" si="218"/>
        <v>15.175042555960436</v>
      </c>
      <c r="X1372" s="53">
        <f t="shared" si="219"/>
        <v>68.682299460060165</v>
      </c>
      <c r="Y1372" s="12"/>
      <c r="Z1372" s="21"/>
      <c r="AA1372" s="48"/>
      <c r="AB1372" s="21"/>
      <c r="AC1372" s="12"/>
    </row>
    <row r="1373" spans="1:29" x14ac:dyDescent="0.3">
      <c r="A1373" s="1">
        <f t="shared" si="210"/>
        <v>45214.260416663346</v>
      </c>
      <c r="B1373" s="6">
        <v>15</v>
      </c>
      <c r="C1373" s="6" t="s">
        <v>68</v>
      </c>
      <c r="D1373">
        <f>IF(HOUR(A1373)+MINUTE(A1373)/60&lt;=18,1,IF(HOUR(A1373)+MINUTE(A1373)/60&gt;=23.25,1,LOOKUP(DAY(A1373),calendario!$A$12:$A$41,calendario!$C$12:$C$41)))</f>
        <v>1</v>
      </c>
      <c r="E1373" s="89">
        <f t="shared" si="211"/>
        <v>0</v>
      </c>
      <c r="F1373" s="88">
        <v>0</v>
      </c>
      <c r="G1373" s="89">
        <f t="shared" si="211"/>
        <v>0</v>
      </c>
      <c r="H1373" s="86">
        <v>0</v>
      </c>
      <c r="O1373" s="53">
        <f t="shared" si="212"/>
        <v>4.5260037464002503</v>
      </c>
      <c r="P1373" s="54">
        <f t="shared" si="213"/>
        <v>58.927641853201457</v>
      </c>
      <c r="Q1373" s="69">
        <v>25.524274076002083</v>
      </c>
      <c r="R1373" s="53">
        <f t="shared" si="214"/>
        <v>15.228492842269651</v>
      </c>
      <c r="S1373" s="53">
        <f t="shared" si="215"/>
        <v>68.92421565614184</v>
      </c>
      <c r="T1373" s="53">
        <f t="shared" si="216"/>
        <v>4.5260037464002503</v>
      </c>
      <c r="U1373" s="53">
        <f t="shared" si="217"/>
        <v>58.927641853201457</v>
      </c>
      <c r="V1373" s="69">
        <v>25.524274076002083</v>
      </c>
      <c r="W1373" s="53">
        <f t="shared" si="218"/>
        <v>15.228492842269651</v>
      </c>
      <c r="X1373" s="53">
        <f t="shared" si="219"/>
        <v>68.92421565614184</v>
      </c>
      <c r="Y1373" s="12"/>
      <c r="Z1373" s="21"/>
      <c r="AA1373" s="48"/>
      <c r="AB1373" s="21"/>
      <c r="AC1373" s="12"/>
    </row>
    <row r="1374" spans="1:29" x14ac:dyDescent="0.3">
      <c r="A1374" s="1">
        <f t="shared" si="210"/>
        <v>45214.270833330011</v>
      </c>
      <c r="B1374" s="6">
        <v>15</v>
      </c>
      <c r="C1374" s="6" t="s">
        <v>69</v>
      </c>
      <c r="D1374">
        <f>IF(HOUR(A1374)+MINUTE(A1374)/60&lt;=18,1,IF(HOUR(A1374)+MINUTE(A1374)/60&gt;=23.25,1,LOOKUP(DAY(A1374),calendario!$A$12:$A$41,calendario!$C$12:$C$41)))</f>
        <v>1</v>
      </c>
      <c r="E1374" s="89">
        <f t="shared" si="211"/>
        <v>0</v>
      </c>
      <c r="F1374" s="88">
        <v>0</v>
      </c>
      <c r="G1374" s="89">
        <f t="shared" si="211"/>
        <v>0</v>
      </c>
      <c r="H1374" s="86">
        <v>0</v>
      </c>
      <c r="O1374" s="53">
        <f t="shared" si="212"/>
        <v>4.5260037464002503</v>
      </c>
      <c r="P1374" s="54">
        <f t="shared" si="213"/>
        <v>58.927641853201457</v>
      </c>
      <c r="Q1374" s="69">
        <v>25.524274076002083</v>
      </c>
      <c r="R1374" s="53">
        <f t="shared" si="214"/>
        <v>15.228492842269651</v>
      </c>
      <c r="S1374" s="53">
        <f t="shared" si="215"/>
        <v>68.92421565614184</v>
      </c>
      <c r="T1374" s="53">
        <f t="shared" si="216"/>
        <v>4.5260037464002503</v>
      </c>
      <c r="U1374" s="53">
        <f t="shared" si="217"/>
        <v>58.927641853201457</v>
      </c>
      <c r="V1374" s="69">
        <v>25.524274076002083</v>
      </c>
      <c r="W1374" s="53">
        <f t="shared" si="218"/>
        <v>15.228492842269651</v>
      </c>
      <c r="X1374" s="53">
        <f t="shared" si="219"/>
        <v>68.92421565614184</v>
      </c>
      <c r="Y1374" s="12"/>
      <c r="Z1374" s="21"/>
      <c r="AA1374" s="48"/>
      <c r="AB1374" s="21"/>
      <c r="AC1374" s="12"/>
    </row>
    <row r="1375" spans="1:29" x14ac:dyDescent="0.3">
      <c r="A1375" s="1">
        <f t="shared" si="210"/>
        <v>45214.281249996675</v>
      </c>
      <c r="B1375" s="6">
        <v>15</v>
      </c>
      <c r="C1375" s="6" t="s">
        <v>70</v>
      </c>
      <c r="D1375">
        <f>IF(HOUR(A1375)+MINUTE(A1375)/60&lt;=18,1,IF(HOUR(A1375)+MINUTE(A1375)/60&gt;=23.25,1,LOOKUP(DAY(A1375),calendario!$A$12:$A$41,calendario!$C$12:$C$41)))</f>
        <v>1</v>
      </c>
      <c r="E1375" s="89">
        <f t="shared" si="211"/>
        <v>0.36199459838867187</v>
      </c>
      <c r="F1375" s="88">
        <v>1.4479783935546875</v>
      </c>
      <c r="G1375" s="89">
        <f t="shared" si="211"/>
        <v>0</v>
      </c>
      <c r="H1375" s="86">
        <v>0</v>
      </c>
      <c r="O1375" s="53">
        <f t="shared" si="212"/>
        <v>4.1567456576159358</v>
      </c>
      <c r="P1375" s="54">
        <f t="shared" si="213"/>
        <v>58.927641853201457</v>
      </c>
      <c r="Q1375" s="69">
        <v>25.923990890161374</v>
      </c>
      <c r="R1375" s="53">
        <f t="shared" si="214"/>
        <v>15.028634435190005</v>
      </c>
      <c r="S1375" s="53">
        <f t="shared" si="215"/>
        <v>62.470210928373376</v>
      </c>
      <c r="T1375" s="53">
        <f t="shared" si="216"/>
        <v>4.5260037464002503</v>
      </c>
      <c r="U1375" s="53">
        <f t="shared" si="217"/>
        <v>58.927641853201457</v>
      </c>
      <c r="V1375" s="69">
        <v>25.923990890161374</v>
      </c>
      <c r="W1375" s="53">
        <f t="shared" si="218"/>
        <v>15.028634435190005</v>
      </c>
      <c r="X1375" s="53">
        <f t="shared" si="219"/>
        <v>68.019655756949774</v>
      </c>
      <c r="Y1375" s="12"/>
      <c r="Z1375" s="21"/>
      <c r="AA1375" s="48"/>
      <c r="AB1375" s="21"/>
      <c r="AC1375" s="12"/>
    </row>
    <row r="1376" spans="1:29" x14ac:dyDescent="0.3">
      <c r="A1376" s="1">
        <f t="shared" si="210"/>
        <v>45214.291666663339</v>
      </c>
      <c r="B1376" s="6">
        <v>15</v>
      </c>
      <c r="C1376" s="6" t="s">
        <v>71</v>
      </c>
      <c r="D1376">
        <f>IF(HOUR(A1376)+MINUTE(A1376)/60&lt;=18,1,IF(HOUR(A1376)+MINUTE(A1376)/60&gt;=23.25,1,LOOKUP(DAY(A1376),calendario!$A$12:$A$41,calendario!$C$12:$C$41)))</f>
        <v>1</v>
      </c>
      <c r="E1376" s="89">
        <f t="shared" si="211"/>
        <v>2.14596533203125</v>
      </c>
      <c r="F1376" s="88">
        <v>8.5838613281249998</v>
      </c>
      <c r="G1376" s="89">
        <f t="shared" si="211"/>
        <v>0.62600762939453125</v>
      </c>
      <c r="H1376" s="86">
        <v>2.504030517578125</v>
      </c>
      <c r="O1376" s="53">
        <f t="shared" si="212"/>
        <v>2.3369792122483792</v>
      </c>
      <c r="P1376" s="54">
        <f t="shared" si="213"/>
        <v>58.927641853201457</v>
      </c>
      <c r="Q1376" s="69">
        <v>25.923990890161374</v>
      </c>
      <c r="R1376" s="53">
        <f t="shared" si="214"/>
        <v>15.028634435190005</v>
      </c>
      <c r="S1376" s="53">
        <f t="shared" si="215"/>
        <v>35.121606263519205</v>
      </c>
      <c r="T1376" s="53">
        <f t="shared" si="216"/>
        <v>3.8874351549804671</v>
      </c>
      <c r="U1376" s="53">
        <f t="shared" si="217"/>
        <v>58.927641853201457</v>
      </c>
      <c r="V1376" s="69">
        <v>25.923990890161374</v>
      </c>
      <c r="W1376" s="53">
        <f t="shared" si="218"/>
        <v>15.028634435190005</v>
      </c>
      <c r="X1376" s="53">
        <f t="shared" si="219"/>
        <v>58.42284183470764</v>
      </c>
      <c r="Y1376" s="12"/>
      <c r="Z1376" s="21"/>
      <c r="AA1376" s="48"/>
      <c r="AB1376" s="21"/>
      <c r="AC1376" s="12"/>
    </row>
    <row r="1377" spans="1:29" x14ac:dyDescent="0.3">
      <c r="A1377" s="1">
        <f t="shared" si="210"/>
        <v>45214.302083330003</v>
      </c>
      <c r="B1377" s="6">
        <v>15</v>
      </c>
      <c r="C1377" s="6" t="s">
        <v>72</v>
      </c>
      <c r="D1377">
        <f>IF(HOUR(A1377)+MINUTE(A1377)/60&lt;=18,1,IF(HOUR(A1377)+MINUTE(A1377)/60&gt;=23.25,1,LOOKUP(DAY(A1377),calendario!$A$12:$A$41,calendario!$C$12:$C$41)))</f>
        <v>1</v>
      </c>
      <c r="E1377" s="89">
        <f t="shared" si="211"/>
        <v>2.2423110351562499</v>
      </c>
      <c r="F1377" s="88">
        <v>8.9692441406249994</v>
      </c>
      <c r="G1377" s="89">
        <f t="shared" si="211"/>
        <v>4.31257421875</v>
      </c>
      <c r="H1377" s="86">
        <v>17.250296875</v>
      </c>
      <c r="O1377" s="53">
        <f t="shared" si="212"/>
        <v>2.2387003142844928</v>
      </c>
      <c r="P1377" s="54">
        <f t="shared" si="213"/>
        <v>58.927641853201457</v>
      </c>
      <c r="Q1377" s="69">
        <v>25.849016137428421</v>
      </c>
      <c r="R1377" s="53">
        <f t="shared" si="214"/>
        <v>15.066121811556481</v>
      </c>
      <c r="S1377" s="53">
        <f t="shared" si="215"/>
        <v>33.728531634579944</v>
      </c>
      <c r="T1377" s="53">
        <f t="shared" si="216"/>
        <v>0.12689690656192912</v>
      </c>
      <c r="U1377" s="53">
        <f t="shared" si="217"/>
        <v>58.927641853201457</v>
      </c>
      <c r="V1377" s="69">
        <v>25.849016137428421</v>
      </c>
      <c r="W1377" s="53">
        <f t="shared" si="218"/>
        <v>15.066121811556481</v>
      </c>
      <c r="X1377" s="53">
        <f t="shared" si="219"/>
        <v>1.9118442517717251</v>
      </c>
      <c r="Y1377" s="12"/>
      <c r="Z1377" s="21"/>
      <c r="AA1377" s="48"/>
      <c r="AB1377" s="21"/>
      <c r="AC1377" s="12"/>
    </row>
    <row r="1378" spans="1:29" x14ac:dyDescent="0.3">
      <c r="A1378" s="1">
        <f t="shared" si="210"/>
        <v>45214.312499996668</v>
      </c>
      <c r="B1378" s="6">
        <v>15</v>
      </c>
      <c r="C1378" s="6" t="s">
        <v>73</v>
      </c>
      <c r="D1378">
        <f>IF(HOUR(A1378)+MINUTE(A1378)/60&lt;=18,1,IF(HOUR(A1378)+MINUTE(A1378)/60&gt;=23.25,1,LOOKUP(DAY(A1378),calendario!$A$12:$A$41,calendario!$C$12:$C$41)))</f>
        <v>1</v>
      </c>
      <c r="E1378" s="89">
        <f t="shared" si="211"/>
        <v>2.2375068359374999</v>
      </c>
      <c r="F1378" s="88">
        <v>8.9500273437499995</v>
      </c>
      <c r="G1378" s="89">
        <f t="shared" si="211"/>
        <v>4.4966801757812496</v>
      </c>
      <c r="H1378" s="86">
        <v>17.986720703124998</v>
      </c>
      <c r="O1378" s="53">
        <f t="shared" si="212"/>
        <v>2.243600910673365</v>
      </c>
      <c r="P1378" s="54">
        <f t="shared" si="213"/>
        <v>58.927641853201457</v>
      </c>
      <c r="Q1378" s="69">
        <v>25.849016137428421</v>
      </c>
      <c r="R1378" s="53">
        <f t="shared" si="214"/>
        <v>15.066121811556481</v>
      </c>
      <c r="S1378" s="53">
        <f t="shared" si="215"/>
        <v>33.80236461672397</v>
      </c>
      <c r="T1378" s="53">
        <f t="shared" si="216"/>
        <v>0</v>
      </c>
      <c r="U1378" s="53">
        <f t="shared" si="217"/>
        <v>58.927641853201457</v>
      </c>
      <c r="V1378" s="69">
        <v>25.849016137428421</v>
      </c>
      <c r="W1378" s="53">
        <f t="shared" si="218"/>
        <v>15.066121811556481</v>
      </c>
      <c r="X1378" s="53">
        <f t="shared" si="219"/>
        <v>0</v>
      </c>
      <c r="Y1378" s="12"/>
      <c r="Z1378" s="21"/>
      <c r="AA1378" s="48"/>
      <c r="AB1378" s="21"/>
      <c r="AC1378" s="12"/>
    </row>
    <row r="1379" spans="1:29" x14ac:dyDescent="0.3">
      <c r="A1379" s="1">
        <f t="shared" si="210"/>
        <v>45214.322916663332</v>
      </c>
      <c r="B1379" s="6">
        <v>15</v>
      </c>
      <c r="C1379" s="6" t="s">
        <v>74</v>
      </c>
      <c r="D1379">
        <f>IF(HOUR(A1379)+MINUTE(A1379)/60&lt;=18,1,IF(HOUR(A1379)+MINUTE(A1379)/60&gt;=23.25,1,LOOKUP(DAY(A1379),calendario!$A$12:$A$41,calendario!$C$12:$C$41)))</f>
        <v>1</v>
      </c>
      <c r="E1379" s="89">
        <f t="shared" si="211"/>
        <v>2.235743896484375</v>
      </c>
      <c r="F1379" s="88">
        <v>8.9429755859375</v>
      </c>
      <c r="G1379" s="89">
        <f t="shared" si="211"/>
        <v>4.4959946289062502</v>
      </c>
      <c r="H1379" s="86">
        <v>17.983978515625001</v>
      </c>
      <c r="O1379" s="53">
        <f t="shared" si="212"/>
        <v>2.245399223841575</v>
      </c>
      <c r="P1379" s="54">
        <f t="shared" si="213"/>
        <v>58.927641853201457</v>
      </c>
      <c r="Q1379" s="69">
        <v>26.190477095262882</v>
      </c>
      <c r="R1379" s="53">
        <f t="shared" si="214"/>
        <v>14.895391332639251</v>
      </c>
      <c r="S1379" s="53">
        <f t="shared" si="215"/>
        <v>33.446100137124695</v>
      </c>
      <c r="T1379" s="53">
        <f t="shared" si="216"/>
        <v>0</v>
      </c>
      <c r="U1379" s="53">
        <f t="shared" si="217"/>
        <v>58.927641853201457</v>
      </c>
      <c r="V1379" s="69">
        <v>26.190477095262882</v>
      </c>
      <c r="W1379" s="53">
        <f t="shared" si="218"/>
        <v>14.895391332639251</v>
      </c>
      <c r="X1379" s="53">
        <f t="shared" si="219"/>
        <v>0</v>
      </c>
      <c r="Y1379" s="12"/>
      <c r="Z1379" s="21"/>
      <c r="AA1379" s="48"/>
      <c r="AB1379" s="21"/>
      <c r="AC1379" s="12"/>
    </row>
    <row r="1380" spans="1:29" x14ac:dyDescent="0.3">
      <c r="A1380" s="1">
        <f t="shared" si="210"/>
        <v>45214.333333329996</v>
      </c>
      <c r="B1380" s="6">
        <v>15</v>
      </c>
      <c r="C1380" s="6" t="s">
        <v>75</v>
      </c>
      <c r="D1380">
        <f>IF(HOUR(A1380)+MINUTE(A1380)/60&lt;=18,1,IF(HOUR(A1380)+MINUTE(A1380)/60&gt;=23.25,1,LOOKUP(DAY(A1380),calendario!$A$12:$A$41,calendario!$C$12:$C$41)))</f>
        <v>1</v>
      </c>
      <c r="E1380" s="89">
        <f t="shared" si="211"/>
        <v>2.2350744628906249</v>
      </c>
      <c r="F1380" s="88">
        <v>8.9402978515624998</v>
      </c>
      <c r="G1380" s="89">
        <f t="shared" si="211"/>
        <v>4.4959941406250001</v>
      </c>
      <c r="H1380" s="86">
        <v>17.983976562500001</v>
      </c>
      <c r="O1380" s="53">
        <f t="shared" si="212"/>
        <v>2.2460820897475764</v>
      </c>
      <c r="P1380" s="54">
        <f t="shared" si="213"/>
        <v>58.927641853201457</v>
      </c>
      <c r="Q1380" s="69">
        <v>26.190477095262882</v>
      </c>
      <c r="R1380" s="53">
        <f t="shared" si="214"/>
        <v>14.895391332639251</v>
      </c>
      <c r="S1380" s="53">
        <f t="shared" si="215"/>
        <v>33.456271692022305</v>
      </c>
      <c r="T1380" s="53">
        <f t="shared" si="216"/>
        <v>0</v>
      </c>
      <c r="U1380" s="53">
        <f t="shared" si="217"/>
        <v>58.927641853201457</v>
      </c>
      <c r="V1380" s="69">
        <v>26.190477095262882</v>
      </c>
      <c r="W1380" s="53">
        <f t="shared" si="218"/>
        <v>14.895391332639251</v>
      </c>
      <c r="X1380" s="53">
        <f t="shared" si="219"/>
        <v>0</v>
      </c>
      <c r="Y1380" s="12"/>
      <c r="Z1380" s="21"/>
      <c r="AA1380" s="48"/>
      <c r="AB1380" s="21"/>
      <c r="AC1380" s="12"/>
    </row>
    <row r="1381" spans="1:29" x14ac:dyDescent="0.3">
      <c r="A1381" s="1">
        <f t="shared" si="210"/>
        <v>45214.34374999666</v>
      </c>
      <c r="B1381" s="6">
        <v>15</v>
      </c>
      <c r="C1381" s="6" t="s">
        <v>76</v>
      </c>
      <c r="D1381">
        <f>IF(HOUR(A1381)+MINUTE(A1381)/60&lt;=18,1,IF(HOUR(A1381)+MINUTE(A1381)/60&gt;=23.25,1,LOOKUP(DAY(A1381),calendario!$A$12:$A$41,calendario!$C$12:$C$41)))</f>
        <v>1</v>
      </c>
      <c r="E1381" s="89">
        <f t="shared" si="211"/>
        <v>2.239050537109375</v>
      </c>
      <c r="F1381" s="88">
        <v>8.9562021484374998</v>
      </c>
      <c r="G1381" s="89">
        <f t="shared" si="211"/>
        <v>4.4959443359374998</v>
      </c>
      <c r="H1381" s="86">
        <v>17.983777343749999</v>
      </c>
      <c r="O1381" s="53">
        <f t="shared" si="212"/>
        <v>2.2420262348441731</v>
      </c>
      <c r="P1381" s="54">
        <f t="shared" si="213"/>
        <v>58.927641853201457</v>
      </c>
      <c r="Q1381" s="69">
        <v>47.450912024986984</v>
      </c>
      <c r="R1381" s="53">
        <f t="shared" si="214"/>
        <v>4.2651738677772002</v>
      </c>
      <c r="S1381" s="53">
        <f t="shared" si="215"/>
        <v>9.5626317077282756</v>
      </c>
      <c r="T1381" s="53">
        <f t="shared" si="216"/>
        <v>0</v>
      </c>
      <c r="U1381" s="53">
        <f t="shared" si="217"/>
        <v>58.927641853201457</v>
      </c>
      <c r="V1381" s="69">
        <v>47.450912024986984</v>
      </c>
      <c r="W1381" s="53">
        <f t="shared" si="218"/>
        <v>4.2651738677772002</v>
      </c>
      <c r="X1381" s="53">
        <f t="shared" si="219"/>
        <v>0</v>
      </c>
      <c r="Y1381" s="12"/>
      <c r="Z1381" s="21"/>
      <c r="AA1381" s="48"/>
      <c r="AB1381" s="21"/>
      <c r="AC1381" s="12"/>
    </row>
    <row r="1382" spans="1:29" x14ac:dyDescent="0.3">
      <c r="A1382" s="1">
        <f t="shared" si="210"/>
        <v>45214.354166663325</v>
      </c>
      <c r="B1382" s="6">
        <v>15</v>
      </c>
      <c r="C1382" s="6" t="s">
        <v>77</v>
      </c>
      <c r="D1382">
        <f>IF(HOUR(A1382)+MINUTE(A1382)/60&lt;=18,1,IF(HOUR(A1382)+MINUTE(A1382)/60&gt;=23.25,1,LOOKUP(DAY(A1382),calendario!$A$12:$A$41,calendario!$C$12:$C$41)))</f>
        <v>1</v>
      </c>
      <c r="E1382" s="89">
        <f t="shared" si="211"/>
        <v>2.2367495117187501</v>
      </c>
      <c r="F1382" s="88">
        <v>8.9469980468750006</v>
      </c>
      <c r="G1382" s="89">
        <f t="shared" si="211"/>
        <v>4.4964570312500003</v>
      </c>
      <c r="H1382" s="86">
        <v>17.985828125000001</v>
      </c>
      <c r="O1382" s="53">
        <f t="shared" si="212"/>
        <v>2.2443734307464553</v>
      </c>
      <c r="P1382" s="54">
        <f t="shared" si="213"/>
        <v>58.927641853201457</v>
      </c>
      <c r="Q1382" s="69">
        <v>47.450912024986984</v>
      </c>
      <c r="R1382" s="53">
        <f t="shared" si="214"/>
        <v>4.2651738677772002</v>
      </c>
      <c r="S1382" s="53">
        <f t="shared" si="215"/>
        <v>9.5726429063532432</v>
      </c>
      <c r="T1382" s="53">
        <f t="shared" si="216"/>
        <v>0</v>
      </c>
      <c r="U1382" s="53">
        <f t="shared" si="217"/>
        <v>58.927641853201457</v>
      </c>
      <c r="V1382" s="69">
        <v>47.450912024986984</v>
      </c>
      <c r="W1382" s="53">
        <f t="shared" si="218"/>
        <v>4.2651738677772002</v>
      </c>
      <c r="X1382" s="53">
        <f t="shared" si="219"/>
        <v>0</v>
      </c>
      <c r="Y1382" s="12"/>
      <c r="Z1382" s="21"/>
      <c r="AA1382" s="48"/>
      <c r="AB1382" s="21"/>
      <c r="AC1382" s="12"/>
    </row>
    <row r="1383" spans="1:29" x14ac:dyDescent="0.3">
      <c r="A1383" s="1">
        <f t="shared" si="210"/>
        <v>45214.364583329989</v>
      </c>
      <c r="B1383" s="6">
        <v>15</v>
      </c>
      <c r="C1383" s="6" t="s">
        <v>78</v>
      </c>
      <c r="D1383">
        <f>IF(HOUR(A1383)+MINUTE(A1383)/60&lt;=18,1,IF(HOUR(A1383)+MINUTE(A1383)/60&gt;=23.25,1,LOOKUP(DAY(A1383),calendario!$A$12:$A$41,calendario!$C$12:$C$41)))</f>
        <v>1</v>
      </c>
      <c r="E1383" s="89">
        <f t="shared" si="211"/>
        <v>2.2333806152343749</v>
      </c>
      <c r="F1383" s="88">
        <v>8.9335224609374997</v>
      </c>
      <c r="G1383" s="89">
        <f t="shared" si="211"/>
        <v>4.4966464843749998</v>
      </c>
      <c r="H1383" s="86">
        <v>17.986585937499999</v>
      </c>
      <c r="O1383" s="53">
        <f t="shared" si="212"/>
        <v>2.2478099247788799</v>
      </c>
      <c r="P1383" s="54">
        <f t="shared" si="213"/>
        <v>58.927641853201457</v>
      </c>
      <c r="Q1383" s="69">
        <v>37.7298984903696</v>
      </c>
      <c r="R1383" s="53">
        <f t="shared" si="214"/>
        <v>9.1256806350858923</v>
      </c>
      <c r="S1383" s="53">
        <f t="shared" si="215"/>
        <v>20.512795501908499</v>
      </c>
      <c r="T1383" s="53">
        <f t="shared" si="216"/>
        <v>0</v>
      </c>
      <c r="U1383" s="53">
        <f t="shared" si="217"/>
        <v>58.927641853201457</v>
      </c>
      <c r="V1383" s="69">
        <v>37.7298984903696</v>
      </c>
      <c r="W1383" s="53">
        <f t="shared" si="218"/>
        <v>9.1256806350858923</v>
      </c>
      <c r="X1383" s="53">
        <f t="shared" si="219"/>
        <v>0</v>
      </c>
      <c r="Y1383" s="12"/>
      <c r="Z1383" s="21"/>
      <c r="AA1383" s="48"/>
      <c r="AB1383" s="21"/>
      <c r="AC1383" s="12"/>
    </row>
    <row r="1384" spans="1:29" x14ac:dyDescent="0.3">
      <c r="A1384" s="1">
        <f t="shared" si="210"/>
        <v>45214.374999996653</v>
      </c>
      <c r="B1384" s="6">
        <v>15</v>
      </c>
      <c r="C1384" s="6" t="s">
        <v>79</v>
      </c>
      <c r="D1384">
        <f>IF(HOUR(A1384)+MINUTE(A1384)/60&lt;=18,1,IF(HOUR(A1384)+MINUTE(A1384)/60&gt;=23.25,1,LOOKUP(DAY(A1384),calendario!$A$12:$A$41,calendario!$C$12:$C$41)))</f>
        <v>1</v>
      </c>
      <c r="E1384" s="89">
        <f t="shared" si="211"/>
        <v>2.2331306152343751</v>
      </c>
      <c r="F1384" s="88">
        <v>8.9325224609375002</v>
      </c>
      <c r="G1384" s="89">
        <f t="shared" si="211"/>
        <v>4.49660400390625</v>
      </c>
      <c r="H1384" s="86">
        <v>17.986416015625</v>
      </c>
      <c r="O1384" s="53">
        <f t="shared" si="212"/>
        <v>2.2480649410763798</v>
      </c>
      <c r="P1384" s="54">
        <f t="shared" si="213"/>
        <v>58.927641853201457</v>
      </c>
      <c r="Q1384" s="69">
        <v>37.7298984903696</v>
      </c>
      <c r="R1384" s="53">
        <f t="shared" si="214"/>
        <v>9.1256806350858923</v>
      </c>
      <c r="S1384" s="53">
        <f t="shared" si="215"/>
        <v>20.515122699196226</v>
      </c>
      <c r="T1384" s="53">
        <f t="shared" si="216"/>
        <v>0</v>
      </c>
      <c r="U1384" s="53">
        <f t="shared" si="217"/>
        <v>58.927641853201457</v>
      </c>
      <c r="V1384" s="69">
        <v>37.7298984903696</v>
      </c>
      <c r="W1384" s="53">
        <f t="shared" si="218"/>
        <v>9.1256806350858923</v>
      </c>
      <c r="X1384" s="53">
        <f t="shared" si="219"/>
        <v>0</v>
      </c>
      <c r="Y1384" s="12"/>
      <c r="Z1384" s="21"/>
      <c r="AA1384" s="48"/>
      <c r="AB1384" s="21"/>
      <c r="AC1384" s="12"/>
    </row>
    <row r="1385" spans="1:29" x14ac:dyDescent="0.3">
      <c r="A1385" s="1">
        <f t="shared" si="210"/>
        <v>45214.385416663317</v>
      </c>
      <c r="B1385" s="6">
        <v>15</v>
      </c>
      <c r="C1385" s="6" t="s">
        <v>80</v>
      </c>
      <c r="D1385">
        <f>IF(HOUR(A1385)+MINUTE(A1385)/60&lt;=18,1,IF(HOUR(A1385)+MINUTE(A1385)/60&gt;=23.25,1,LOOKUP(DAY(A1385),calendario!$A$12:$A$41,calendario!$C$12:$C$41)))</f>
        <v>1</v>
      </c>
      <c r="E1385" s="89">
        <f t="shared" si="211"/>
        <v>2.2379199218750001</v>
      </c>
      <c r="F1385" s="88">
        <v>8.9516796875000004</v>
      </c>
      <c r="G1385" s="89">
        <f t="shared" si="211"/>
        <v>4.4967768554687497</v>
      </c>
      <c r="H1385" s="86">
        <v>17.987107421874999</v>
      </c>
      <c r="O1385" s="53">
        <f t="shared" si="212"/>
        <v>2.2431795360880424</v>
      </c>
      <c r="P1385" s="54">
        <f t="shared" si="213"/>
        <v>58.927641853201457</v>
      </c>
      <c r="Q1385" s="69">
        <v>33.764112181155646</v>
      </c>
      <c r="R1385" s="53">
        <f t="shared" si="214"/>
        <v>11.108573789692869</v>
      </c>
      <c r="S1385" s="53">
        <f t="shared" si="215"/>
        <v>24.918525400163038</v>
      </c>
      <c r="T1385" s="53">
        <f t="shared" si="216"/>
        <v>0</v>
      </c>
      <c r="U1385" s="53">
        <f t="shared" si="217"/>
        <v>58.927641853201457</v>
      </c>
      <c r="V1385" s="69">
        <v>33.764112181155646</v>
      </c>
      <c r="W1385" s="53">
        <f t="shared" si="218"/>
        <v>11.108573789692869</v>
      </c>
      <c r="X1385" s="53">
        <f t="shared" si="219"/>
        <v>0</v>
      </c>
      <c r="Y1385" s="12"/>
      <c r="Z1385" s="21"/>
      <c r="AA1385" s="48"/>
      <c r="AB1385" s="21"/>
      <c r="AC1385" s="12"/>
    </row>
    <row r="1386" spans="1:29" x14ac:dyDescent="0.3">
      <c r="A1386" s="1">
        <f t="shared" si="210"/>
        <v>45214.395833329982</v>
      </c>
      <c r="B1386" s="6">
        <v>15</v>
      </c>
      <c r="C1386" s="6" t="s">
        <v>81</v>
      </c>
      <c r="D1386">
        <f>IF(HOUR(A1386)+MINUTE(A1386)/60&lt;=18,1,IF(HOUR(A1386)+MINUTE(A1386)/60&gt;=23.25,1,LOOKUP(DAY(A1386),calendario!$A$12:$A$41,calendario!$C$12:$C$41)))</f>
        <v>1</v>
      </c>
      <c r="E1386" s="89">
        <f t="shared" si="211"/>
        <v>2.231098876953125</v>
      </c>
      <c r="F1386" s="88">
        <v>8.9243955078125001</v>
      </c>
      <c r="G1386" s="89">
        <f t="shared" si="211"/>
        <v>4.4964418945312499</v>
      </c>
      <c r="H1386" s="86">
        <v>17.985767578124999</v>
      </c>
      <c r="O1386" s="53">
        <f t="shared" si="212"/>
        <v>2.2501374465722734</v>
      </c>
      <c r="P1386" s="54">
        <f t="shared" si="213"/>
        <v>58.927641853201457</v>
      </c>
      <c r="Q1386" s="69">
        <v>33.764112181155646</v>
      </c>
      <c r="R1386" s="53">
        <f t="shared" si="214"/>
        <v>11.108573789692869</v>
      </c>
      <c r="S1386" s="53">
        <f t="shared" si="215"/>
        <v>24.995817862199196</v>
      </c>
      <c r="T1386" s="53">
        <f t="shared" si="216"/>
        <v>0</v>
      </c>
      <c r="U1386" s="53">
        <f t="shared" si="217"/>
        <v>58.927641853201457</v>
      </c>
      <c r="V1386" s="69">
        <v>33.764112181155646</v>
      </c>
      <c r="W1386" s="53">
        <f t="shared" si="218"/>
        <v>11.108573789692869</v>
      </c>
      <c r="X1386" s="53">
        <f t="shared" si="219"/>
        <v>0</v>
      </c>
      <c r="Y1386" s="12"/>
      <c r="Z1386" s="21"/>
      <c r="AA1386" s="48"/>
      <c r="AB1386" s="21"/>
      <c r="AC1386" s="12"/>
    </row>
    <row r="1387" spans="1:29" x14ac:dyDescent="0.3">
      <c r="A1387" s="1">
        <f t="shared" si="210"/>
        <v>45214.406249996646</v>
      </c>
      <c r="B1387" s="6">
        <v>15</v>
      </c>
      <c r="C1387" s="6" t="s">
        <v>82</v>
      </c>
      <c r="D1387">
        <f>IF(HOUR(A1387)+MINUTE(A1387)/60&lt;=18,1,IF(HOUR(A1387)+MINUTE(A1387)/60&gt;=23.25,1,LOOKUP(DAY(A1387),calendario!$A$12:$A$41,calendario!$C$12:$C$41)))</f>
        <v>1</v>
      </c>
      <c r="E1387" s="89">
        <f t="shared" si="211"/>
        <v>2.2294926757812501</v>
      </c>
      <c r="F1387" s="88">
        <v>8.9179707031250004</v>
      </c>
      <c r="G1387" s="89">
        <f t="shared" si="211"/>
        <v>4.4960781250000004</v>
      </c>
      <c r="H1387" s="86">
        <v>17.984312500000001</v>
      </c>
      <c r="O1387" s="53">
        <f t="shared" si="212"/>
        <v>2.2517758764758402</v>
      </c>
      <c r="P1387" s="54">
        <f t="shared" si="213"/>
        <v>58.927641853201457</v>
      </c>
      <c r="Q1387" s="69">
        <v>33.738576782925563</v>
      </c>
      <c r="R1387" s="53">
        <f t="shared" si="214"/>
        <v>11.121341488807911</v>
      </c>
      <c r="S1387" s="53">
        <f t="shared" si="215"/>
        <v>25.042768478547558</v>
      </c>
      <c r="T1387" s="53">
        <f t="shared" si="216"/>
        <v>0</v>
      </c>
      <c r="U1387" s="53">
        <f t="shared" si="217"/>
        <v>58.927641853201457</v>
      </c>
      <c r="V1387" s="69">
        <v>33.738576782925563</v>
      </c>
      <c r="W1387" s="53">
        <f t="shared" si="218"/>
        <v>11.121341488807911</v>
      </c>
      <c r="X1387" s="53">
        <f t="shared" si="219"/>
        <v>0</v>
      </c>
      <c r="Y1387" s="12"/>
      <c r="Z1387" s="21"/>
      <c r="AA1387" s="48"/>
      <c r="AB1387" s="21"/>
      <c r="AC1387" s="12"/>
    </row>
    <row r="1388" spans="1:29" x14ac:dyDescent="0.3">
      <c r="A1388" s="1">
        <f t="shared" si="210"/>
        <v>45214.41666666331</v>
      </c>
      <c r="B1388" s="6">
        <v>15</v>
      </c>
      <c r="C1388" s="6" t="s">
        <v>83</v>
      </c>
      <c r="D1388">
        <f>IF(HOUR(A1388)+MINUTE(A1388)/60&lt;=18,1,IF(HOUR(A1388)+MINUTE(A1388)/60&gt;=23.25,1,LOOKUP(DAY(A1388),calendario!$A$12:$A$41,calendario!$C$12:$C$41)))</f>
        <v>1</v>
      </c>
      <c r="E1388" s="89">
        <f t="shared" si="211"/>
        <v>2.2356816406250002</v>
      </c>
      <c r="F1388" s="88">
        <v>8.9427265625000008</v>
      </c>
      <c r="G1388" s="89">
        <f t="shared" si="211"/>
        <v>4.4963740234375003</v>
      </c>
      <c r="H1388" s="86">
        <v>17.985496093750001</v>
      </c>
      <c r="O1388" s="53">
        <f t="shared" si="212"/>
        <v>2.2454627288765971</v>
      </c>
      <c r="P1388" s="54">
        <f t="shared" si="213"/>
        <v>58.927641853201457</v>
      </c>
      <c r="Q1388" s="69">
        <v>33.738576782925563</v>
      </c>
      <c r="R1388" s="53">
        <f t="shared" si="214"/>
        <v>11.121341488807911</v>
      </c>
      <c r="S1388" s="53">
        <f t="shared" si="215"/>
        <v>24.97255780822713</v>
      </c>
      <c r="T1388" s="53">
        <f t="shared" si="216"/>
        <v>0</v>
      </c>
      <c r="U1388" s="53">
        <f t="shared" si="217"/>
        <v>58.927641853201457</v>
      </c>
      <c r="V1388" s="69">
        <v>33.738576782925563</v>
      </c>
      <c r="W1388" s="53">
        <f t="shared" si="218"/>
        <v>11.121341488807911</v>
      </c>
      <c r="X1388" s="53">
        <f t="shared" si="219"/>
        <v>0</v>
      </c>
      <c r="Y1388" s="12"/>
      <c r="Z1388" s="21"/>
      <c r="AA1388" s="48"/>
      <c r="AB1388" s="21"/>
      <c r="AC1388" s="12"/>
    </row>
    <row r="1389" spans="1:29" x14ac:dyDescent="0.3">
      <c r="A1389" s="1">
        <f t="shared" si="210"/>
        <v>45214.427083329974</v>
      </c>
      <c r="B1389" s="6">
        <v>15</v>
      </c>
      <c r="C1389" s="6" t="s">
        <v>84</v>
      </c>
      <c r="D1389">
        <f>IF(HOUR(A1389)+MINUTE(A1389)/60&lt;=18,1,IF(HOUR(A1389)+MINUTE(A1389)/60&gt;=23.25,1,LOOKUP(DAY(A1389),calendario!$A$12:$A$41,calendario!$C$12:$C$41)))</f>
        <v>1</v>
      </c>
      <c r="E1389" s="89">
        <f t="shared" si="211"/>
        <v>2.2315815429687502</v>
      </c>
      <c r="F1389" s="88">
        <v>8.9263261718750009</v>
      </c>
      <c r="G1389" s="89">
        <f t="shared" si="211"/>
        <v>4.4970615234375</v>
      </c>
      <c r="H1389" s="86">
        <v>17.98824609375</v>
      </c>
      <c r="O1389" s="53">
        <f t="shared" si="212"/>
        <v>2.2496450957713381</v>
      </c>
      <c r="P1389" s="54">
        <f t="shared" si="213"/>
        <v>58.927641853201457</v>
      </c>
      <c r="Q1389" s="69">
        <v>32.698941436751689</v>
      </c>
      <c r="R1389" s="53">
        <f t="shared" si="214"/>
        <v>11.641159161894848</v>
      </c>
      <c r="S1389" s="53">
        <f t="shared" si="215"/>
        <v>26.188476617650323</v>
      </c>
      <c r="T1389" s="53">
        <f t="shared" si="216"/>
        <v>0</v>
      </c>
      <c r="U1389" s="53">
        <f t="shared" si="217"/>
        <v>58.927641853201457</v>
      </c>
      <c r="V1389" s="69">
        <v>32.698941436751689</v>
      </c>
      <c r="W1389" s="53">
        <f t="shared" si="218"/>
        <v>11.641159161894848</v>
      </c>
      <c r="X1389" s="53">
        <f t="shared" si="219"/>
        <v>0</v>
      </c>
      <c r="Y1389" s="12"/>
      <c r="Z1389" s="21"/>
      <c r="AA1389" s="48"/>
      <c r="AB1389" s="21"/>
      <c r="AC1389" s="12"/>
    </row>
    <row r="1390" spans="1:29" x14ac:dyDescent="0.3">
      <c r="A1390" s="1">
        <f t="shared" si="210"/>
        <v>45214.437499996639</v>
      </c>
      <c r="B1390" s="6">
        <v>15</v>
      </c>
      <c r="C1390" s="6" t="s">
        <v>85</v>
      </c>
      <c r="D1390">
        <f>IF(HOUR(A1390)+MINUTE(A1390)/60&lt;=18,1,IF(HOUR(A1390)+MINUTE(A1390)/60&gt;=23.25,1,LOOKUP(DAY(A1390),calendario!$A$12:$A$41,calendario!$C$12:$C$41)))</f>
        <v>1</v>
      </c>
      <c r="E1390" s="89">
        <f t="shared" si="211"/>
        <v>2.2292990722656252</v>
      </c>
      <c r="F1390" s="88">
        <v>8.9171962890625007</v>
      </c>
      <c r="G1390" s="89">
        <f t="shared" si="211"/>
        <v>4.4960693359375004</v>
      </c>
      <c r="H1390" s="86">
        <v>17.984277343750001</v>
      </c>
      <c r="O1390" s="53">
        <f t="shared" si="212"/>
        <v>2.2519733646827906</v>
      </c>
      <c r="P1390" s="54">
        <f t="shared" si="213"/>
        <v>58.927641853201457</v>
      </c>
      <c r="Q1390" s="69">
        <v>32.698941436751689</v>
      </c>
      <c r="R1390" s="53">
        <f t="shared" si="214"/>
        <v>11.641159161894848</v>
      </c>
      <c r="S1390" s="53">
        <f t="shared" si="215"/>
        <v>26.215580366620234</v>
      </c>
      <c r="T1390" s="53">
        <f t="shared" si="216"/>
        <v>0</v>
      </c>
      <c r="U1390" s="53">
        <f t="shared" si="217"/>
        <v>58.927641853201457</v>
      </c>
      <c r="V1390" s="69">
        <v>32.698941436751689</v>
      </c>
      <c r="W1390" s="53">
        <f t="shared" si="218"/>
        <v>11.641159161894848</v>
      </c>
      <c r="X1390" s="53">
        <f t="shared" si="219"/>
        <v>0</v>
      </c>
      <c r="Y1390" s="12"/>
      <c r="Z1390" s="21"/>
      <c r="AA1390" s="48"/>
      <c r="AB1390" s="21"/>
      <c r="AC1390" s="12"/>
    </row>
    <row r="1391" spans="1:29" x14ac:dyDescent="0.3">
      <c r="A1391" s="1">
        <f t="shared" si="210"/>
        <v>45214.447916663303</v>
      </c>
      <c r="B1391" s="6">
        <v>15</v>
      </c>
      <c r="C1391" s="6" t="s">
        <v>86</v>
      </c>
      <c r="D1391">
        <f>IF(HOUR(A1391)+MINUTE(A1391)/60&lt;=18,1,IF(HOUR(A1391)+MINUTE(A1391)/60&gt;=23.25,1,LOOKUP(DAY(A1391),calendario!$A$12:$A$41,calendario!$C$12:$C$41)))</f>
        <v>1</v>
      </c>
      <c r="E1391" s="89">
        <f t="shared" si="211"/>
        <v>2.2356201171875001</v>
      </c>
      <c r="F1391" s="88">
        <v>8.9424804687500004</v>
      </c>
      <c r="G1391" s="89">
        <f t="shared" si="211"/>
        <v>4.4962827148437503</v>
      </c>
      <c r="H1391" s="86">
        <v>17.985130859375001</v>
      </c>
      <c r="O1391" s="53">
        <f t="shared" si="212"/>
        <v>2.2455254867935599</v>
      </c>
      <c r="P1391" s="54">
        <f t="shared" si="213"/>
        <v>58.927641853201457</v>
      </c>
      <c r="Q1391" s="69">
        <v>26.707296720458093</v>
      </c>
      <c r="R1391" s="53">
        <f t="shared" si="214"/>
        <v>14.636981520041646</v>
      </c>
      <c r="S1391" s="53">
        <f t="shared" si="215"/>
        <v>32.867715052979854</v>
      </c>
      <c r="T1391" s="53">
        <f t="shared" si="216"/>
        <v>0</v>
      </c>
      <c r="U1391" s="53">
        <f t="shared" si="217"/>
        <v>58.927641853201457</v>
      </c>
      <c r="V1391" s="69">
        <v>26.707296720458093</v>
      </c>
      <c r="W1391" s="53">
        <f t="shared" si="218"/>
        <v>14.636981520041646</v>
      </c>
      <c r="X1391" s="53">
        <f t="shared" si="219"/>
        <v>0</v>
      </c>
      <c r="Y1391" s="12"/>
      <c r="Z1391" s="21"/>
      <c r="AA1391" s="48"/>
      <c r="AB1391" s="21"/>
      <c r="AC1391" s="12"/>
    </row>
    <row r="1392" spans="1:29" x14ac:dyDescent="0.3">
      <c r="A1392" s="1">
        <f t="shared" si="210"/>
        <v>45214.458333329967</v>
      </c>
      <c r="B1392" s="6">
        <v>15</v>
      </c>
      <c r="C1392" s="6" t="s">
        <v>87</v>
      </c>
      <c r="D1392">
        <f>IF(HOUR(A1392)+MINUTE(A1392)/60&lt;=18,1,IF(HOUR(A1392)+MINUTE(A1392)/60&gt;=23.25,1,LOOKUP(DAY(A1392),calendario!$A$12:$A$41,calendario!$C$12:$C$41)))</f>
        <v>1</v>
      </c>
      <c r="E1392" s="89">
        <f t="shared" si="211"/>
        <v>2.23228466796875</v>
      </c>
      <c r="F1392" s="88">
        <v>8.9291386718750001</v>
      </c>
      <c r="G1392" s="89">
        <f t="shared" si="211"/>
        <v>4.4964023437499998</v>
      </c>
      <c r="H1392" s="86">
        <v>17.985609374999999</v>
      </c>
      <c r="O1392" s="53">
        <f t="shared" si="212"/>
        <v>2.2489278624346194</v>
      </c>
      <c r="P1392" s="54">
        <f t="shared" si="213"/>
        <v>58.927641853201457</v>
      </c>
      <c r="Q1392" s="69">
        <v>26.707296720458093</v>
      </c>
      <c r="R1392" s="53">
        <f t="shared" si="214"/>
        <v>14.636981520041646</v>
      </c>
      <c r="S1392" s="53">
        <f t="shared" si="215"/>
        <v>32.917515562362283</v>
      </c>
      <c r="T1392" s="53">
        <f t="shared" si="216"/>
        <v>0</v>
      </c>
      <c r="U1392" s="53">
        <f t="shared" si="217"/>
        <v>58.927641853201457</v>
      </c>
      <c r="V1392" s="69">
        <v>26.707296720458093</v>
      </c>
      <c r="W1392" s="53">
        <f t="shared" si="218"/>
        <v>14.636981520041646</v>
      </c>
      <c r="X1392" s="53">
        <f t="shared" si="219"/>
        <v>0</v>
      </c>
      <c r="Y1392" s="12"/>
      <c r="Z1392" s="21"/>
      <c r="AA1392" s="48"/>
      <c r="AB1392" s="21"/>
      <c r="AC1392" s="12"/>
    </row>
    <row r="1393" spans="1:29" x14ac:dyDescent="0.3">
      <c r="A1393" s="1">
        <f t="shared" si="210"/>
        <v>45214.468749996631</v>
      </c>
      <c r="B1393" s="6">
        <v>15</v>
      </c>
      <c r="C1393" s="6" t="s">
        <v>88</v>
      </c>
      <c r="D1393">
        <f>IF(HOUR(A1393)+MINUTE(A1393)/60&lt;=18,1,IF(HOUR(A1393)+MINUTE(A1393)/60&gt;=23.25,1,LOOKUP(DAY(A1393),calendario!$A$12:$A$41,calendario!$C$12:$C$41)))</f>
        <v>1</v>
      </c>
      <c r="E1393" s="89">
        <f t="shared" si="211"/>
        <v>2.2288071289062499</v>
      </c>
      <c r="F1393" s="88">
        <v>8.9152285156249995</v>
      </c>
      <c r="G1393" s="89">
        <f t="shared" si="211"/>
        <v>4.4968066406249996</v>
      </c>
      <c r="H1393" s="86">
        <v>17.987226562499998</v>
      </c>
      <c r="O1393" s="53">
        <f t="shared" si="212"/>
        <v>2.2524751789791413</v>
      </c>
      <c r="P1393" s="54">
        <f t="shared" si="213"/>
        <v>58.927641853201457</v>
      </c>
      <c r="Q1393" s="69">
        <v>26.605401613742842</v>
      </c>
      <c r="R1393" s="53">
        <f t="shared" si="214"/>
        <v>14.687929073399271</v>
      </c>
      <c r="S1393" s="53">
        <f t="shared" si="215"/>
        <v>33.084195668437957</v>
      </c>
      <c r="T1393" s="53">
        <f t="shared" si="216"/>
        <v>0</v>
      </c>
      <c r="U1393" s="53">
        <f t="shared" si="217"/>
        <v>58.927641853201457</v>
      </c>
      <c r="V1393" s="69">
        <v>26.605401613742842</v>
      </c>
      <c r="W1393" s="53">
        <f t="shared" si="218"/>
        <v>14.687929073399271</v>
      </c>
      <c r="X1393" s="53">
        <f t="shared" si="219"/>
        <v>0</v>
      </c>
      <c r="Y1393" s="12"/>
      <c r="Z1393" s="21"/>
      <c r="AA1393" s="48"/>
      <c r="AB1393" s="21"/>
      <c r="AC1393" s="12"/>
    </row>
    <row r="1394" spans="1:29" x14ac:dyDescent="0.3">
      <c r="A1394" s="1">
        <f t="shared" si="210"/>
        <v>45214.479166663295</v>
      </c>
      <c r="B1394" s="6">
        <v>15</v>
      </c>
      <c r="C1394" s="6" t="s">
        <v>89</v>
      </c>
      <c r="D1394">
        <f>IF(HOUR(A1394)+MINUTE(A1394)/60&lt;=18,1,IF(HOUR(A1394)+MINUTE(A1394)/60&gt;=23.25,1,LOOKUP(DAY(A1394),calendario!$A$12:$A$41,calendario!$C$12:$C$41)))</f>
        <v>1</v>
      </c>
      <c r="E1394" s="89">
        <f t="shared" si="211"/>
        <v>2.2356337890625002</v>
      </c>
      <c r="F1394" s="88">
        <v>8.9425351562500008</v>
      </c>
      <c r="G1394" s="89">
        <f t="shared" si="211"/>
        <v>4.4974829101562497</v>
      </c>
      <c r="H1394" s="86">
        <v>17.989931640624999</v>
      </c>
      <c r="O1394" s="53">
        <f t="shared" si="212"/>
        <v>2.2455115405897903</v>
      </c>
      <c r="P1394" s="54">
        <f t="shared" si="213"/>
        <v>58.927641853201457</v>
      </c>
      <c r="Q1394" s="69">
        <v>26.605401613742842</v>
      </c>
      <c r="R1394" s="53">
        <f t="shared" si="214"/>
        <v>14.687929073399271</v>
      </c>
      <c r="S1394" s="53">
        <f t="shared" si="215"/>
        <v>32.981914241682368</v>
      </c>
      <c r="T1394" s="53">
        <f t="shared" si="216"/>
        <v>0</v>
      </c>
      <c r="U1394" s="53">
        <f t="shared" si="217"/>
        <v>58.927641853201457</v>
      </c>
      <c r="V1394" s="69">
        <v>26.605401613742842</v>
      </c>
      <c r="W1394" s="53">
        <f t="shared" si="218"/>
        <v>14.687929073399271</v>
      </c>
      <c r="X1394" s="53">
        <f t="shared" si="219"/>
        <v>0</v>
      </c>
      <c r="Y1394" s="12"/>
      <c r="Z1394" s="21"/>
      <c r="AA1394" s="48"/>
      <c r="AB1394" s="21"/>
      <c r="AC1394" s="12"/>
    </row>
    <row r="1395" spans="1:29" x14ac:dyDescent="0.3">
      <c r="A1395" s="1">
        <f t="shared" si="210"/>
        <v>45214.48958332996</v>
      </c>
      <c r="B1395" s="6">
        <v>15</v>
      </c>
      <c r="C1395" s="6" t="s">
        <v>90</v>
      </c>
      <c r="D1395">
        <f>IF(HOUR(A1395)+MINUTE(A1395)/60&lt;=18,1,IF(HOUR(A1395)+MINUTE(A1395)/60&gt;=23.25,1,LOOKUP(DAY(A1395),calendario!$A$12:$A$41,calendario!$C$12:$C$41)))</f>
        <v>1</v>
      </c>
      <c r="E1395" s="89">
        <f t="shared" si="211"/>
        <v>2.2340954589843749</v>
      </c>
      <c r="F1395" s="88">
        <v>8.9363818359374996</v>
      </c>
      <c r="G1395" s="89">
        <f t="shared" si="211"/>
        <v>4.4973867187499996</v>
      </c>
      <c r="H1395" s="86">
        <v>17.989546874999998</v>
      </c>
      <c r="O1395" s="53">
        <f t="shared" si="212"/>
        <v>2.2470807375532162</v>
      </c>
      <c r="P1395" s="54">
        <f t="shared" si="213"/>
        <v>58.927641853201457</v>
      </c>
      <c r="Q1395" s="69">
        <v>26.608039302446642</v>
      </c>
      <c r="R1395" s="53">
        <f t="shared" si="214"/>
        <v>14.686610229047371</v>
      </c>
      <c r="S1395" s="53">
        <f t="shared" si="215"/>
        <v>33.001998945644374</v>
      </c>
      <c r="T1395" s="53">
        <f t="shared" si="216"/>
        <v>0</v>
      </c>
      <c r="U1395" s="53">
        <f t="shared" si="217"/>
        <v>58.927641853201457</v>
      </c>
      <c r="V1395" s="69">
        <v>26.608039302446642</v>
      </c>
      <c r="W1395" s="53">
        <f t="shared" si="218"/>
        <v>14.686610229047371</v>
      </c>
      <c r="X1395" s="53">
        <f t="shared" si="219"/>
        <v>0</v>
      </c>
      <c r="Y1395" s="12"/>
      <c r="Z1395" s="21"/>
      <c r="AA1395" s="48"/>
      <c r="AB1395" s="21"/>
      <c r="AC1395" s="12"/>
    </row>
    <row r="1396" spans="1:29" x14ac:dyDescent="0.3">
      <c r="A1396" s="1">
        <f t="shared" si="210"/>
        <v>45214.499999996624</v>
      </c>
      <c r="B1396" s="6">
        <v>15</v>
      </c>
      <c r="C1396" s="6" t="s">
        <v>91</v>
      </c>
      <c r="D1396">
        <f>IF(HOUR(A1396)+MINUTE(A1396)/60&lt;=18,1,IF(HOUR(A1396)+MINUTE(A1396)/60&gt;=23.25,1,LOOKUP(DAY(A1396),calendario!$A$12:$A$41,calendario!$C$12:$C$41)))</f>
        <v>1</v>
      </c>
      <c r="E1396" s="89">
        <f t="shared" si="211"/>
        <v>2.2291118164062498</v>
      </c>
      <c r="F1396" s="88">
        <v>8.9164472656249991</v>
      </c>
      <c r="G1396" s="89">
        <f t="shared" si="211"/>
        <v>4.4969887695312503</v>
      </c>
      <c r="H1396" s="86">
        <v>17.987955078125001</v>
      </c>
      <c r="O1396" s="53">
        <f t="shared" si="212"/>
        <v>2.252164377866563</v>
      </c>
      <c r="P1396" s="54">
        <f t="shared" si="213"/>
        <v>58.927641853201457</v>
      </c>
      <c r="Q1396" s="69">
        <v>26.608039302446642</v>
      </c>
      <c r="R1396" s="53">
        <f t="shared" si="214"/>
        <v>14.686610229047371</v>
      </c>
      <c r="S1396" s="53">
        <f t="shared" si="215"/>
        <v>33.076660389471172</v>
      </c>
      <c r="T1396" s="53">
        <f t="shared" si="216"/>
        <v>0</v>
      </c>
      <c r="U1396" s="53">
        <f t="shared" si="217"/>
        <v>58.927641853201457</v>
      </c>
      <c r="V1396" s="69">
        <v>26.608039302446642</v>
      </c>
      <c r="W1396" s="53">
        <f t="shared" si="218"/>
        <v>14.686610229047371</v>
      </c>
      <c r="X1396" s="53">
        <f t="shared" si="219"/>
        <v>0</v>
      </c>
      <c r="Y1396" s="12"/>
      <c r="Z1396" s="21"/>
      <c r="AA1396" s="48"/>
      <c r="AB1396" s="21"/>
      <c r="AC1396" s="12"/>
    </row>
    <row r="1397" spans="1:29" x14ac:dyDescent="0.3">
      <c r="A1397" s="1">
        <f t="shared" si="210"/>
        <v>45214.510416663288</v>
      </c>
      <c r="B1397" s="6">
        <v>15</v>
      </c>
      <c r="C1397" s="6" t="s">
        <v>93</v>
      </c>
      <c r="D1397">
        <f>IF(HOUR(A1397)+MINUTE(A1397)/60&lt;=18,1,IF(HOUR(A1397)+MINUTE(A1397)/60&gt;=23.25,1,LOOKUP(DAY(A1397),calendario!$A$12:$A$41,calendario!$C$12:$C$41)))</f>
        <v>1</v>
      </c>
      <c r="E1397" s="89">
        <f t="shared" si="211"/>
        <v>2.2338281250000001</v>
      </c>
      <c r="F1397" s="88">
        <v>8.9353125000000002</v>
      </c>
      <c r="G1397" s="89">
        <f t="shared" si="211"/>
        <v>4.4972470703124996</v>
      </c>
      <c r="H1397" s="86">
        <v>17.988988281249998</v>
      </c>
      <c r="O1397" s="53">
        <f t="shared" si="212"/>
        <v>2.2473534356447806</v>
      </c>
      <c r="P1397" s="54">
        <f t="shared" si="213"/>
        <v>58.927641853201457</v>
      </c>
      <c r="Q1397" s="69">
        <v>26.206324830817284</v>
      </c>
      <c r="R1397" s="53">
        <f t="shared" si="214"/>
        <v>14.88746746486205</v>
      </c>
      <c r="S1397" s="53">
        <f t="shared" si="215"/>
        <v>33.45740115520762</v>
      </c>
      <c r="T1397" s="53">
        <f t="shared" si="216"/>
        <v>0</v>
      </c>
      <c r="U1397" s="53">
        <f t="shared" si="217"/>
        <v>58.927641853201457</v>
      </c>
      <c r="V1397" s="69">
        <v>26.206324830817284</v>
      </c>
      <c r="W1397" s="53">
        <f t="shared" si="218"/>
        <v>14.88746746486205</v>
      </c>
      <c r="X1397" s="53">
        <f t="shared" si="219"/>
        <v>0</v>
      </c>
      <c r="Y1397" s="12"/>
      <c r="Z1397" s="21"/>
      <c r="AA1397" s="48"/>
      <c r="AB1397" s="21"/>
      <c r="AC1397" s="12"/>
    </row>
    <row r="1398" spans="1:29" x14ac:dyDescent="0.3">
      <c r="A1398" s="1">
        <f t="shared" si="210"/>
        <v>45214.520833329952</v>
      </c>
      <c r="B1398" s="6">
        <v>15</v>
      </c>
      <c r="C1398" s="6" t="s">
        <v>94</v>
      </c>
      <c r="D1398">
        <f>IF(HOUR(A1398)+MINUTE(A1398)/60&lt;=18,1,IF(HOUR(A1398)+MINUTE(A1398)/60&gt;=23.25,1,LOOKUP(DAY(A1398),calendario!$A$12:$A$41,calendario!$C$12:$C$41)))</f>
        <v>1</v>
      </c>
      <c r="E1398" s="89">
        <f t="shared" si="211"/>
        <v>2.2361162109374999</v>
      </c>
      <c r="F1398" s="88">
        <v>8.9444648437499996</v>
      </c>
      <c r="G1398" s="89">
        <f t="shared" si="211"/>
        <v>4.49173388671875</v>
      </c>
      <c r="H1398" s="86">
        <v>17.966935546875</v>
      </c>
      <c r="O1398" s="53">
        <f t="shared" si="212"/>
        <v>2.2450194388282085</v>
      </c>
      <c r="P1398" s="54">
        <f t="shared" si="213"/>
        <v>58.927641853201457</v>
      </c>
      <c r="Q1398" s="69">
        <v>26.206324830817284</v>
      </c>
      <c r="R1398" s="53">
        <f t="shared" si="214"/>
        <v>14.88746746486205</v>
      </c>
      <c r="S1398" s="53">
        <f t="shared" si="215"/>
        <v>33.42265385353781</v>
      </c>
      <c r="T1398" s="53">
        <f t="shared" si="216"/>
        <v>0</v>
      </c>
      <c r="U1398" s="53">
        <f t="shared" si="217"/>
        <v>58.927641853201457</v>
      </c>
      <c r="V1398" s="69">
        <v>26.206324830817284</v>
      </c>
      <c r="W1398" s="53">
        <f t="shared" si="218"/>
        <v>14.88746746486205</v>
      </c>
      <c r="X1398" s="53">
        <f t="shared" si="219"/>
        <v>0</v>
      </c>
      <c r="Y1398" s="12"/>
      <c r="Z1398" s="21"/>
      <c r="AA1398" s="48"/>
      <c r="AB1398" s="21"/>
      <c r="AC1398" s="12"/>
    </row>
    <row r="1399" spans="1:29" x14ac:dyDescent="0.3">
      <c r="A1399" s="1">
        <f t="shared" si="210"/>
        <v>45214.531249996617</v>
      </c>
      <c r="B1399" s="6">
        <v>15</v>
      </c>
      <c r="C1399" s="6" t="s">
        <v>96</v>
      </c>
      <c r="D1399">
        <f>IF(HOUR(A1399)+MINUTE(A1399)/60&lt;=18,1,IF(HOUR(A1399)+MINUTE(A1399)/60&gt;=23.25,1,LOOKUP(DAY(A1399),calendario!$A$12:$A$41,calendario!$C$12:$C$41)))</f>
        <v>1</v>
      </c>
      <c r="E1399" s="89">
        <f t="shared" si="211"/>
        <v>2.2300212402343749</v>
      </c>
      <c r="F1399" s="88">
        <v>8.9200849609374995</v>
      </c>
      <c r="G1399" s="89">
        <f t="shared" si="211"/>
        <v>4.4971567382812498</v>
      </c>
      <c r="H1399" s="86">
        <v>17.988626953124999</v>
      </c>
      <c r="O1399" s="53">
        <f t="shared" si="212"/>
        <v>2.2512367062765364</v>
      </c>
      <c r="P1399" s="54">
        <f t="shared" si="213"/>
        <v>58.927641853201457</v>
      </c>
      <c r="Q1399" s="69">
        <v>26.468047631441959</v>
      </c>
      <c r="R1399" s="53">
        <f t="shared" si="214"/>
        <v>14.756606064549713</v>
      </c>
      <c r="S1399" s="53">
        <f t="shared" si="215"/>
        <v>33.220613232577257</v>
      </c>
      <c r="T1399" s="53">
        <f t="shared" si="216"/>
        <v>0</v>
      </c>
      <c r="U1399" s="53">
        <f t="shared" si="217"/>
        <v>58.927641853201457</v>
      </c>
      <c r="V1399" s="69">
        <v>26.468047631441959</v>
      </c>
      <c r="W1399" s="53">
        <f t="shared" si="218"/>
        <v>14.756606064549713</v>
      </c>
      <c r="X1399" s="53">
        <f t="shared" si="219"/>
        <v>0</v>
      </c>
      <c r="Y1399" s="12"/>
      <c r="Z1399" s="21"/>
      <c r="AA1399" s="48"/>
      <c r="AB1399" s="21"/>
      <c r="AC1399" s="12"/>
    </row>
    <row r="1400" spans="1:29" x14ac:dyDescent="0.3">
      <c r="A1400" s="1">
        <f t="shared" si="210"/>
        <v>45214.541666663281</v>
      </c>
      <c r="B1400" s="6">
        <v>15</v>
      </c>
      <c r="C1400" s="6" t="s">
        <v>97</v>
      </c>
      <c r="D1400">
        <f>IF(HOUR(A1400)+MINUTE(A1400)/60&lt;=18,1,IF(HOUR(A1400)+MINUTE(A1400)/60&gt;=23.25,1,LOOKUP(DAY(A1400),calendario!$A$12:$A$41,calendario!$C$12:$C$41)))</f>
        <v>1</v>
      </c>
      <c r="E1400" s="89">
        <f t="shared" si="211"/>
        <v>2.2319543457031248</v>
      </c>
      <c r="F1400" s="88">
        <v>8.9278173828124991</v>
      </c>
      <c r="G1400" s="89">
        <f t="shared" si="211"/>
        <v>4.4973657226562498</v>
      </c>
      <c r="H1400" s="86">
        <v>17.989462890624999</v>
      </c>
      <c r="O1400" s="53">
        <f t="shared" si="212"/>
        <v>2.2492648126792658</v>
      </c>
      <c r="P1400" s="54">
        <f t="shared" si="213"/>
        <v>58.927641853201457</v>
      </c>
      <c r="Q1400" s="69">
        <v>26.468047631441959</v>
      </c>
      <c r="R1400" s="53">
        <f t="shared" si="214"/>
        <v>14.756606064549713</v>
      </c>
      <c r="S1400" s="53">
        <f t="shared" si="215"/>
        <v>33.191514775561124</v>
      </c>
      <c r="T1400" s="53">
        <f t="shared" si="216"/>
        <v>0</v>
      </c>
      <c r="U1400" s="53">
        <f t="shared" si="217"/>
        <v>58.927641853201457</v>
      </c>
      <c r="V1400" s="69">
        <v>26.468047631441959</v>
      </c>
      <c r="W1400" s="53">
        <f t="shared" si="218"/>
        <v>14.756606064549713</v>
      </c>
      <c r="X1400" s="53">
        <f t="shared" si="219"/>
        <v>0</v>
      </c>
      <c r="Y1400" s="12"/>
      <c r="Z1400" s="21"/>
      <c r="AA1400" s="48"/>
      <c r="AB1400" s="21"/>
      <c r="AC1400" s="12"/>
    </row>
    <row r="1401" spans="1:29" x14ac:dyDescent="0.3">
      <c r="A1401" s="1">
        <f t="shared" si="210"/>
        <v>45214.552083329945</v>
      </c>
      <c r="B1401" s="6">
        <v>15</v>
      </c>
      <c r="C1401" s="6" t="s">
        <v>98</v>
      </c>
      <c r="D1401">
        <f>IF(HOUR(A1401)+MINUTE(A1401)/60&lt;=18,1,IF(HOUR(A1401)+MINUTE(A1401)/60&gt;=23.25,1,LOOKUP(DAY(A1401),calendario!$A$12:$A$41,calendario!$C$12:$C$41)))</f>
        <v>1</v>
      </c>
      <c r="E1401" s="89">
        <f t="shared" si="211"/>
        <v>2.236315185546875</v>
      </c>
      <c r="F1401" s="88">
        <v>8.9452607421875001</v>
      </c>
      <c r="G1401" s="89">
        <f t="shared" si="211"/>
        <v>4.4972573242187499</v>
      </c>
      <c r="H1401" s="86">
        <v>17.989029296875</v>
      </c>
      <c r="O1401" s="53">
        <f t="shared" si="212"/>
        <v>2.2448164717554913</v>
      </c>
      <c r="P1401" s="54">
        <f t="shared" si="213"/>
        <v>58.927641853201457</v>
      </c>
      <c r="Q1401" s="69">
        <v>26.40762415408641</v>
      </c>
      <c r="R1401" s="53">
        <f t="shared" si="214"/>
        <v>14.786817803227487</v>
      </c>
      <c r="S1401" s="53">
        <f t="shared" si="215"/>
        <v>33.193692169532412</v>
      </c>
      <c r="T1401" s="53">
        <f t="shared" si="216"/>
        <v>0</v>
      </c>
      <c r="U1401" s="53">
        <f t="shared" si="217"/>
        <v>58.927641853201457</v>
      </c>
      <c r="V1401" s="69">
        <v>26.40762415408641</v>
      </c>
      <c r="W1401" s="53">
        <f t="shared" si="218"/>
        <v>14.786817803227487</v>
      </c>
      <c r="X1401" s="53">
        <f t="shared" si="219"/>
        <v>0</v>
      </c>
      <c r="Y1401" s="12"/>
      <c r="Z1401" s="21"/>
      <c r="AA1401" s="48"/>
      <c r="AB1401" s="21"/>
      <c r="AC1401" s="12"/>
    </row>
    <row r="1402" spans="1:29" x14ac:dyDescent="0.3">
      <c r="A1402" s="1">
        <f t="shared" si="210"/>
        <v>45214.562499996609</v>
      </c>
      <c r="B1402" s="6">
        <v>15</v>
      </c>
      <c r="C1402" s="6" t="s">
        <v>99</v>
      </c>
      <c r="D1402">
        <f>IF(HOUR(A1402)+MINUTE(A1402)/60&lt;=18,1,IF(HOUR(A1402)+MINUTE(A1402)/60&gt;=23.25,1,LOOKUP(DAY(A1402),calendario!$A$12:$A$41,calendario!$C$12:$C$41)))</f>
        <v>1</v>
      </c>
      <c r="E1402" s="89">
        <f t="shared" si="211"/>
        <v>2.2316186523437498</v>
      </c>
      <c r="F1402" s="88">
        <v>8.9264746093749991</v>
      </c>
      <c r="G1402" s="89">
        <f t="shared" si="211"/>
        <v>4.4976708984374998</v>
      </c>
      <c r="H1402" s="86">
        <v>17.990683593749999</v>
      </c>
      <c r="O1402" s="53">
        <f t="shared" si="212"/>
        <v>2.2496072417896786</v>
      </c>
      <c r="P1402" s="54">
        <f t="shared" si="213"/>
        <v>58.927641853201457</v>
      </c>
      <c r="Q1402" s="69">
        <v>26.40762415408641</v>
      </c>
      <c r="R1402" s="53">
        <f t="shared" si="214"/>
        <v>14.786817803227487</v>
      </c>
      <c r="S1402" s="53">
        <f t="shared" si="215"/>
        <v>33.264532413165099</v>
      </c>
      <c r="T1402" s="53">
        <f t="shared" si="216"/>
        <v>0</v>
      </c>
      <c r="U1402" s="53">
        <f t="shared" si="217"/>
        <v>58.927641853201457</v>
      </c>
      <c r="V1402" s="69">
        <v>26.40762415408641</v>
      </c>
      <c r="W1402" s="53">
        <f t="shared" si="218"/>
        <v>14.786817803227487</v>
      </c>
      <c r="X1402" s="53">
        <f t="shared" si="219"/>
        <v>0</v>
      </c>
      <c r="Y1402" s="12"/>
      <c r="Z1402" s="21"/>
      <c r="AA1402" s="48"/>
      <c r="AB1402" s="21"/>
      <c r="AC1402" s="12"/>
    </row>
    <row r="1403" spans="1:29" x14ac:dyDescent="0.3">
      <c r="A1403" s="1">
        <f t="shared" si="210"/>
        <v>45214.572916663274</v>
      </c>
      <c r="B1403" s="6">
        <v>15</v>
      </c>
      <c r="C1403" s="6" t="s">
        <v>100</v>
      </c>
      <c r="D1403">
        <f>IF(HOUR(A1403)+MINUTE(A1403)/60&lt;=18,1,IF(HOUR(A1403)+MINUTE(A1403)/60&gt;=23.25,1,LOOKUP(DAY(A1403),calendario!$A$12:$A$41,calendario!$C$12:$C$41)))</f>
        <v>1</v>
      </c>
      <c r="E1403" s="89">
        <f t="shared" si="211"/>
        <v>2.2306394042968751</v>
      </c>
      <c r="F1403" s="88">
        <v>8.9225576171875005</v>
      </c>
      <c r="G1403" s="89">
        <f t="shared" si="211"/>
        <v>4.4976538085937499</v>
      </c>
      <c r="H1403" s="86">
        <v>17.990615234374999</v>
      </c>
      <c r="O1403" s="53">
        <f t="shared" si="212"/>
        <v>2.2506061386346707</v>
      </c>
      <c r="P1403" s="54">
        <f t="shared" si="213"/>
        <v>58.927641853201457</v>
      </c>
      <c r="Q1403" s="69">
        <v>26.35736751691827</v>
      </c>
      <c r="R1403" s="53">
        <f t="shared" si="214"/>
        <v>14.811946121811557</v>
      </c>
      <c r="S1403" s="53">
        <f t="shared" si="215"/>
        <v>33.335856866875098</v>
      </c>
      <c r="T1403" s="53">
        <f t="shared" si="216"/>
        <v>0</v>
      </c>
      <c r="U1403" s="53">
        <f t="shared" si="217"/>
        <v>58.927641853201457</v>
      </c>
      <c r="V1403" s="69">
        <v>26.35736751691827</v>
      </c>
      <c r="W1403" s="53">
        <f t="shared" si="218"/>
        <v>14.811946121811557</v>
      </c>
      <c r="X1403" s="53">
        <f t="shared" si="219"/>
        <v>0</v>
      </c>
      <c r="Y1403" s="12"/>
      <c r="Z1403" s="21"/>
      <c r="AA1403" s="48"/>
      <c r="AB1403" s="21"/>
      <c r="AC1403" s="12"/>
    </row>
    <row r="1404" spans="1:29" x14ac:dyDescent="0.3">
      <c r="A1404" s="1">
        <f t="shared" si="210"/>
        <v>45214.583333329938</v>
      </c>
      <c r="B1404" s="6">
        <v>15</v>
      </c>
      <c r="C1404" s="6" t="s">
        <v>101</v>
      </c>
      <c r="D1404">
        <f>IF(HOUR(A1404)+MINUTE(A1404)/60&lt;=18,1,IF(HOUR(A1404)+MINUTE(A1404)/60&gt;=23.25,1,LOOKUP(DAY(A1404),calendario!$A$12:$A$41,calendario!$C$12:$C$41)))</f>
        <v>1</v>
      </c>
      <c r="E1404" s="89">
        <f t="shared" si="211"/>
        <v>2.236787841796875</v>
      </c>
      <c r="F1404" s="88">
        <v>8.9471513671874998</v>
      </c>
      <c r="G1404" s="89">
        <f t="shared" si="211"/>
        <v>4.4976962890624996</v>
      </c>
      <c r="H1404" s="86">
        <v>17.990785156249999</v>
      </c>
      <c r="O1404" s="53">
        <f t="shared" si="212"/>
        <v>2.2443343315680302</v>
      </c>
      <c r="P1404" s="54">
        <f t="shared" si="213"/>
        <v>58.927641853201457</v>
      </c>
      <c r="Q1404" s="69">
        <v>26.35736751691827</v>
      </c>
      <c r="R1404" s="53">
        <f t="shared" si="214"/>
        <v>14.811946121811557</v>
      </c>
      <c r="S1404" s="53">
        <f t="shared" si="215"/>
        <v>33.242959198517617</v>
      </c>
      <c r="T1404" s="53">
        <f t="shared" si="216"/>
        <v>0</v>
      </c>
      <c r="U1404" s="53">
        <f t="shared" si="217"/>
        <v>58.927641853201457</v>
      </c>
      <c r="V1404" s="69">
        <v>26.35736751691827</v>
      </c>
      <c r="W1404" s="53">
        <f t="shared" si="218"/>
        <v>14.811946121811557</v>
      </c>
      <c r="X1404" s="53">
        <f t="shared" si="219"/>
        <v>0</v>
      </c>
      <c r="Y1404" s="12"/>
      <c r="Z1404" s="21"/>
      <c r="AA1404" s="48"/>
      <c r="AB1404" s="21"/>
      <c r="AC1404" s="12"/>
    </row>
    <row r="1405" spans="1:29" x14ac:dyDescent="0.3">
      <c r="A1405" s="1">
        <f t="shared" si="210"/>
        <v>45214.593749996602</v>
      </c>
      <c r="B1405" s="6">
        <v>15</v>
      </c>
      <c r="C1405" s="6" t="s">
        <v>102</v>
      </c>
      <c r="D1405">
        <f>IF(HOUR(A1405)+MINUTE(A1405)/60&lt;=18,1,IF(HOUR(A1405)+MINUTE(A1405)/60&gt;=23.25,1,LOOKUP(DAY(A1405),calendario!$A$12:$A$41,calendario!$C$12:$C$41)))</f>
        <v>1</v>
      </c>
      <c r="E1405" s="89">
        <f t="shared" si="211"/>
        <v>2.2334545898437499</v>
      </c>
      <c r="F1405" s="88">
        <v>8.9338183593749996</v>
      </c>
      <c r="G1405" s="89">
        <f t="shared" si="211"/>
        <v>4.4978203125</v>
      </c>
      <c r="H1405" s="86">
        <v>17.99128125</v>
      </c>
      <c r="O1405" s="53">
        <f t="shared" si="212"/>
        <v>2.2477344658549128</v>
      </c>
      <c r="P1405" s="54">
        <f t="shared" si="213"/>
        <v>58.927641853201457</v>
      </c>
      <c r="Q1405" s="69">
        <v>26.45855648099948</v>
      </c>
      <c r="R1405" s="53">
        <f t="shared" si="214"/>
        <v>14.761351639770952</v>
      </c>
      <c r="S1405" s="53">
        <f t="shared" si="215"/>
        <v>33.179598843317102</v>
      </c>
      <c r="T1405" s="53">
        <f t="shared" si="216"/>
        <v>0</v>
      </c>
      <c r="U1405" s="53">
        <f t="shared" si="217"/>
        <v>58.927641853201457</v>
      </c>
      <c r="V1405" s="69">
        <v>26.45855648099948</v>
      </c>
      <c r="W1405" s="53">
        <f t="shared" si="218"/>
        <v>14.761351639770952</v>
      </c>
      <c r="X1405" s="53">
        <f t="shared" si="219"/>
        <v>0</v>
      </c>
      <c r="Y1405" s="12"/>
      <c r="Z1405" s="21"/>
      <c r="AA1405" s="48"/>
      <c r="AB1405" s="21"/>
      <c r="AC1405" s="12"/>
    </row>
    <row r="1406" spans="1:29" x14ac:dyDescent="0.3">
      <c r="A1406" s="1">
        <f t="shared" si="210"/>
        <v>45214.604166663266</v>
      </c>
      <c r="B1406" s="6">
        <v>15</v>
      </c>
      <c r="C1406" s="6" t="s">
        <v>103</v>
      </c>
      <c r="D1406">
        <f>IF(HOUR(A1406)+MINUTE(A1406)/60&lt;=18,1,IF(HOUR(A1406)+MINUTE(A1406)/60&gt;=23.25,1,LOOKUP(DAY(A1406),calendario!$A$12:$A$41,calendario!$C$12:$C$41)))</f>
        <v>1</v>
      </c>
      <c r="E1406" s="89">
        <f t="shared" si="211"/>
        <v>2.2302067871093749</v>
      </c>
      <c r="F1406" s="88">
        <v>8.9208271484374997</v>
      </c>
      <c r="G1406" s="89">
        <f t="shared" si="211"/>
        <v>4.4981484375000003</v>
      </c>
      <c r="H1406" s="86">
        <v>17.992593750000001</v>
      </c>
      <c r="O1406" s="53">
        <f t="shared" si="212"/>
        <v>2.2510474363682356</v>
      </c>
      <c r="P1406" s="54">
        <f t="shared" si="213"/>
        <v>58.927641853201457</v>
      </c>
      <c r="Q1406" s="69">
        <v>26.45855648099948</v>
      </c>
      <c r="R1406" s="53">
        <f t="shared" si="214"/>
        <v>14.761351639770952</v>
      </c>
      <c r="S1406" s="53">
        <f t="shared" si="215"/>
        <v>33.228502766036449</v>
      </c>
      <c r="T1406" s="53">
        <f t="shared" si="216"/>
        <v>0</v>
      </c>
      <c r="U1406" s="53">
        <f t="shared" si="217"/>
        <v>58.927641853201457</v>
      </c>
      <c r="V1406" s="69">
        <v>26.45855648099948</v>
      </c>
      <c r="W1406" s="53">
        <f t="shared" si="218"/>
        <v>14.761351639770952</v>
      </c>
      <c r="X1406" s="53">
        <f t="shared" si="219"/>
        <v>0</v>
      </c>
      <c r="Y1406" s="12"/>
      <c r="Z1406" s="21"/>
      <c r="AA1406" s="48"/>
      <c r="AB1406" s="21"/>
      <c r="AC1406" s="12"/>
    </row>
    <row r="1407" spans="1:29" x14ac:dyDescent="0.3">
      <c r="A1407" s="1">
        <f t="shared" si="210"/>
        <v>45214.614583329931</v>
      </c>
      <c r="B1407" s="6">
        <v>15</v>
      </c>
      <c r="C1407" s="6" t="s">
        <v>104</v>
      </c>
      <c r="D1407">
        <f>IF(HOUR(A1407)+MINUTE(A1407)/60&lt;=18,1,IF(HOUR(A1407)+MINUTE(A1407)/60&gt;=23.25,1,LOOKUP(DAY(A1407),calendario!$A$12:$A$41,calendario!$C$12:$C$41)))</f>
        <v>1</v>
      </c>
      <c r="E1407" s="89">
        <f t="shared" si="211"/>
        <v>2.2358010253906251</v>
      </c>
      <c r="F1407" s="88">
        <v>8.9432041015625003</v>
      </c>
      <c r="G1407" s="89">
        <f t="shared" si="211"/>
        <v>4.4984697265625</v>
      </c>
      <c r="H1407" s="86">
        <v>17.99387890625</v>
      </c>
      <c r="O1407" s="53">
        <f t="shared" si="212"/>
        <v>2.2453409486329665</v>
      </c>
      <c r="P1407" s="54">
        <f t="shared" si="213"/>
        <v>58.927641853201457</v>
      </c>
      <c r="Q1407" s="69">
        <v>26.435911504424777</v>
      </c>
      <c r="R1407" s="53">
        <f t="shared" si="214"/>
        <v>14.772674128058304</v>
      </c>
      <c r="S1407" s="53">
        <f t="shared" si="215"/>
        <v>33.169690140540112</v>
      </c>
      <c r="T1407" s="53">
        <f t="shared" si="216"/>
        <v>0</v>
      </c>
      <c r="U1407" s="53">
        <f t="shared" si="217"/>
        <v>58.927641853201457</v>
      </c>
      <c r="V1407" s="69">
        <v>26.435911504424777</v>
      </c>
      <c r="W1407" s="53">
        <f t="shared" si="218"/>
        <v>14.772674128058304</v>
      </c>
      <c r="X1407" s="53">
        <f t="shared" si="219"/>
        <v>0</v>
      </c>
      <c r="Y1407" s="12"/>
      <c r="Z1407" s="21"/>
      <c r="AA1407" s="48"/>
      <c r="AB1407" s="21"/>
      <c r="AC1407" s="12"/>
    </row>
    <row r="1408" spans="1:29" x14ac:dyDescent="0.3">
      <c r="A1408" s="1">
        <f t="shared" si="210"/>
        <v>45214.624999996595</v>
      </c>
      <c r="B1408" s="6">
        <v>15</v>
      </c>
      <c r="C1408" s="6" t="s">
        <v>105</v>
      </c>
      <c r="D1408">
        <f>IF(HOUR(A1408)+MINUTE(A1408)/60&lt;=18,1,IF(HOUR(A1408)+MINUTE(A1408)/60&gt;=23.25,1,LOOKUP(DAY(A1408),calendario!$A$12:$A$41,calendario!$C$12:$C$41)))</f>
        <v>1</v>
      </c>
      <c r="E1408" s="89">
        <f t="shared" si="211"/>
        <v>2.2326433105468748</v>
      </c>
      <c r="F1408" s="88">
        <v>8.9305732421874993</v>
      </c>
      <c r="G1408" s="89">
        <f t="shared" si="211"/>
        <v>2.7545651855468751</v>
      </c>
      <c r="H1408" s="86">
        <v>11.018260742187501</v>
      </c>
      <c r="O1408" s="53">
        <f t="shared" si="212"/>
        <v>2.248562023625023</v>
      </c>
      <c r="P1408" s="54">
        <f t="shared" si="213"/>
        <v>58.927641853201457</v>
      </c>
      <c r="Q1408" s="69">
        <v>26.435911504424777</v>
      </c>
      <c r="R1408" s="53">
        <f t="shared" si="214"/>
        <v>14.772674128058304</v>
      </c>
      <c r="S1408" s="53">
        <f t="shared" si="215"/>
        <v>33.217274031739805</v>
      </c>
      <c r="T1408" s="53">
        <f t="shared" si="216"/>
        <v>1.7161676870379912</v>
      </c>
      <c r="U1408" s="53">
        <f t="shared" si="217"/>
        <v>58.927641853201457</v>
      </c>
      <c r="V1408" s="69">
        <v>26.435911504424777</v>
      </c>
      <c r="W1408" s="53">
        <f t="shared" si="218"/>
        <v>14.772674128058304</v>
      </c>
      <c r="X1408" s="53">
        <f t="shared" si="219"/>
        <v>25.352385989715792</v>
      </c>
      <c r="Y1408" s="12"/>
      <c r="Z1408" s="21"/>
      <c r="AA1408" s="48"/>
      <c r="AB1408" s="21"/>
      <c r="AC1408" s="12"/>
    </row>
    <row r="1409" spans="1:29" x14ac:dyDescent="0.3">
      <c r="A1409" s="1">
        <f t="shared" si="210"/>
        <v>45214.635416663259</v>
      </c>
      <c r="B1409" s="6">
        <v>15</v>
      </c>
      <c r="C1409" s="6" t="s">
        <v>106</v>
      </c>
      <c r="D1409">
        <f>IF(HOUR(A1409)+MINUTE(A1409)/60&lt;=18,1,IF(HOUR(A1409)+MINUTE(A1409)/60&gt;=23.25,1,LOOKUP(DAY(A1409),calendario!$A$12:$A$41,calendario!$C$12:$C$41)))</f>
        <v>1</v>
      </c>
      <c r="E1409" s="89">
        <f t="shared" si="211"/>
        <v>2.2284875488281251</v>
      </c>
      <c r="F1409" s="88">
        <v>8.9139501953125002</v>
      </c>
      <c r="G1409" s="89">
        <f t="shared" si="211"/>
        <v>4.1131669921874998</v>
      </c>
      <c r="H1409" s="86">
        <v>16.452667968749999</v>
      </c>
      <c r="O1409" s="53">
        <f t="shared" si="212"/>
        <v>2.2528011714922536</v>
      </c>
      <c r="P1409" s="54">
        <f t="shared" si="213"/>
        <v>58.927641853201457</v>
      </c>
      <c r="Q1409" s="69">
        <v>26.397391983342008</v>
      </c>
      <c r="R1409" s="53">
        <f t="shared" si="214"/>
        <v>14.791933888599688</v>
      </c>
      <c r="S1409" s="53">
        <f t="shared" si="215"/>
        <v>33.323285992873345</v>
      </c>
      <c r="T1409" s="53">
        <f t="shared" si="216"/>
        <v>0.33030527701277895</v>
      </c>
      <c r="U1409" s="53">
        <f t="shared" si="217"/>
        <v>58.927641853201457</v>
      </c>
      <c r="V1409" s="69">
        <v>26.397391983342008</v>
      </c>
      <c r="W1409" s="53">
        <f t="shared" si="218"/>
        <v>14.791933888599688</v>
      </c>
      <c r="X1409" s="53">
        <f t="shared" si="219"/>
        <v>4.8858538206286326</v>
      </c>
      <c r="Y1409" s="12"/>
      <c r="Z1409" s="21"/>
      <c r="AA1409" s="48"/>
      <c r="AB1409" s="21"/>
      <c r="AC1409" s="12"/>
    </row>
    <row r="1410" spans="1:29" x14ac:dyDescent="0.3">
      <c r="A1410" s="1">
        <f t="shared" si="210"/>
        <v>45214.645833329923</v>
      </c>
      <c r="B1410" s="6">
        <v>15</v>
      </c>
      <c r="C1410" s="6" t="s">
        <v>107</v>
      </c>
      <c r="D1410">
        <f>IF(HOUR(A1410)+MINUTE(A1410)/60&lt;=18,1,IF(HOUR(A1410)+MINUTE(A1410)/60&gt;=23.25,1,LOOKUP(DAY(A1410),calendario!$A$12:$A$41,calendario!$C$12:$C$41)))</f>
        <v>1</v>
      </c>
      <c r="E1410" s="89">
        <f t="shared" si="211"/>
        <v>2.2242333984374998</v>
      </c>
      <c r="F1410" s="88">
        <v>8.8969335937499991</v>
      </c>
      <c r="G1410" s="89">
        <f t="shared" si="211"/>
        <v>4.4986396484375</v>
      </c>
      <c r="H1410" s="86">
        <v>17.99455859375</v>
      </c>
      <c r="O1410" s="53">
        <f t="shared" si="212"/>
        <v>2.2571406822187554</v>
      </c>
      <c r="P1410" s="54">
        <f t="shared" si="213"/>
        <v>58.927641853201457</v>
      </c>
      <c r="Q1410" s="69">
        <v>26.397391983342008</v>
      </c>
      <c r="R1410" s="53">
        <f t="shared" si="214"/>
        <v>14.791933888599688</v>
      </c>
      <c r="S1410" s="53">
        <f t="shared" si="215"/>
        <v>33.387475748648626</v>
      </c>
      <c r="T1410" s="53">
        <f t="shared" si="216"/>
        <v>0</v>
      </c>
      <c r="U1410" s="53">
        <f t="shared" si="217"/>
        <v>58.927641853201457</v>
      </c>
      <c r="V1410" s="69">
        <v>26.397391983342008</v>
      </c>
      <c r="W1410" s="53">
        <f t="shared" si="218"/>
        <v>14.791933888599688</v>
      </c>
      <c r="X1410" s="53">
        <f t="shared" si="219"/>
        <v>0</v>
      </c>
      <c r="Y1410" s="12"/>
      <c r="Z1410" s="21"/>
      <c r="AA1410" s="48"/>
      <c r="AB1410" s="21"/>
      <c r="AC1410" s="12"/>
    </row>
    <row r="1411" spans="1:29" x14ac:dyDescent="0.3">
      <c r="A1411" s="1">
        <f t="shared" si="210"/>
        <v>45214.656249996588</v>
      </c>
      <c r="B1411" s="6">
        <v>15</v>
      </c>
      <c r="C1411" s="6" t="s">
        <v>108</v>
      </c>
      <c r="D1411">
        <f>IF(HOUR(A1411)+MINUTE(A1411)/60&lt;=18,1,IF(HOUR(A1411)+MINUTE(A1411)/60&gt;=23.25,1,LOOKUP(DAY(A1411),calendario!$A$12:$A$41,calendario!$C$12:$C$41)))</f>
        <v>1</v>
      </c>
      <c r="E1411" s="89">
        <f t="shared" si="211"/>
        <v>2.228489501953125</v>
      </c>
      <c r="F1411" s="88">
        <v>8.9139580078125</v>
      </c>
      <c r="G1411" s="89">
        <f t="shared" si="211"/>
        <v>4.4986567382812499</v>
      </c>
      <c r="H1411" s="86">
        <v>17.994626953125</v>
      </c>
      <c r="O1411" s="53">
        <f t="shared" si="212"/>
        <v>2.2527991791774298</v>
      </c>
      <c r="P1411" s="54">
        <f t="shared" si="213"/>
        <v>58.927641853201457</v>
      </c>
      <c r="Q1411" s="69">
        <v>26.024169963560645</v>
      </c>
      <c r="R1411" s="53">
        <f t="shared" si="214"/>
        <v>14.97854489849037</v>
      </c>
      <c r="S1411" s="53">
        <f t="shared" si="215"/>
        <v>33.743653652591384</v>
      </c>
      <c r="T1411" s="53">
        <f t="shared" si="216"/>
        <v>0</v>
      </c>
      <c r="U1411" s="53">
        <f t="shared" si="217"/>
        <v>58.927641853201457</v>
      </c>
      <c r="V1411" s="69">
        <v>26.024169963560645</v>
      </c>
      <c r="W1411" s="53">
        <f t="shared" si="218"/>
        <v>14.97854489849037</v>
      </c>
      <c r="X1411" s="53">
        <f t="shared" si="219"/>
        <v>0</v>
      </c>
      <c r="Y1411" s="12"/>
      <c r="Z1411" s="21"/>
      <c r="AA1411" s="48"/>
      <c r="AB1411" s="21"/>
      <c r="AC1411" s="12"/>
    </row>
    <row r="1412" spans="1:29" x14ac:dyDescent="0.3">
      <c r="A1412" s="1">
        <f t="shared" si="210"/>
        <v>45214.666666663252</v>
      </c>
      <c r="B1412" s="6">
        <v>15</v>
      </c>
      <c r="C1412" s="6" t="s">
        <v>109</v>
      </c>
      <c r="D1412">
        <f>IF(HOUR(A1412)+MINUTE(A1412)/60&lt;=18,1,IF(HOUR(A1412)+MINUTE(A1412)/60&gt;=23.25,1,LOOKUP(DAY(A1412),calendario!$A$12:$A$41,calendario!$C$12:$C$41)))</f>
        <v>1</v>
      </c>
      <c r="E1412" s="89">
        <f t="shared" si="211"/>
        <v>2.2252143554687498</v>
      </c>
      <c r="F1412" s="88">
        <v>8.9008574218749992</v>
      </c>
      <c r="G1412" s="89">
        <f t="shared" si="211"/>
        <v>4.4990170898437496</v>
      </c>
      <c r="H1412" s="86">
        <v>17.996068359374998</v>
      </c>
      <c r="O1412" s="53">
        <f t="shared" si="212"/>
        <v>2.2561400420982918</v>
      </c>
      <c r="P1412" s="54">
        <f t="shared" si="213"/>
        <v>58.927641853201457</v>
      </c>
      <c r="Q1412" s="69">
        <v>26.024169963560645</v>
      </c>
      <c r="R1412" s="53">
        <f t="shared" si="214"/>
        <v>14.97854489849037</v>
      </c>
      <c r="S1412" s="53">
        <f t="shared" si="215"/>
        <v>33.793694917851212</v>
      </c>
      <c r="T1412" s="53">
        <f t="shared" si="216"/>
        <v>0</v>
      </c>
      <c r="U1412" s="53">
        <f t="shared" si="217"/>
        <v>58.927641853201457</v>
      </c>
      <c r="V1412" s="69">
        <v>26.024169963560645</v>
      </c>
      <c r="W1412" s="53">
        <f t="shared" si="218"/>
        <v>14.97854489849037</v>
      </c>
      <c r="X1412" s="53">
        <f t="shared" si="219"/>
        <v>0</v>
      </c>
      <c r="Y1412" s="12"/>
      <c r="Z1412" s="21"/>
      <c r="AA1412" s="48"/>
      <c r="AB1412" s="21"/>
      <c r="AC1412" s="12"/>
    </row>
    <row r="1413" spans="1:29" x14ac:dyDescent="0.3">
      <c r="A1413" s="1">
        <f t="shared" si="210"/>
        <v>45214.677083329916</v>
      </c>
      <c r="B1413" s="6">
        <v>15</v>
      </c>
      <c r="C1413" s="6" t="s">
        <v>110</v>
      </c>
      <c r="D1413">
        <f>IF(HOUR(A1413)+MINUTE(A1413)/60&lt;=18,1,IF(HOUR(A1413)+MINUTE(A1413)/60&gt;=23.25,1,LOOKUP(DAY(A1413),calendario!$A$12:$A$41,calendario!$C$12:$C$41)))</f>
        <v>1</v>
      </c>
      <c r="E1413" s="89">
        <f t="shared" si="211"/>
        <v>2.2924541015625</v>
      </c>
      <c r="F1413" s="88">
        <v>9.1698164062499998</v>
      </c>
      <c r="G1413" s="89">
        <f t="shared" si="211"/>
        <v>4.4992871093750004</v>
      </c>
      <c r="H1413" s="86">
        <v>17.997148437500002</v>
      </c>
      <c r="O1413" s="53">
        <f t="shared" si="212"/>
        <v>2.1875511177236184</v>
      </c>
      <c r="P1413" s="54">
        <f t="shared" si="213"/>
        <v>58.927641853201457</v>
      </c>
      <c r="Q1413" s="69">
        <v>25.928988547631441</v>
      </c>
      <c r="R1413" s="53">
        <f t="shared" si="214"/>
        <v>15.026135606454972</v>
      </c>
      <c r="S1413" s="53">
        <f t="shared" si="215"/>
        <v>32.870439740967235</v>
      </c>
      <c r="T1413" s="53">
        <f t="shared" si="216"/>
        <v>0</v>
      </c>
      <c r="U1413" s="53">
        <f t="shared" si="217"/>
        <v>58.927641853201457</v>
      </c>
      <c r="V1413" s="69">
        <v>25.928988547631441</v>
      </c>
      <c r="W1413" s="53">
        <f t="shared" si="218"/>
        <v>15.026135606454972</v>
      </c>
      <c r="X1413" s="53">
        <f t="shared" si="219"/>
        <v>0</v>
      </c>
      <c r="Y1413" s="12"/>
      <c r="Z1413" s="21"/>
      <c r="AA1413" s="48"/>
      <c r="AB1413" s="21"/>
      <c r="AC1413" s="12"/>
    </row>
    <row r="1414" spans="1:29" x14ac:dyDescent="0.3">
      <c r="A1414" s="1">
        <f t="shared" ref="A1414:A1477" si="220">A1413+0.0104166666666667</f>
        <v>45214.68749999658</v>
      </c>
      <c r="B1414" s="6">
        <v>15</v>
      </c>
      <c r="C1414" s="6" t="s">
        <v>111</v>
      </c>
      <c r="D1414">
        <f>IF(HOUR(A1414)+MINUTE(A1414)/60&lt;=18,1,IF(HOUR(A1414)+MINUTE(A1414)/60&gt;=23.25,1,LOOKUP(DAY(A1414),calendario!$A$12:$A$41,calendario!$C$12:$C$41)))</f>
        <v>1</v>
      </c>
      <c r="E1414" s="89">
        <f t="shared" ref="E1414:G1477" si="221">F1414/4</f>
        <v>3.85890625</v>
      </c>
      <c r="F1414" s="88">
        <v>15.435625</v>
      </c>
      <c r="G1414" s="89">
        <f t="shared" si="221"/>
        <v>4.4992509765625002</v>
      </c>
      <c r="H1414" s="86">
        <v>17.997003906250001</v>
      </c>
      <c r="O1414" s="53">
        <f t="shared" ref="O1414:O1477" si="222">IF(($K$2*95%/4-E1414)*$M$8*$M$9&lt;0,0,($K$2*95%/4-E1414)*$M$8*$M$9)</f>
        <v>0.58966780930181195</v>
      </c>
      <c r="P1414" s="54">
        <f t="shared" ref="P1414:P1477" si="223">IF(B1414&lt;=3,IF(D1414=1,$L$14*10/$K$11,$K$14*10/$K$11),IF(D1414=1,$L$15*10/$K$11,$K$15*10/$K$11))</f>
        <v>58.927641853201457</v>
      </c>
      <c r="Q1414" s="69">
        <v>25.928988547631441</v>
      </c>
      <c r="R1414" s="53">
        <f t="shared" ref="R1414:R1477" si="224">IF((P1414*95%-Q1414)/2&lt;0,0,(P1414*95%-Q1414)/2)</f>
        <v>15.026135606454972</v>
      </c>
      <c r="S1414" s="53">
        <f t="shared" ref="S1414:S1477" si="225">R1414*O1414</f>
        <v>8.8604284653302567</v>
      </c>
      <c r="T1414" s="53">
        <f t="shared" ref="T1414:T1477" si="226">IF(($K$3*95%/4-G1414)*$M$8*$M$9&lt;0,0,($K$3*95%/4-G1414)*$M$8*$M$9)</f>
        <v>0</v>
      </c>
      <c r="U1414" s="53">
        <f t="shared" ref="U1414:U1477" si="227">IF(B1414&lt;=3,IF(D1414=1,$L$14*10/$K$11,$K$14*10/$K$11),IF(D1414=1,$L$15*10/$K$11,$K$15*10/$K$11))</f>
        <v>58.927641853201457</v>
      </c>
      <c r="V1414" s="69">
        <v>25.928988547631441</v>
      </c>
      <c r="W1414" s="53">
        <f t="shared" ref="W1414:W1477" si="228">IF((U1414*95%-V1414)/2&lt;0,0,(U1414*95%-V1414)/2)</f>
        <v>15.026135606454972</v>
      </c>
      <c r="X1414" s="53">
        <f t="shared" ref="X1414:X1477" si="229">W1414*T1414</f>
        <v>0</v>
      </c>
      <c r="Y1414" s="12"/>
      <c r="Z1414" s="21"/>
      <c r="AA1414" s="48"/>
      <c r="AB1414" s="21"/>
      <c r="AC1414" s="12"/>
    </row>
    <row r="1415" spans="1:29" x14ac:dyDescent="0.3">
      <c r="A1415" s="1">
        <f t="shared" si="220"/>
        <v>45214.697916663245</v>
      </c>
      <c r="B1415" s="6">
        <v>15</v>
      </c>
      <c r="C1415" s="6" t="s">
        <v>112</v>
      </c>
      <c r="D1415">
        <f>IF(HOUR(A1415)+MINUTE(A1415)/60&lt;=18,1,IF(HOUR(A1415)+MINUTE(A1415)/60&gt;=23.25,1,LOOKUP(DAY(A1415),calendario!$A$12:$A$41,calendario!$C$12:$C$41)))</f>
        <v>1</v>
      </c>
      <c r="E1415" s="89">
        <f t="shared" si="221"/>
        <v>4.4968525390625</v>
      </c>
      <c r="F1415" s="88">
        <v>17.98741015625</v>
      </c>
      <c r="G1415" s="89">
        <f t="shared" si="221"/>
        <v>4.4992578124999998</v>
      </c>
      <c r="H1415" s="86">
        <v>17.997031249999999</v>
      </c>
      <c r="O1415" s="53">
        <f t="shared" si="222"/>
        <v>0</v>
      </c>
      <c r="P1415" s="54">
        <f t="shared" si="223"/>
        <v>58.927641853201457</v>
      </c>
      <c r="Q1415" s="69">
        <v>29.04878917230609</v>
      </c>
      <c r="R1415" s="53">
        <f t="shared" si="224"/>
        <v>13.466235294117647</v>
      </c>
      <c r="S1415" s="53">
        <f t="shared" si="225"/>
        <v>0</v>
      </c>
      <c r="T1415" s="53">
        <f t="shared" si="226"/>
        <v>0</v>
      </c>
      <c r="U1415" s="53">
        <f t="shared" si="227"/>
        <v>58.927641853201457</v>
      </c>
      <c r="V1415" s="69">
        <v>29.04878917230609</v>
      </c>
      <c r="W1415" s="53">
        <f t="shared" si="228"/>
        <v>13.466235294117647</v>
      </c>
      <c r="X1415" s="53">
        <f t="shared" si="229"/>
        <v>0</v>
      </c>
      <c r="Y1415" s="12"/>
      <c r="Z1415" s="21"/>
      <c r="AA1415" s="48"/>
      <c r="AB1415" s="21"/>
      <c r="AC1415" s="12"/>
    </row>
    <row r="1416" spans="1:29" x14ac:dyDescent="0.3">
      <c r="A1416" s="1">
        <f t="shared" si="220"/>
        <v>45214.708333329909</v>
      </c>
      <c r="B1416" s="6">
        <v>15</v>
      </c>
      <c r="C1416" s="6" t="s">
        <v>113</v>
      </c>
      <c r="D1416">
        <f>IF(HOUR(A1416)+MINUTE(A1416)/60&lt;=18,1,IF(HOUR(A1416)+MINUTE(A1416)/60&gt;=23.25,1,LOOKUP(DAY(A1416),calendario!$A$12:$A$41,calendario!$C$12:$C$41)))</f>
        <v>1</v>
      </c>
      <c r="E1416" s="89">
        <f t="shared" si="221"/>
        <v>4.4979252929687501</v>
      </c>
      <c r="F1416" s="88">
        <v>17.991701171875</v>
      </c>
      <c r="G1416" s="89">
        <f t="shared" si="221"/>
        <v>4.4992968749999998</v>
      </c>
      <c r="H1416" s="86">
        <v>17.997187499999999</v>
      </c>
      <c r="O1416" s="53">
        <f t="shared" si="222"/>
        <v>0</v>
      </c>
      <c r="P1416" s="54">
        <f t="shared" si="223"/>
        <v>58.927641853201457</v>
      </c>
      <c r="Q1416" s="69">
        <v>29.04878917230609</v>
      </c>
      <c r="R1416" s="53">
        <f t="shared" si="224"/>
        <v>13.466235294117647</v>
      </c>
      <c r="S1416" s="53">
        <f t="shared" si="225"/>
        <v>0</v>
      </c>
      <c r="T1416" s="53">
        <f t="shared" si="226"/>
        <v>0</v>
      </c>
      <c r="U1416" s="53">
        <f t="shared" si="227"/>
        <v>58.927641853201457</v>
      </c>
      <c r="V1416" s="69">
        <v>29.04878917230609</v>
      </c>
      <c r="W1416" s="53">
        <f t="shared" si="228"/>
        <v>13.466235294117647</v>
      </c>
      <c r="X1416" s="53">
        <f t="shared" si="229"/>
        <v>0</v>
      </c>
      <c r="Y1416" s="12"/>
      <c r="Z1416" s="21"/>
      <c r="AA1416" s="48"/>
      <c r="AB1416" s="21"/>
      <c r="AC1416" s="12"/>
    </row>
    <row r="1417" spans="1:29" x14ac:dyDescent="0.3">
      <c r="A1417" s="1">
        <f t="shared" si="220"/>
        <v>45214.718749996573</v>
      </c>
      <c r="B1417" s="6">
        <v>15</v>
      </c>
      <c r="C1417" s="6" t="s">
        <v>114</v>
      </c>
      <c r="D1417">
        <f>IF(HOUR(A1417)+MINUTE(A1417)/60&lt;=18,1,IF(HOUR(A1417)+MINUTE(A1417)/60&gt;=23.25,1,LOOKUP(DAY(A1417),calendario!$A$12:$A$41,calendario!$C$12:$C$41)))</f>
        <v>1</v>
      </c>
      <c r="E1417" s="89">
        <f t="shared" si="221"/>
        <v>4.4989663085937499</v>
      </c>
      <c r="F1417" s="88">
        <v>17.995865234375</v>
      </c>
      <c r="G1417" s="89">
        <f t="shared" si="221"/>
        <v>4.4992133789062496</v>
      </c>
      <c r="H1417" s="86">
        <v>17.996853515624998</v>
      </c>
      <c r="O1417" s="53">
        <f t="shared" si="222"/>
        <v>0</v>
      </c>
      <c r="P1417" s="54">
        <f t="shared" si="223"/>
        <v>58.927641853201457</v>
      </c>
      <c r="Q1417" s="69">
        <v>29.051102030192606</v>
      </c>
      <c r="R1417" s="53">
        <f t="shared" si="224"/>
        <v>13.465078865174389</v>
      </c>
      <c r="S1417" s="53">
        <f t="shared" si="225"/>
        <v>0</v>
      </c>
      <c r="T1417" s="53">
        <f t="shared" si="226"/>
        <v>0</v>
      </c>
      <c r="U1417" s="53">
        <f t="shared" si="227"/>
        <v>58.927641853201457</v>
      </c>
      <c r="V1417" s="69">
        <v>29.051102030192606</v>
      </c>
      <c r="W1417" s="53">
        <f t="shared" si="228"/>
        <v>13.465078865174389</v>
      </c>
      <c r="X1417" s="53">
        <f t="shared" si="229"/>
        <v>0</v>
      </c>
      <c r="Y1417" s="12"/>
      <c r="Z1417" s="21"/>
      <c r="AA1417" s="48"/>
      <c r="AB1417" s="21"/>
      <c r="AC1417" s="12"/>
    </row>
    <row r="1418" spans="1:29" x14ac:dyDescent="0.3">
      <c r="A1418" s="1">
        <f t="shared" si="220"/>
        <v>45214.729166663237</v>
      </c>
      <c r="B1418" s="6">
        <v>15</v>
      </c>
      <c r="C1418" s="6" t="s">
        <v>115</v>
      </c>
      <c r="D1418">
        <f>IF(HOUR(A1418)+MINUTE(A1418)/60&lt;=18,1,IF(HOUR(A1418)+MINUTE(A1418)/60&gt;=23.25,1,LOOKUP(DAY(A1418),calendario!$A$12:$A$41,calendario!$C$12:$C$41)))</f>
        <v>1</v>
      </c>
      <c r="E1418" s="89">
        <f t="shared" si="221"/>
        <v>4.50021337890625</v>
      </c>
      <c r="F1418" s="88">
        <v>18.000853515625</v>
      </c>
      <c r="G1418" s="89">
        <f t="shared" si="221"/>
        <v>4.4995839843749996</v>
      </c>
      <c r="H1418" s="86">
        <v>17.998335937499998</v>
      </c>
      <c r="O1418" s="53">
        <f t="shared" si="222"/>
        <v>0</v>
      </c>
      <c r="P1418" s="54">
        <f t="shared" si="223"/>
        <v>58.927641853201457</v>
      </c>
      <c r="Q1418" s="69">
        <v>29.051102030192606</v>
      </c>
      <c r="R1418" s="53">
        <f t="shared" si="224"/>
        <v>13.465078865174389</v>
      </c>
      <c r="S1418" s="53">
        <f t="shared" si="225"/>
        <v>0</v>
      </c>
      <c r="T1418" s="53">
        <f t="shared" si="226"/>
        <v>0</v>
      </c>
      <c r="U1418" s="53">
        <f t="shared" si="227"/>
        <v>58.927641853201457</v>
      </c>
      <c r="V1418" s="69">
        <v>29.051102030192606</v>
      </c>
      <c r="W1418" s="53">
        <f t="shared" si="228"/>
        <v>13.465078865174389</v>
      </c>
      <c r="X1418" s="53">
        <f t="shared" si="229"/>
        <v>0</v>
      </c>
      <c r="Y1418" s="12"/>
      <c r="Z1418" s="21"/>
      <c r="AA1418" s="48"/>
      <c r="AB1418" s="21"/>
      <c r="AC1418" s="12"/>
    </row>
    <row r="1419" spans="1:29" x14ac:dyDescent="0.3">
      <c r="A1419" s="1">
        <f t="shared" si="220"/>
        <v>45214.739583329902</v>
      </c>
      <c r="B1419" s="6">
        <v>15</v>
      </c>
      <c r="C1419" s="6" t="s">
        <v>116</v>
      </c>
      <c r="D1419">
        <f>IF(HOUR(A1419)+MINUTE(A1419)/60&lt;=18,1,IF(HOUR(A1419)+MINUTE(A1419)/60&gt;=23.25,1,LOOKUP(DAY(A1419),calendario!$A$12:$A$41,calendario!$C$12:$C$41)))</f>
        <v>1</v>
      </c>
      <c r="E1419" s="89">
        <f t="shared" si="221"/>
        <v>4.5006401367187499</v>
      </c>
      <c r="F1419" s="88">
        <v>18.002560546874999</v>
      </c>
      <c r="G1419" s="89">
        <f t="shared" si="221"/>
        <v>4.4996284179687498</v>
      </c>
      <c r="H1419" s="86">
        <v>17.998513671874999</v>
      </c>
      <c r="O1419" s="53">
        <f t="shared" si="222"/>
        <v>0</v>
      </c>
      <c r="P1419" s="54">
        <f t="shared" si="223"/>
        <v>58.927641853201457</v>
      </c>
      <c r="Q1419" s="69">
        <v>29.060367777199374</v>
      </c>
      <c r="R1419" s="53">
        <f t="shared" si="224"/>
        <v>13.460445991671005</v>
      </c>
      <c r="S1419" s="53">
        <f t="shared" si="225"/>
        <v>0</v>
      </c>
      <c r="T1419" s="53">
        <f t="shared" si="226"/>
        <v>0</v>
      </c>
      <c r="U1419" s="53">
        <f t="shared" si="227"/>
        <v>58.927641853201457</v>
      </c>
      <c r="V1419" s="69">
        <v>29.060367777199374</v>
      </c>
      <c r="W1419" s="53">
        <f t="shared" si="228"/>
        <v>13.460445991671005</v>
      </c>
      <c r="X1419" s="53">
        <f t="shared" si="229"/>
        <v>0</v>
      </c>
      <c r="Y1419" s="12"/>
      <c r="Z1419" s="21"/>
      <c r="AA1419" s="48"/>
      <c r="AB1419" s="21"/>
      <c r="AC1419" s="12"/>
    </row>
    <row r="1420" spans="1:29" x14ac:dyDescent="0.3">
      <c r="A1420" s="1">
        <f t="shared" si="220"/>
        <v>45214.749999996566</v>
      </c>
      <c r="B1420" s="6">
        <v>15</v>
      </c>
      <c r="C1420" s="6" t="s">
        <v>117</v>
      </c>
      <c r="D1420">
        <f>IF(HOUR(A1420)+MINUTE(A1420)/60&lt;=18,1,IF(HOUR(A1420)+MINUTE(A1420)/60&gt;=23.25,1,LOOKUP(DAY(A1420),calendario!$A$12:$A$41,calendario!$C$12:$C$41)))</f>
        <v>1</v>
      </c>
      <c r="E1420" s="89">
        <f t="shared" si="221"/>
        <v>4.5014321289062504</v>
      </c>
      <c r="F1420" s="88">
        <v>18.005728515625002</v>
      </c>
      <c r="G1420" s="89">
        <f t="shared" si="221"/>
        <v>4.49932421875</v>
      </c>
      <c r="H1420" s="86">
        <v>17.997296875</v>
      </c>
      <c r="O1420" s="53">
        <f t="shared" si="222"/>
        <v>0</v>
      </c>
      <c r="P1420" s="54">
        <f t="shared" si="223"/>
        <v>58.927641853201457</v>
      </c>
      <c r="Q1420" s="69">
        <v>29.060367777199374</v>
      </c>
      <c r="R1420" s="53">
        <f t="shared" si="224"/>
        <v>13.460445991671005</v>
      </c>
      <c r="S1420" s="53">
        <f t="shared" si="225"/>
        <v>0</v>
      </c>
      <c r="T1420" s="53">
        <f t="shared" si="226"/>
        <v>0</v>
      </c>
      <c r="U1420" s="53">
        <f t="shared" si="227"/>
        <v>58.927641853201457</v>
      </c>
      <c r="V1420" s="69">
        <v>29.060367777199374</v>
      </c>
      <c r="W1420" s="53">
        <f t="shared" si="228"/>
        <v>13.460445991671005</v>
      </c>
      <c r="X1420" s="53">
        <f t="shared" si="229"/>
        <v>0</v>
      </c>
      <c r="Y1420" s="12"/>
      <c r="Z1420" s="21"/>
      <c r="AA1420" s="48"/>
      <c r="AB1420" s="21"/>
      <c r="AC1420" s="12"/>
    </row>
    <row r="1421" spans="1:29" x14ac:dyDescent="0.3">
      <c r="A1421" s="1">
        <f t="shared" si="220"/>
        <v>45214.76041666323</v>
      </c>
      <c r="B1421" s="6">
        <v>15</v>
      </c>
      <c r="C1421" s="6" t="s">
        <v>118</v>
      </c>
      <c r="D1421">
        <f>IF(HOUR(A1421)+MINUTE(A1421)/60&lt;=18,1,IF(HOUR(A1421)+MINUTE(A1421)/60&gt;=23.25,1,LOOKUP(DAY(A1421),calendario!$A$12:$A$41,calendario!$C$12:$C$41)))</f>
        <v>1</v>
      </c>
      <c r="E1421" s="89">
        <f t="shared" si="221"/>
        <v>4.5014453124999996</v>
      </c>
      <c r="F1421" s="88">
        <v>18.005781249999998</v>
      </c>
      <c r="G1421" s="89">
        <f t="shared" si="221"/>
        <v>4.49836962890625</v>
      </c>
      <c r="H1421" s="86">
        <v>17.993478515625</v>
      </c>
      <c r="O1421" s="53">
        <f t="shared" si="222"/>
        <v>0</v>
      </c>
      <c r="P1421" s="54">
        <f t="shared" si="223"/>
        <v>58.927641853201457</v>
      </c>
      <c r="Q1421" s="69">
        <v>37.868168922436233</v>
      </c>
      <c r="R1421" s="53">
        <f t="shared" si="224"/>
        <v>9.0565454190525756</v>
      </c>
      <c r="S1421" s="53">
        <f t="shared" si="225"/>
        <v>0</v>
      </c>
      <c r="T1421" s="53">
        <f t="shared" si="226"/>
        <v>0</v>
      </c>
      <c r="U1421" s="53">
        <f t="shared" si="227"/>
        <v>58.927641853201457</v>
      </c>
      <c r="V1421" s="69">
        <v>37.868168922436233</v>
      </c>
      <c r="W1421" s="53">
        <f t="shared" si="228"/>
        <v>9.0565454190525756</v>
      </c>
      <c r="X1421" s="53">
        <f t="shared" si="229"/>
        <v>0</v>
      </c>
      <c r="Y1421" s="12"/>
      <c r="Z1421" s="21"/>
      <c r="AA1421" s="48"/>
      <c r="AB1421" s="21"/>
      <c r="AC1421" s="12"/>
    </row>
    <row r="1422" spans="1:29" x14ac:dyDescent="0.3">
      <c r="A1422" s="1">
        <f t="shared" si="220"/>
        <v>45214.770833329894</v>
      </c>
      <c r="B1422" s="6">
        <v>15</v>
      </c>
      <c r="C1422" s="6" t="s">
        <v>119</v>
      </c>
      <c r="D1422">
        <f>IF(HOUR(A1422)+MINUTE(A1422)/60&lt;=18,1,IF(HOUR(A1422)+MINUTE(A1422)/60&gt;=23.25,1,LOOKUP(DAY(A1422),calendario!$A$12:$A$41,calendario!$C$12:$C$41)))</f>
        <v>1</v>
      </c>
      <c r="E1422" s="89">
        <f t="shared" si="221"/>
        <v>4.5019526367187499</v>
      </c>
      <c r="F1422" s="88">
        <v>18.007810546875</v>
      </c>
      <c r="G1422" s="89">
        <f t="shared" si="221"/>
        <v>4.4981142578125004</v>
      </c>
      <c r="H1422" s="86">
        <v>17.992457031250002</v>
      </c>
      <c r="O1422" s="53">
        <f t="shared" si="222"/>
        <v>0</v>
      </c>
      <c r="P1422" s="54">
        <f t="shared" si="223"/>
        <v>58.927641853201457</v>
      </c>
      <c r="Q1422" s="69">
        <v>37.868168922436233</v>
      </c>
      <c r="R1422" s="53">
        <f t="shared" si="224"/>
        <v>9.0565454190525756</v>
      </c>
      <c r="S1422" s="53">
        <f t="shared" si="225"/>
        <v>0</v>
      </c>
      <c r="T1422" s="53">
        <f t="shared" si="226"/>
        <v>0</v>
      </c>
      <c r="U1422" s="53">
        <f t="shared" si="227"/>
        <v>58.927641853201457</v>
      </c>
      <c r="V1422" s="69">
        <v>37.868168922436233</v>
      </c>
      <c r="W1422" s="53">
        <f t="shared" si="228"/>
        <v>9.0565454190525756</v>
      </c>
      <c r="X1422" s="53">
        <f t="shared" si="229"/>
        <v>0</v>
      </c>
      <c r="Y1422" s="12"/>
      <c r="Z1422" s="21"/>
      <c r="AA1422" s="48"/>
      <c r="AB1422" s="21"/>
      <c r="AC1422" s="12"/>
    </row>
    <row r="1423" spans="1:29" x14ac:dyDescent="0.3">
      <c r="A1423" s="1">
        <f t="shared" si="220"/>
        <v>45214.781249996558</v>
      </c>
      <c r="B1423" s="6">
        <v>15</v>
      </c>
      <c r="C1423" s="6" t="s">
        <v>120</v>
      </c>
      <c r="D1423">
        <f>IF(HOUR(A1423)+MINUTE(A1423)/60&lt;=18,1,IF(HOUR(A1423)+MINUTE(A1423)/60&gt;=23.25,1,LOOKUP(DAY(A1423),calendario!$A$12:$A$41,calendario!$C$12:$C$41)))</f>
        <v>1</v>
      </c>
      <c r="E1423" s="89">
        <f t="shared" si="221"/>
        <v>4.5024448242187498</v>
      </c>
      <c r="F1423" s="88">
        <v>18.009779296874999</v>
      </c>
      <c r="G1423" s="89">
        <f t="shared" si="221"/>
        <v>4.4981054687500004</v>
      </c>
      <c r="H1423" s="86">
        <v>17.992421875000002</v>
      </c>
      <c r="O1423" s="53">
        <f t="shared" si="222"/>
        <v>0</v>
      </c>
      <c r="P1423" s="54">
        <f t="shared" si="223"/>
        <v>58.927641853201457</v>
      </c>
      <c r="Q1423" s="69">
        <v>39.04791540864133</v>
      </c>
      <c r="R1423" s="53">
        <f t="shared" si="224"/>
        <v>8.466672175950027</v>
      </c>
      <c r="S1423" s="53">
        <f t="shared" si="225"/>
        <v>0</v>
      </c>
      <c r="T1423" s="53">
        <f t="shared" si="226"/>
        <v>0</v>
      </c>
      <c r="U1423" s="53">
        <f t="shared" si="227"/>
        <v>58.927641853201457</v>
      </c>
      <c r="V1423" s="69">
        <v>39.04791540864133</v>
      </c>
      <c r="W1423" s="53">
        <f t="shared" si="228"/>
        <v>8.466672175950027</v>
      </c>
      <c r="X1423" s="53">
        <f t="shared" si="229"/>
        <v>0</v>
      </c>
      <c r="Y1423" s="12"/>
      <c r="Z1423" s="21"/>
      <c r="AA1423" s="48"/>
      <c r="AB1423" s="21"/>
      <c r="AC1423" s="12"/>
    </row>
    <row r="1424" spans="1:29" x14ac:dyDescent="0.3">
      <c r="A1424" s="1">
        <f t="shared" si="220"/>
        <v>45214.791666663223</v>
      </c>
      <c r="B1424" s="6">
        <v>15</v>
      </c>
      <c r="C1424" s="6" t="s">
        <v>121</v>
      </c>
      <c r="D1424">
        <f>IF(HOUR(A1424)+MINUTE(A1424)/60&lt;=18,1,IF(HOUR(A1424)+MINUTE(A1424)/60&gt;=23.25,1,LOOKUP(DAY(A1424),calendario!$A$12:$A$41,calendario!$C$12:$C$41)))</f>
        <v>1</v>
      </c>
      <c r="E1424" s="89">
        <f t="shared" si="221"/>
        <v>4.5027788085937503</v>
      </c>
      <c r="F1424" s="88">
        <v>18.011115234375001</v>
      </c>
      <c r="G1424" s="89">
        <f t="shared" si="221"/>
        <v>4.4980693359375001</v>
      </c>
      <c r="H1424" s="86">
        <v>17.992277343750001</v>
      </c>
      <c r="O1424" s="53">
        <f t="shared" si="222"/>
        <v>0</v>
      </c>
      <c r="P1424" s="54">
        <f t="shared" si="223"/>
        <v>58.927641853201457</v>
      </c>
      <c r="Q1424" s="69">
        <v>39.04791540864133</v>
      </c>
      <c r="R1424" s="53">
        <f t="shared" si="224"/>
        <v>8.466672175950027</v>
      </c>
      <c r="S1424" s="53">
        <f t="shared" si="225"/>
        <v>0</v>
      </c>
      <c r="T1424" s="53">
        <f t="shared" si="226"/>
        <v>0</v>
      </c>
      <c r="U1424" s="53">
        <f t="shared" si="227"/>
        <v>58.927641853201457</v>
      </c>
      <c r="V1424" s="69">
        <v>39.04791540864133</v>
      </c>
      <c r="W1424" s="53">
        <f t="shared" si="228"/>
        <v>8.466672175950027</v>
      </c>
      <c r="X1424" s="53">
        <f t="shared" si="229"/>
        <v>0</v>
      </c>
      <c r="Y1424" s="12"/>
      <c r="Z1424" s="21"/>
      <c r="AA1424" s="48"/>
      <c r="AB1424" s="21"/>
      <c r="AC1424" s="12"/>
    </row>
    <row r="1425" spans="1:29" x14ac:dyDescent="0.3">
      <c r="A1425" s="1">
        <f t="shared" si="220"/>
        <v>45214.802083329887</v>
      </c>
      <c r="B1425" s="6">
        <v>15</v>
      </c>
      <c r="C1425" s="6" t="s">
        <v>122</v>
      </c>
      <c r="D1425">
        <f>IF(HOUR(A1425)+MINUTE(A1425)/60&lt;=18,1,IF(HOUR(A1425)+MINUTE(A1425)/60&gt;=23.25,1,LOOKUP(DAY(A1425),calendario!$A$12:$A$41,calendario!$C$12:$C$41)))</f>
        <v>1</v>
      </c>
      <c r="E1425" s="89">
        <f t="shared" si="221"/>
        <v>4.5027753906249997</v>
      </c>
      <c r="F1425" s="88">
        <v>18.011101562499999</v>
      </c>
      <c r="G1425" s="89">
        <f t="shared" si="221"/>
        <v>4.4980654296875002</v>
      </c>
      <c r="H1425" s="86">
        <v>17.992261718750001</v>
      </c>
      <c r="O1425" s="53">
        <f t="shared" si="222"/>
        <v>0</v>
      </c>
      <c r="P1425" s="54">
        <f t="shared" si="223"/>
        <v>58.927641853201457</v>
      </c>
      <c r="Q1425" s="69">
        <v>39.345730348776677</v>
      </c>
      <c r="R1425" s="53">
        <f t="shared" si="224"/>
        <v>8.3177647058823538</v>
      </c>
      <c r="S1425" s="53">
        <f t="shared" si="225"/>
        <v>0</v>
      </c>
      <c r="T1425" s="53">
        <f t="shared" si="226"/>
        <v>0</v>
      </c>
      <c r="U1425" s="53">
        <f t="shared" si="227"/>
        <v>58.927641853201457</v>
      </c>
      <c r="V1425" s="69">
        <v>39.345730348776677</v>
      </c>
      <c r="W1425" s="53">
        <f t="shared" si="228"/>
        <v>8.3177647058823538</v>
      </c>
      <c r="X1425" s="53">
        <f t="shared" si="229"/>
        <v>0</v>
      </c>
      <c r="Y1425" s="12"/>
      <c r="Z1425" s="21"/>
      <c r="AA1425" s="48"/>
      <c r="AB1425" s="21"/>
      <c r="AC1425" s="12"/>
    </row>
    <row r="1426" spans="1:29" x14ac:dyDescent="0.3">
      <c r="A1426" s="1">
        <f t="shared" si="220"/>
        <v>45214.812499996551</v>
      </c>
      <c r="B1426" s="6">
        <v>15</v>
      </c>
      <c r="C1426" s="6" t="s">
        <v>123</v>
      </c>
      <c r="D1426">
        <f>IF(HOUR(A1426)+MINUTE(A1426)/60&lt;=18,1,IF(HOUR(A1426)+MINUTE(A1426)/60&gt;=23.25,1,LOOKUP(DAY(A1426),calendario!$A$12:$A$41,calendario!$C$12:$C$41)))</f>
        <v>1</v>
      </c>
      <c r="E1426" s="89">
        <f t="shared" si="221"/>
        <v>4.5030756835937504</v>
      </c>
      <c r="F1426" s="88">
        <v>18.012302734375002</v>
      </c>
      <c r="G1426" s="89">
        <f t="shared" si="221"/>
        <v>4.4981225585937503</v>
      </c>
      <c r="H1426" s="86">
        <v>17.992490234375001</v>
      </c>
      <c r="O1426" s="53">
        <f t="shared" si="222"/>
        <v>0</v>
      </c>
      <c r="P1426" s="54">
        <f t="shared" si="223"/>
        <v>58.927641853201457</v>
      </c>
      <c r="Q1426" s="69">
        <v>39.345730348776677</v>
      </c>
      <c r="R1426" s="53">
        <f t="shared" si="224"/>
        <v>8.3177647058823538</v>
      </c>
      <c r="S1426" s="53">
        <f t="shared" si="225"/>
        <v>0</v>
      </c>
      <c r="T1426" s="53">
        <f t="shared" si="226"/>
        <v>0</v>
      </c>
      <c r="U1426" s="53">
        <f t="shared" si="227"/>
        <v>58.927641853201457</v>
      </c>
      <c r="V1426" s="69">
        <v>39.345730348776677</v>
      </c>
      <c r="W1426" s="53">
        <f t="shared" si="228"/>
        <v>8.3177647058823538</v>
      </c>
      <c r="X1426" s="53">
        <f t="shared" si="229"/>
        <v>0</v>
      </c>
      <c r="Y1426" s="12"/>
      <c r="Z1426" s="21"/>
      <c r="AA1426" s="48"/>
      <c r="AB1426" s="21"/>
      <c r="AC1426" s="12"/>
    </row>
    <row r="1427" spans="1:29" x14ac:dyDescent="0.3">
      <c r="A1427" s="1">
        <f t="shared" si="220"/>
        <v>45214.822916663215</v>
      </c>
      <c r="B1427" s="6">
        <v>15</v>
      </c>
      <c r="C1427" s="6" t="s">
        <v>124</v>
      </c>
      <c r="D1427">
        <f>IF(HOUR(A1427)+MINUTE(A1427)/60&lt;=18,1,IF(HOUR(A1427)+MINUTE(A1427)/60&gt;=23.25,1,LOOKUP(DAY(A1427),calendario!$A$12:$A$41,calendario!$C$12:$C$41)))</f>
        <v>1</v>
      </c>
      <c r="E1427" s="89">
        <f t="shared" si="221"/>
        <v>4.5048120117187498</v>
      </c>
      <c r="F1427" s="88">
        <v>18.019248046874999</v>
      </c>
      <c r="G1427" s="89">
        <f t="shared" si="221"/>
        <v>4.4979199218749999</v>
      </c>
      <c r="H1427" s="86">
        <v>17.9916796875</v>
      </c>
      <c r="O1427" s="53">
        <f t="shared" si="222"/>
        <v>0</v>
      </c>
      <c r="P1427" s="54">
        <f t="shared" si="223"/>
        <v>58.927641853201457</v>
      </c>
      <c r="Q1427" s="69">
        <v>39.359142634044765</v>
      </c>
      <c r="R1427" s="53">
        <f t="shared" si="224"/>
        <v>8.3110585632483094</v>
      </c>
      <c r="S1427" s="53">
        <f t="shared" si="225"/>
        <v>0</v>
      </c>
      <c r="T1427" s="53">
        <f t="shared" si="226"/>
        <v>0</v>
      </c>
      <c r="U1427" s="53">
        <f t="shared" si="227"/>
        <v>58.927641853201457</v>
      </c>
      <c r="V1427" s="69">
        <v>39.359142634044765</v>
      </c>
      <c r="W1427" s="53">
        <f t="shared" si="228"/>
        <v>8.3110585632483094</v>
      </c>
      <c r="X1427" s="53">
        <f t="shared" si="229"/>
        <v>0</v>
      </c>
      <c r="Y1427" s="12"/>
      <c r="Z1427" s="21"/>
      <c r="AA1427" s="48"/>
      <c r="AB1427" s="21"/>
      <c r="AC1427" s="12"/>
    </row>
    <row r="1428" spans="1:29" x14ac:dyDescent="0.3">
      <c r="A1428" s="1">
        <f t="shared" si="220"/>
        <v>45214.83333332988</v>
      </c>
      <c r="B1428" s="6">
        <v>15</v>
      </c>
      <c r="C1428" s="6" t="s">
        <v>125</v>
      </c>
      <c r="D1428">
        <f>IF(HOUR(A1428)+MINUTE(A1428)/60&lt;=18,1,IF(HOUR(A1428)+MINUTE(A1428)/60&gt;=23.25,1,LOOKUP(DAY(A1428),calendario!$A$12:$A$41,calendario!$C$12:$C$41)))</f>
        <v>1</v>
      </c>
      <c r="E1428" s="89">
        <f t="shared" si="221"/>
        <v>4.5059599609375001</v>
      </c>
      <c r="F1428" s="88">
        <v>18.02383984375</v>
      </c>
      <c r="G1428" s="89">
        <f t="shared" si="221"/>
        <v>4.49778515625</v>
      </c>
      <c r="H1428" s="86">
        <v>17.991140625</v>
      </c>
      <c r="O1428" s="53">
        <f t="shared" si="222"/>
        <v>0</v>
      </c>
      <c r="P1428" s="54">
        <f t="shared" si="223"/>
        <v>58.927641853201457</v>
      </c>
      <c r="Q1428" s="69">
        <v>39.359142634044765</v>
      </c>
      <c r="R1428" s="53">
        <f t="shared" si="224"/>
        <v>8.3110585632483094</v>
      </c>
      <c r="S1428" s="53">
        <f t="shared" si="225"/>
        <v>0</v>
      </c>
      <c r="T1428" s="53">
        <f t="shared" si="226"/>
        <v>0</v>
      </c>
      <c r="U1428" s="53">
        <f t="shared" si="227"/>
        <v>58.927641853201457</v>
      </c>
      <c r="V1428" s="69">
        <v>39.359142634044765</v>
      </c>
      <c r="W1428" s="53">
        <f t="shared" si="228"/>
        <v>8.3110585632483094</v>
      </c>
      <c r="X1428" s="53">
        <f t="shared" si="229"/>
        <v>0</v>
      </c>
      <c r="Y1428" s="12"/>
      <c r="Z1428" s="21"/>
      <c r="AA1428" s="48"/>
      <c r="AB1428" s="21"/>
      <c r="AC1428" s="12"/>
    </row>
    <row r="1429" spans="1:29" x14ac:dyDescent="0.3">
      <c r="A1429" s="1">
        <f t="shared" si="220"/>
        <v>45214.843749996544</v>
      </c>
      <c r="B1429" s="6">
        <v>15</v>
      </c>
      <c r="C1429" s="6" t="s">
        <v>126</v>
      </c>
      <c r="D1429">
        <f>IF(HOUR(A1429)+MINUTE(A1429)/60&lt;=18,1,IF(HOUR(A1429)+MINUTE(A1429)/60&gt;=23.25,1,LOOKUP(DAY(A1429),calendario!$A$12:$A$41,calendario!$C$12:$C$41)))</f>
        <v>1</v>
      </c>
      <c r="E1429" s="89">
        <f t="shared" si="221"/>
        <v>4.5065932617187503</v>
      </c>
      <c r="F1429" s="88">
        <v>18.026373046875001</v>
      </c>
      <c r="G1429" s="89">
        <f t="shared" si="221"/>
        <v>4.4977778320312503</v>
      </c>
      <c r="H1429" s="86">
        <v>17.991111328125001</v>
      </c>
      <c r="O1429" s="53">
        <f t="shared" si="222"/>
        <v>0</v>
      </c>
      <c r="P1429" s="54">
        <f t="shared" si="223"/>
        <v>58.927641853201457</v>
      </c>
      <c r="Q1429" s="69">
        <v>39.262293336803751</v>
      </c>
      <c r="R1429" s="53">
        <f t="shared" si="224"/>
        <v>8.3594832118688167</v>
      </c>
      <c r="S1429" s="53">
        <f t="shared" si="225"/>
        <v>0</v>
      </c>
      <c r="T1429" s="53">
        <f t="shared" si="226"/>
        <v>0</v>
      </c>
      <c r="U1429" s="53">
        <f t="shared" si="227"/>
        <v>58.927641853201457</v>
      </c>
      <c r="V1429" s="69">
        <v>39.262293336803751</v>
      </c>
      <c r="W1429" s="53">
        <f t="shared" si="228"/>
        <v>8.3594832118688167</v>
      </c>
      <c r="X1429" s="53">
        <f t="shared" si="229"/>
        <v>0</v>
      </c>
      <c r="Y1429" s="12"/>
      <c r="Z1429" s="21"/>
      <c r="AA1429" s="48"/>
      <c r="AB1429" s="21"/>
      <c r="AC1429" s="12"/>
    </row>
    <row r="1430" spans="1:29" x14ac:dyDescent="0.3">
      <c r="A1430" s="1">
        <f t="shared" si="220"/>
        <v>45214.854166663208</v>
      </c>
      <c r="B1430" s="6">
        <v>15</v>
      </c>
      <c r="C1430" s="6" t="s">
        <v>127</v>
      </c>
      <c r="D1430">
        <f>IF(HOUR(A1430)+MINUTE(A1430)/60&lt;=18,1,IF(HOUR(A1430)+MINUTE(A1430)/60&gt;=23.25,1,LOOKUP(DAY(A1430),calendario!$A$12:$A$41,calendario!$C$12:$C$41)))</f>
        <v>1</v>
      </c>
      <c r="E1430" s="89">
        <f t="shared" si="221"/>
        <v>4.5066601562499997</v>
      </c>
      <c r="F1430" s="88">
        <v>18.026640624999999</v>
      </c>
      <c r="G1430" s="89">
        <f t="shared" si="221"/>
        <v>4.4977436523437504</v>
      </c>
      <c r="H1430" s="86">
        <v>17.990974609375002</v>
      </c>
      <c r="O1430" s="53">
        <f t="shared" si="222"/>
        <v>0</v>
      </c>
      <c r="P1430" s="54">
        <f t="shared" si="223"/>
        <v>58.927641853201457</v>
      </c>
      <c r="Q1430" s="69">
        <v>39.262293336803751</v>
      </c>
      <c r="R1430" s="53">
        <f t="shared" si="224"/>
        <v>8.3594832118688167</v>
      </c>
      <c r="S1430" s="53">
        <f t="shared" si="225"/>
        <v>0</v>
      </c>
      <c r="T1430" s="53">
        <f t="shared" si="226"/>
        <v>0</v>
      </c>
      <c r="U1430" s="53">
        <f t="shared" si="227"/>
        <v>58.927641853201457</v>
      </c>
      <c r="V1430" s="69">
        <v>39.262293336803751</v>
      </c>
      <c r="W1430" s="53">
        <f t="shared" si="228"/>
        <v>8.3594832118688167</v>
      </c>
      <c r="X1430" s="53">
        <f t="shared" si="229"/>
        <v>0</v>
      </c>
      <c r="Y1430" s="12"/>
      <c r="Z1430" s="21"/>
      <c r="AA1430" s="48"/>
      <c r="AB1430" s="21"/>
      <c r="AC1430" s="12"/>
    </row>
    <row r="1431" spans="1:29" x14ac:dyDescent="0.3">
      <c r="A1431" s="1">
        <f t="shared" si="220"/>
        <v>45214.864583329872</v>
      </c>
      <c r="B1431" s="6">
        <v>15</v>
      </c>
      <c r="C1431" s="6" t="s">
        <v>128</v>
      </c>
      <c r="D1431">
        <f>IF(HOUR(A1431)+MINUTE(A1431)/60&lt;=18,1,IF(HOUR(A1431)+MINUTE(A1431)/60&gt;=23.25,1,LOOKUP(DAY(A1431),calendario!$A$12:$A$41,calendario!$C$12:$C$41)))</f>
        <v>1</v>
      </c>
      <c r="E1431" s="89">
        <f t="shared" si="221"/>
        <v>4.5074018554687498</v>
      </c>
      <c r="F1431" s="88">
        <v>18.029607421874999</v>
      </c>
      <c r="G1431" s="89">
        <f t="shared" si="221"/>
        <v>4.4976513671875002</v>
      </c>
      <c r="H1431" s="86">
        <v>17.990605468750001</v>
      </c>
      <c r="O1431" s="53">
        <f t="shared" si="222"/>
        <v>0</v>
      </c>
      <c r="P1431" s="54">
        <f t="shared" si="223"/>
        <v>58.927641853201457</v>
      </c>
      <c r="Q1431" s="69">
        <v>29.065054138469549</v>
      </c>
      <c r="R1431" s="53">
        <f t="shared" si="224"/>
        <v>13.458102811035918</v>
      </c>
      <c r="S1431" s="53">
        <f t="shared" si="225"/>
        <v>0</v>
      </c>
      <c r="T1431" s="53">
        <f t="shared" si="226"/>
        <v>0</v>
      </c>
      <c r="U1431" s="53">
        <f t="shared" si="227"/>
        <v>58.927641853201457</v>
      </c>
      <c r="V1431" s="69">
        <v>29.065054138469549</v>
      </c>
      <c r="W1431" s="53">
        <f t="shared" si="228"/>
        <v>13.458102811035918</v>
      </c>
      <c r="X1431" s="53">
        <f t="shared" si="229"/>
        <v>0</v>
      </c>
      <c r="Y1431" s="12"/>
      <c r="Z1431" s="21"/>
      <c r="AA1431" s="48"/>
      <c r="AB1431" s="21"/>
      <c r="AC1431" s="12"/>
    </row>
    <row r="1432" spans="1:29" x14ac:dyDescent="0.3">
      <c r="A1432" s="1">
        <f t="shared" si="220"/>
        <v>45214.874999996537</v>
      </c>
      <c r="B1432" s="6">
        <v>15</v>
      </c>
      <c r="C1432" s="6" t="s">
        <v>129</v>
      </c>
      <c r="D1432">
        <f>IF(HOUR(A1432)+MINUTE(A1432)/60&lt;=18,1,IF(HOUR(A1432)+MINUTE(A1432)/60&gt;=23.25,1,LOOKUP(DAY(A1432),calendario!$A$12:$A$41,calendario!$C$12:$C$41)))</f>
        <v>1</v>
      </c>
      <c r="E1432" s="89">
        <f t="shared" si="221"/>
        <v>4.5077734375</v>
      </c>
      <c r="F1432" s="88">
        <v>18.03109375</v>
      </c>
      <c r="G1432" s="89">
        <f t="shared" si="221"/>
        <v>4.4976386718750003</v>
      </c>
      <c r="H1432" s="86">
        <v>17.990554687500001</v>
      </c>
      <c r="O1432" s="53">
        <f t="shared" si="222"/>
        <v>0</v>
      </c>
      <c r="P1432" s="54">
        <f t="shared" si="223"/>
        <v>58.927641853201457</v>
      </c>
      <c r="Q1432" s="69">
        <v>29.065054138469549</v>
      </c>
      <c r="R1432" s="53">
        <f t="shared" si="224"/>
        <v>13.458102811035918</v>
      </c>
      <c r="S1432" s="53">
        <f t="shared" si="225"/>
        <v>0</v>
      </c>
      <c r="T1432" s="53">
        <f t="shared" si="226"/>
        <v>0</v>
      </c>
      <c r="U1432" s="53">
        <f t="shared" si="227"/>
        <v>58.927641853201457</v>
      </c>
      <c r="V1432" s="69">
        <v>29.065054138469549</v>
      </c>
      <c r="W1432" s="53">
        <f t="shared" si="228"/>
        <v>13.458102811035918</v>
      </c>
      <c r="X1432" s="53">
        <f t="shared" si="229"/>
        <v>0</v>
      </c>
      <c r="Y1432" s="12"/>
      <c r="Z1432" s="21"/>
      <c r="AA1432" s="48"/>
      <c r="AB1432" s="21"/>
      <c r="AC1432" s="12"/>
    </row>
    <row r="1433" spans="1:29" x14ac:dyDescent="0.3">
      <c r="A1433" s="1">
        <f t="shared" si="220"/>
        <v>45214.885416663201</v>
      </c>
      <c r="B1433" s="6">
        <v>15</v>
      </c>
      <c r="C1433" s="6" t="s">
        <v>130</v>
      </c>
      <c r="D1433">
        <f>IF(HOUR(A1433)+MINUTE(A1433)/60&lt;=18,1,IF(HOUR(A1433)+MINUTE(A1433)/60&gt;=23.25,1,LOOKUP(DAY(A1433),calendario!$A$12:$A$41,calendario!$C$12:$C$41)))</f>
        <v>1</v>
      </c>
      <c r="E1433" s="89">
        <f t="shared" si="221"/>
        <v>4.5074990234375001</v>
      </c>
      <c r="F1433" s="88">
        <v>18.02999609375</v>
      </c>
      <c r="G1433" s="89">
        <f t="shared" si="221"/>
        <v>4.4978642578125001</v>
      </c>
      <c r="H1433" s="86">
        <v>17.99145703125</v>
      </c>
      <c r="O1433" s="53">
        <f t="shared" si="222"/>
        <v>0</v>
      </c>
      <c r="P1433" s="54">
        <f t="shared" si="223"/>
        <v>58.927641853201457</v>
      </c>
      <c r="Q1433" s="69">
        <v>25.857029672045808</v>
      </c>
      <c r="R1433" s="53">
        <f t="shared" si="224"/>
        <v>15.062115044247788</v>
      </c>
      <c r="S1433" s="53">
        <f t="shared" si="225"/>
        <v>0</v>
      </c>
      <c r="T1433" s="53">
        <f t="shared" si="226"/>
        <v>0</v>
      </c>
      <c r="U1433" s="53">
        <f t="shared" si="227"/>
        <v>58.927641853201457</v>
      </c>
      <c r="V1433" s="69">
        <v>25.857029672045808</v>
      </c>
      <c r="W1433" s="53">
        <f t="shared" si="228"/>
        <v>15.062115044247788</v>
      </c>
      <c r="X1433" s="53">
        <f t="shared" si="229"/>
        <v>0</v>
      </c>
      <c r="Y1433" s="12"/>
      <c r="Z1433" s="21"/>
      <c r="AA1433" s="48"/>
      <c r="AB1433" s="21"/>
      <c r="AC1433" s="12"/>
    </row>
    <row r="1434" spans="1:29" x14ac:dyDescent="0.3">
      <c r="A1434" s="1">
        <f t="shared" si="220"/>
        <v>45214.895833329865</v>
      </c>
      <c r="B1434" s="6">
        <v>15</v>
      </c>
      <c r="C1434" s="6" t="s">
        <v>131</v>
      </c>
      <c r="D1434">
        <f>IF(HOUR(A1434)+MINUTE(A1434)/60&lt;=18,1,IF(HOUR(A1434)+MINUTE(A1434)/60&gt;=23.25,1,LOOKUP(DAY(A1434),calendario!$A$12:$A$41,calendario!$C$12:$C$41)))</f>
        <v>1</v>
      </c>
      <c r="E1434" s="89">
        <f t="shared" si="221"/>
        <v>4.5076230468749996</v>
      </c>
      <c r="F1434" s="88">
        <v>18.030492187499998</v>
      </c>
      <c r="G1434" s="89">
        <f t="shared" si="221"/>
        <v>4.4976191406249999</v>
      </c>
      <c r="H1434" s="86">
        <v>17.9904765625</v>
      </c>
      <c r="O1434" s="53">
        <f t="shared" si="222"/>
        <v>0</v>
      </c>
      <c r="P1434" s="54">
        <f t="shared" si="223"/>
        <v>58.927641853201457</v>
      </c>
      <c r="Q1434" s="69">
        <v>25.857029672045808</v>
      </c>
      <c r="R1434" s="53">
        <f t="shared" si="224"/>
        <v>15.062115044247788</v>
      </c>
      <c r="S1434" s="53">
        <f t="shared" si="225"/>
        <v>0</v>
      </c>
      <c r="T1434" s="53">
        <f t="shared" si="226"/>
        <v>0</v>
      </c>
      <c r="U1434" s="53">
        <f t="shared" si="227"/>
        <v>58.927641853201457</v>
      </c>
      <c r="V1434" s="69">
        <v>25.857029672045808</v>
      </c>
      <c r="W1434" s="53">
        <f t="shared" si="228"/>
        <v>15.062115044247788</v>
      </c>
      <c r="X1434" s="53">
        <f t="shared" si="229"/>
        <v>0</v>
      </c>
      <c r="Y1434" s="12"/>
      <c r="Z1434" s="21"/>
      <c r="AA1434" s="48"/>
      <c r="AB1434" s="21"/>
      <c r="AC1434" s="12"/>
    </row>
    <row r="1435" spans="1:29" x14ac:dyDescent="0.3">
      <c r="A1435" s="1">
        <f t="shared" si="220"/>
        <v>45214.906249996529</v>
      </c>
      <c r="B1435" s="6">
        <v>15</v>
      </c>
      <c r="C1435" s="6" t="s">
        <v>132</v>
      </c>
      <c r="D1435">
        <f>IF(HOUR(A1435)+MINUTE(A1435)/60&lt;=18,1,IF(HOUR(A1435)+MINUTE(A1435)/60&gt;=23.25,1,LOOKUP(DAY(A1435),calendario!$A$12:$A$41,calendario!$C$12:$C$41)))</f>
        <v>1</v>
      </c>
      <c r="E1435" s="89">
        <f t="shared" si="221"/>
        <v>4.508357421875</v>
      </c>
      <c r="F1435" s="88">
        <v>18.0334296875</v>
      </c>
      <c r="G1435" s="89">
        <f t="shared" si="221"/>
        <v>4.4977089843750004</v>
      </c>
      <c r="H1435" s="86">
        <v>17.990835937500002</v>
      </c>
      <c r="O1435" s="53">
        <f t="shared" si="222"/>
        <v>0</v>
      </c>
      <c r="P1435" s="54">
        <f t="shared" si="223"/>
        <v>58.927641853201457</v>
      </c>
      <c r="Q1435" s="69">
        <v>26.110012753774075</v>
      </c>
      <c r="R1435" s="53">
        <f t="shared" si="224"/>
        <v>14.935623503383654</v>
      </c>
      <c r="S1435" s="53">
        <f t="shared" si="225"/>
        <v>0</v>
      </c>
      <c r="T1435" s="53">
        <f t="shared" si="226"/>
        <v>0</v>
      </c>
      <c r="U1435" s="53">
        <f t="shared" si="227"/>
        <v>58.927641853201457</v>
      </c>
      <c r="V1435" s="69">
        <v>26.110012753774075</v>
      </c>
      <c r="W1435" s="53">
        <f t="shared" si="228"/>
        <v>14.935623503383654</v>
      </c>
      <c r="X1435" s="53">
        <f t="shared" si="229"/>
        <v>0</v>
      </c>
      <c r="Y1435" s="12"/>
      <c r="Z1435" s="21"/>
      <c r="AA1435" s="48"/>
      <c r="AB1435" s="21"/>
      <c r="AC1435" s="12"/>
    </row>
    <row r="1436" spans="1:29" x14ac:dyDescent="0.3">
      <c r="A1436" s="1">
        <f t="shared" si="220"/>
        <v>45214.916666663194</v>
      </c>
      <c r="B1436" s="6">
        <v>15</v>
      </c>
      <c r="C1436" s="6" t="s">
        <v>133</v>
      </c>
      <c r="D1436">
        <f>IF(HOUR(A1436)+MINUTE(A1436)/60&lt;=18,1,IF(HOUR(A1436)+MINUTE(A1436)/60&gt;=23.25,1,LOOKUP(DAY(A1436),calendario!$A$12:$A$41,calendario!$C$12:$C$41)))</f>
        <v>1</v>
      </c>
      <c r="E1436" s="89">
        <f t="shared" si="221"/>
        <v>4.5090737304687503</v>
      </c>
      <c r="F1436" s="88">
        <v>18.036294921875001</v>
      </c>
      <c r="G1436" s="89">
        <f t="shared" si="221"/>
        <v>4.4969541015625003</v>
      </c>
      <c r="H1436" s="86">
        <v>17.987816406250001</v>
      </c>
      <c r="O1436" s="53">
        <f t="shared" si="222"/>
        <v>0</v>
      </c>
      <c r="P1436" s="54">
        <f t="shared" si="223"/>
        <v>58.927641853201457</v>
      </c>
      <c r="Q1436" s="69">
        <v>26.110012753774075</v>
      </c>
      <c r="R1436" s="53">
        <f t="shared" si="224"/>
        <v>14.935623503383654</v>
      </c>
      <c r="S1436" s="53">
        <f t="shared" si="225"/>
        <v>0</v>
      </c>
      <c r="T1436" s="53">
        <f t="shared" si="226"/>
        <v>0</v>
      </c>
      <c r="U1436" s="53">
        <f t="shared" si="227"/>
        <v>58.927641853201457</v>
      </c>
      <c r="V1436" s="69">
        <v>26.110012753774075</v>
      </c>
      <c r="W1436" s="53">
        <f t="shared" si="228"/>
        <v>14.935623503383654</v>
      </c>
      <c r="X1436" s="53">
        <f t="shared" si="229"/>
        <v>0</v>
      </c>
      <c r="Y1436" s="12"/>
      <c r="Z1436" s="21"/>
      <c r="AA1436" s="48"/>
      <c r="AB1436" s="21"/>
      <c r="AC1436" s="12"/>
    </row>
    <row r="1437" spans="1:29" x14ac:dyDescent="0.3">
      <c r="A1437" s="1">
        <f t="shared" si="220"/>
        <v>45214.927083329858</v>
      </c>
      <c r="B1437" s="6">
        <v>15</v>
      </c>
      <c r="C1437" s="6" t="s">
        <v>134</v>
      </c>
      <c r="D1437">
        <f>IF(HOUR(A1437)+MINUTE(A1437)/60&lt;=18,1,IF(HOUR(A1437)+MINUTE(A1437)/60&gt;=23.25,1,LOOKUP(DAY(A1437),calendario!$A$12:$A$41,calendario!$C$12:$C$41)))</f>
        <v>1</v>
      </c>
      <c r="E1437" s="89">
        <f t="shared" si="221"/>
        <v>4.5085800781250001</v>
      </c>
      <c r="F1437" s="88">
        <v>18.0343203125</v>
      </c>
      <c r="G1437" s="89">
        <f t="shared" si="221"/>
        <v>4.49717041015625</v>
      </c>
      <c r="H1437" s="86">
        <v>17.988681640625</v>
      </c>
      <c r="O1437" s="53">
        <f t="shared" si="222"/>
        <v>0</v>
      </c>
      <c r="P1437" s="54">
        <f t="shared" si="223"/>
        <v>58.927641853201457</v>
      </c>
      <c r="Q1437" s="69">
        <v>26.068027850078085</v>
      </c>
      <c r="R1437" s="53">
        <f t="shared" si="224"/>
        <v>14.95661595523165</v>
      </c>
      <c r="S1437" s="53">
        <f t="shared" si="225"/>
        <v>0</v>
      </c>
      <c r="T1437" s="53">
        <f t="shared" si="226"/>
        <v>0</v>
      </c>
      <c r="U1437" s="53">
        <f t="shared" si="227"/>
        <v>58.927641853201457</v>
      </c>
      <c r="V1437" s="69">
        <v>26.068027850078085</v>
      </c>
      <c r="W1437" s="53">
        <f t="shared" si="228"/>
        <v>14.95661595523165</v>
      </c>
      <c r="X1437" s="53">
        <f t="shared" si="229"/>
        <v>0</v>
      </c>
      <c r="Y1437" s="12"/>
      <c r="Z1437" s="21"/>
      <c r="AA1437" s="48"/>
      <c r="AB1437" s="21"/>
      <c r="AC1437" s="12"/>
    </row>
    <row r="1438" spans="1:29" x14ac:dyDescent="0.3">
      <c r="A1438" s="1">
        <f t="shared" si="220"/>
        <v>45214.937499996522</v>
      </c>
      <c r="B1438" s="6">
        <v>15</v>
      </c>
      <c r="C1438" s="6" t="s">
        <v>135</v>
      </c>
      <c r="D1438">
        <f>IF(HOUR(A1438)+MINUTE(A1438)/60&lt;=18,1,IF(HOUR(A1438)+MINUTE(A1438)/60&gt;=23.25,1,LOOKUP(DAY(A1438),calendario!$A$12:$A$41,calendario!$C$12:$C$41)))</f>
        <v>1</v>
      </c>
      <c r="E1438" s="89">
        <f t="shared" si="221"/>
        <v>4.5089853515625</v>
      </c>
      <c r="F1438" s="88">
        <v>18.03594140625</v>
      </c>
      <c r="G1438" s="89">
        <f t="shared" si="221"/>
        <v>4.4973706054687499</v>
      </c>
      <c r="H1438" s="86">
        <v>17.989482421875</v>
      </c>
      <c r="O1438" s="53">
        <f t="shared" si="222"/>
        <v>0</v>
      </c>
      <c r="P1438" s="54">
        <f t="shared" si="223"/>
        <v>58.927641853201457</v>
      </c>
      <c r="Q1438" s="69">
        <v>26.068027850078085</v>
      </c>
      <c r="R1438" s="53">
        <f t="shared" si="224"/>
        <v>14.95661595523165</v>
      </c>
      <c r="S1438" s="53">
        <f t="shared" si="225"/>
        <v>0</v>
      </c>
      <c r="T1438" s="53">
        <f t="shared" si="226"/>
        <v>0</v>
      </c>
      <c r="U1438" s="53">
        <f t="shared" si="227"/>
        <v>58.927641853201457</v>
      </c>
      <c r="V1438" s="69">
        <v>26.068027850078085</v>
      </c>
      <c r="W1438" s="53">
        <f t="shared" si="228"/>
        <v>14.95661595523165</v>
      </c>
      <c r="X1438" s="53">
        <f t="shared" si="229"/>
        <v>0</v>
      </c>
      <c r="Y1438" s="12"/>
      <c r="Z1438" s="21"/>
      <c r="AA1438" s="48"/>
      <c r="AB1438" s="21"/>
      <c r="AC1438" s="12"/>
    </row>
    <row r="1439" spans="1:29" x14ac:dyDescent="0.3">
      <c r="A1439" s="1">
        <f t="shared" si="220"/>
        <v>45214.947916663186</v>
      </c>
      <c r="B1439" s="6">
        <v>15</v>
      </c>
      <c r="C1439" s="6" t="s">
        <v>136</v>
      </c>
      <c r="D1439">
        <f>IF(HOUR(A1439)+MINUTE(A1439)/60&lt;=18,1,IF(HOUR(A1439)+MINUTE(A1439)/60&gt;=23.25,1,LOOKUP(DAY(A1439),calendario!$A$12:$A$41,calendario!$C$12:$C$41)))</f>
        <v>1</v>
      </c>
      <c r="E1439" s="89">
        <f t="shared" si="221"/>
        <v>4.5095092773437502</v>
      </c>
      <c r="F1439" s="88">
        <v>18.038037109375001</v>
      </c>
      <c r="G1439" s="89">
        <f t="shared" si="221"/>
        <v>4.4974692382812496</v>
      </c>
      <c r="H1439" s="86">
        <v>17.989876953124998</v>
      </c>
      <c r="O1439" s="53">
        <f t="shared" si="222"/>
        <v>0</v>
      </c>
      <c r="P1439" s="54">
        <f t="shared" si="223"/>
        <v>58.927641853201457</v>
      </c>
      <c r="Q1439" s="69">
        <v>25.519415148360228</v>
      </c>
      <c r="R1439" s="53">
        <f t="shared" si="224"/>
        <v>15.230922306090578</v>
      </c>
      <c r="S1439" s="53">
        <f t="shared" si="225"/>
        <v>0</v>
      </c>
      <c r="T1439" s="53">
        <f t="shared" si="226"/>
        <v>0</v>
      </c>
      <c r="U1439" s="53">
        <f t="shared" si="227"/>
        <v>58.927641853201457</v>
      </c>
      <c r="V1439" s="69">
        <v>25.519415148360228</v>
      </c>
      <c r="W1439" s="53">
        <f t="shared" si="228"/>
        <v>15.230922306090578</v>
      </c>
      <c r="X1439" s="53">
        <f t="shared" si="229"/>
        <v>0</v>
      </c>
      <c r="Y1439" s="12"/>
      <c r="Z1439" s="21"/>
      <c r="AA1439" s="48"/>
      <c r="AB1439" s="21"/>
      <c r="AC1439" s="12"/>
    </row>
    <row r="1440" spans="1:29" x14ac:dyDescent="0.3">
      <c r="A1440" s="1">
        <f t="shared" si="220"/>
        <v>45214.958333329851</v>
      </c>
      <c r="B1440" s="6">
        <v>15</v>
      </c>
      <c r="C1440" s="6" t="s">
        <v>137</v>
      </c>
      <c r="D1440">
        <f>IF(HOUR(A1440)+MINUTE(A1440)/60&lt;=18,1,IF(HOUR(A1440)+MINUTE(A1440)/60&gt;=23.25,1,LOOKUP(DAY(A1440),calendario!$A$12:$A$41,calendario!$C$12:$C$41)))</f>
        <v>1</v>
      </c>
      <c r="E1440" s="89">
        <f t="shared" si="221"/>
        <v>4.5098774414062497</v>
      </c>
      <c r="F1440" s="88">
        <v>18.039509765624999</v>
      </c>
      <c r="G1440" s="89">
        <f t="shared" si="221"/>
        <v>4.4973769531250003</v>
      </c>
      <c r="H1440" s="86">
        <v>17.989507812500001</v>
      </c>
      <c r="O1440" s="53">
        <f t="shared" si="222"/>
        <v>0</v>
      </c>
      <c r="P1440" s="54">
        <f t="shared" si="223"/>
        <v>58.927641853201457</v>
      </c>
      <c r="Q1440" s="69">
        <v>25.519415148360228</v>
      </c>
      <c r="R1440" s="53">
        <f t="shared" si="224"/>
        <v>15.230922306090578</v>
      </c>
      <c r="S1440" s="53">
        <f t="shared" si="225"/>
        <v>0</v>
      </c>
      <c r="T1440" s="53">
        <f t="shared" si="226"/>
        <v>0</v>
      </c>
      <c r="U1440" s="53">
        <f t="shared" si="227"/>
        <v>58.927641853201457</v>
      </c>
      <c r="V1440" s="69">
        <v>25.519415148360228</v>
      </c>
      <c r="W1440" s="53">
        <f t="shared" si="228"/>
        <v>15.230922306090578</v>
      </c>
      <c r="X1440" s="53">
        <f t="shared" si="229"/>
        <v>0</v>
      </c>
      <c r="Y1440" s="12"/>
      <c r="Z1440" s="21"/>
      <c r="AA1440" s="48"/>
      <c r="AB1440" s="21"/>
      <c r="AC1440" s="12"/>
    </row>
    <row r="1441" spans="1:29" x14ac:dyDescent="0.3">
      <c r="A1441" s="1">
        <f t="shared" si="220"/>
        <v>45214.968749996515</v>
      </c>
      <c r="B1441" s="6">
        <v>15</v>
      </c>
      <c r="C1441" s="6" t="s">
        <v>138</v>
      </c>
      <c r="D1441">
        <f>IF(HOUR(A1441)+MINUTE(A1441)/60&lt;=18,1,IF(HOUR(A1441)+MINUTE(A1441)/60&gt;=23.25,1,LOOKUP(DAY(A1441),calendario!$A$12:$A$41,calendario!$C$12:$C$41)))</f>
        <v>1</v>
      </c>
      <c r="E1441" s="89">
        <f t="shared" si="221"/>
        <v>4.5094926757812503</v>
      </c>
      <c r="F1441" s="88">
        <v>18.037970703125001</v>
      </c>
      <c r="G1441" s="89">
        <f t="shared" si="221"/>
        <v>4.4973676757812502</v>
      </c>
      <c r="H1441" s="86">
        <v>17.989470703125001</v>
      </c>
      <c r="O1441" s="53">
        <f t="shared" si="222"/>
        <v>0</v>
      </c>
      <c r="P1441" s="54">
        <f t="shared" si="223"/>
        <v>58.927641853201457</v>
      </c>
      <c r="Q1441" s="69">
        <v>25.500798802706925</v>
      </c>
      <c r="R1441" s="53">
        <f t="shared" si="224"/>
        <v>15.24023047891723</v>
      </c>
      <c r="S1441" s="53">
        <f t="shared" si="225"/>
        <v>0</v>
      </c>
      <c r="T1441" s="53">
        <f t="shared" si="226"/>
        <v>0</v>
      </c>
      <c r="U1441" s="53">
        <f t="shared" si="227"/>
        <v>58.927641853201457</v>
      </c>
      <c r="V1441" s="69">
        <v>25.500798802706925</v>
      </c>
      <c r="W1441" s="53">
        <f t="shared" si="228"/>
        <v>15.24023047891723</v>
      </c>
      <c r="X1441" s="53">
        <f t="shared" si="229"/>
        <v>0</v>
      </c>
      <c r="Y1441" s="12"/>
      <c r="Z1441" s="21"/>
      <c r="AA1441" s="48"/>
      <c r="AB1441" s="21"/>
      <c r="AC1441" s="12"/>
    </row>
    <row r="1442" spans="1:29" x14ac:dyDescent="0.3">
      <c r="A1442" s="1">
        <f t="shared" si="220"/>
        <v>45214.979166663179</v>
      </c>
      <c r="B1442" s="6">
        <v>15</v>
      </c>
      <c r="C1442" s="6" t="s">
        <v>139</v>
      </c>
      <c r="D1442">
        <f>IF(HOUR(A1442)+MINUTE(A1442)/60&lt;=18,1,IF(HOUR(A1442)+MINUTE(A1442)/60&gt;=23.25,1,LOOKUP(DAY(A1442),calendario!$A$12:$A$41,calendario!$C$12:$C$41)))</f>
        <v>1</v>
      </c>
      <c r="E1442" s="89">
        <f t="shared" si="221"/>
        <v>4.5098242187500004</v>
      </c>
      <c r="F1442" s="88">
        <v>18.039296875000002</v>
      </c>
      <c r="G1442" s="89">
        <f t="shared" si="221"/>
        <v>4.4974140624999999</v>
      </c>
      <c r="H1442" s="86">
        <v>17.989656249999999</v>
      </c>
      <c r="O1442" s="53">
        <f t="shared" si="222"/>
        <v>0</v>
      </c>
      <c r="P1442" s="54">
        <f t="shared" si="223"/>
        <v>58.927641853201457</v>
      </c>
      <c r="Q1442" s="69">
        <v>25.500798802706925</v>
      </c>
      <c r="R1442" s="53">
        <f t="shared" si="224"/>
        <v>15.24023047891723</v>
      </c>
      <c r="S1442" s="53">
        <f t="shared" si="225"/>
        <v>0</v>
      </c>
      <c r="T1442" s="53">
        <f t="shared" si="226"/>
        <v>0</v>
      </c>
      <c r="U1442" s="53">
        <f t="shared" si="227"/>
        <v>58.927641853201457</v>
      </c>
      <c r="V1442" s="69">
        <v>25.500798802706925</v>
      </c>
      <c r="W1442" s="53">
        <f t="shared" si="228"/>
        <v>15.24023047891723</v>
      </c>
      <c r="X1442" s="53">
        <f t="shared" si="229"/>
        <v>0</v>
      </c>
      <c r="Y1442" s="12"/>
      <c r="Z1442" s="21"/>
      <c r="AA1442" s="48"/>
      <c r="AB1442" s="21"/>
      <c r="AC1442" s="12"/>
    </row>
    <row r="1443" spans="1:29" x14ac:dyDescent="0.3">
      <c r="A1443" s="1">
        <f t="shared" si="220"/>
        <v>45214.989583329843</v>
      </c>
      <c r="B1443" s="6">
        <v>15</v>
      </c>
      <c r="C1443" s="6" t="s">
        <v>140</v>
      </c>
      <c r="D1443">
        <f>IF(HOUR(A1443)+MINUTE(A1443)/60&lt;=18,1,IF(HOUR(A1443)+MINUTE(A1443)/60&gt;=23.25,1,LOOKUP(DAY(A1443),calendario!$A$12:$A$41,calendario!$C$12:$C$41)))</f>
        <v>1</v>
      </c>
      <c r="E1443" s="89">
        <f t="shared" si="221"/>
        <v>4.5100268554687499</v>
      </c>
      <c r="F1443" s="88">
        <v>18.040107421875</v>
      </c>
      <c r="G1443" s="89">
        <f t="shared" si="221"/>
        <v>4.4973212890624996</v>
      </c>
      <c r="H1443" s="86">
        <v>17.989285156249998</v>
      </c>
      <c r="O1443" s="53">
        <f t="shared" si="222"/>
        <v>0</v>
      </c>
      <c r="P1443" s="54">
        <f t="shared" si="223"/>
        <v>58.927641853201457</v>
      </c>
      <c r="Q1443" s="69">
        <v>25.812224362311294</v>
      </c>
      <c r="R1443" s="53">
        <f t="shared" si="224"/>
        <v>15.084517699115045</v>
      </c>
      <c r="S1443" s="53">
        <f t="shared" si="225"/>
        <v>0</v>
      </c>
      <c r="T1443" s="53">
        <f t="shared" si="226"/>
        <v>0</v>
      </c>
      <c r="U1443" s="53">
        <f t="shared" si="227"/>
        <v>58.927641853201457</v>
      </c>
      <c r="V1443" s="69">
        <v>25.812224362311294</v>
      </c>
      <c r="W1443" s="53">
        <f t="shared" si="228"/>
        <v>15.084517699115045</v>
      </c>
      <c r="X1443" s="53">
        <f t="shared" si="229"/>
        <v>0</v>
      </c>
      <c r="Y1443" s="12"/>
      <c r="Z1443" s="21"/>
      <c r="AA1443" s="48"/>
      <c r="AB1443" s="21"/>
      <c r="AC1443" s="12"/>
    </row>
    <row r="1444" spans="1:29" x14ac:dyDescent="0.3">
      <c r="A1444" s="1">
        <f t="shared" si="220"/>
        <v>45214.999999996508</v>
      </c>
      <c r="B1444" s="6">
        <v>15</v>
      </c>
      <c r="C1444" s="6" t="s">
        <v>141</v>
      </c>
      <c r="D1444">
        <f>IF(HOUR(A1444)+MINUTE(A1444)/60&lt;=18,1,IF(HOUR(A1444)+MINUTE(A1444)/60&gt;=23.25,1,LOOKUP(DAY(A1444),calendario!$A$12:$A$41,calendario!$C$12:$C$41)))</f>
        <v>1</v>
      </c>
      <c r="E1444" s="89">
        <f t="shared" si="221"/>
        <v>4.5100253906249996</v>
      </c>
      <c r="F1444" s="88">
        <v>18.040101562499999</v>
      </c>
      <c r="G1444" s="89">
        <f t="shared" si="221"/>
        <v>4.4973598632812504</v>
      </c>
      <c r="H1444" s="86">
        <v>17.989439453125001</v>
      </c>
      <c r="O1444" s="53">
        <f t="shared" si="222"/>
        <v>0</v>
      </c>
      <c r="P1444" s="54">
        <f t="shared" si="223"/>
        <v>58.927641853201457</v>
      </c>
      <c r="Q1444" s="69">
        <v>25.812224362311294</v>
      </c>
      <c r="R1444" s="53">
        <f t="shared" si="224"/>
        <v>15.084517699115045</v>
      </c>
      <c r="S1444" s="53">
        <f t="shared" si="225"/>
        <v>0</v>
      </c>
      <c r="T1444" s="53">
        <f t="shared" si="226"/>
        <v>0</v>
      </c>
      <c r="U1444" s="53">
        <f t="shared" si="227"/>
        <v>58.927641853201457</v>
      </c>
      <c r="V1444" s="69">
        <v>25.812224362311294</v>
      </c>
      <c r="W1444" s="53">
        <f t="shared" si="228"/>
        <v>15.084517699115045</v>
      </c>
      <c r="X1444" s="53">
        <f t="shared" si="229"/>
        <v>0</v>
      </c>
      <c r="Y1444" s="12"/>
      <c r="Z1444" s="21"/>
      <c r="AA1444" s="48"/>
      <c r="AB1444" s="21"/>
      <c r="AC1444" s="12"/>
    </row>
    <row r="1445" spans="1:29" x14ac:dyDescent="0.3">
      <c r="A1445" s="1">
        <f t="shared" si="220"/>
        <v>45215.010416663172</v>
      </c>
      <c r="B1445" s="6">
        <v>16</v>
      </c>
      <c r="C1445" s="6" t="s">
        <v>142</v>
      </c>
      <c r="D1445">
        <f>IF(HOUR(A1445)+MINUTE(A1445)/60&lt;=18,1,IF(HOUR(A1445)+MINUTE(A1445)/60&gt;=23.25,1,LOOKUP(DAY(A1445),calendario!$A$12:$A$41,calendario!$C$12:$C$41)))</f>
        <v>1</v>
      </c>
      <c r="E1445" s="89">
        <f t="shared" si="221"/>
        <v>4.4813149414062501</v>
      </c>
      <c r="F1445" s="88">
        <v>17.925259765625</v>
      </c>
      <c r="G1445" s="89">
        <f t="shared" si="221"/>
        <v>2.2102785644531249</v>
      </c>
      <c r="H1445" s="86">
        <v>8.8411142578124995</v>
      </c>
      <c r="O1445" s="53">
        <f t="shared" si="222"/>
        <v>0</v>
      </c>
      <c r="P1445" s="54">
        <f t="shared" si="223"/>
        <v>58.927641853201457</v>
      </c>
      <c r="Q1445" s="69">
        <v>36.928137948984904</v>
      </c>
      <c r="R1445" s="53">
        <f t="shared" si="224"/>
        <v>9.5265609057782399</v>
      </c>
      <c r="S1445" s="53">
        <f t="shared" si="225"/>
        <v>0</v>
      </c>
      <c r="T1445" s="53">
        <f t="shared" si="226"/>
        <v>2.2713755225984453</v>
      </c>
      <c r="U1445" s="53">
        <f t="shared" si="227"/>
        <v>58.927641853201457</v>
      </c>
      <c r="V1445" s="69">
        <v>36.928137948984904</v>
      </c>
      <c r="W1445" s="53">
        <f t="shared" si="228"/>
        <v>9.5265609057782399</v>
      </c>
      <c r="X1445" s="53">
        <f t="shared" si="229"/>
        <v>21.63839725592797</v>
      </c>
      <c r="Y1445" s="12"/>
      <c r="Z1445" s="21"/>
      <c r="AA1445" s="48"/>
      <c r="AB1445" s="21"/>
      <c r="AC1445" s="12"/>
    </row>
    <row r="1446" spans="1:29" x14ac:dyDescent="0.3">
      <c r="A1446" s="1">
        <f t="shared" si="220"/>
        <v>45215.020833329836</v>
      </c>
      <c r="B1446" s="6">
        <v>16</v>
      </c>
      <c r="C1446" s="6" t="s">
        <v>34</v>
      </c>
      <c r="D1446">
        <f>IF(HOUR(A1446)+MINUTE(A1446)/60&lt;=18,1,IF(HOUR(A1446)+MINUTE(A1446)/60&gt;=23.25,1,LOOKUP(DAY(A1446),calendario!$A$12:$A$41,calendario!$C$12:$C$41)))</f>
        <v>1</v>
      </c>
      <c r="E1446" s="89">
        <f t="shared" si="221"/>
        <v>1.1649932861328125</v>
      </c>
      <c r="F1446" s="88">
        <v>4.65997314453125</v>
      </c>
      <c r="G1446" s="89">
        <f t="shared" si="221"/>
        <v>0</v>
      </c>
      <c r="H1446" s="86">
        <v>0</v>
      </c>
      <c r="O1446" s="53">
        <f t="shared" si="222"/>
        <v>3.3376346486324575</v>
      </c>
      <c r="P1446" s="54">
        <f t="shared" si="223"/>
        <v>58.927641853201457</v>
      </c>
      <c r="Q1446" s="69">
        <v>36.928137948984904</v>
      </c>
      <c r="R1446" s="53">
        <f t="shared" si="224"/>
        <v>9.5265609057782399</v>
      </c>
      <c r="S1446" s="53">
        <f t="shared" si="225"/>
        <v>31.79617976143286</v>
      </c>
      <c r="T1446" s="53">
        <f t="shared" si="226"/>
        <v>4.5260037464002503</v>
      </c>
      <c r="U1446" s="53">
        <f t="shared" si="227"/>
        <v>58.927641853201457</v>
      </c>
      <c r="V1446" s="69">
        <v>36.928137948984904</v>
      </c>
      <c r="W1446" s="53">
        <f t="shared" si="228"/>
        <v>9.5265609057782399</v>
      </c>
      <c r="X1446" s="53">
        <f t="shared" si="229"/>
        <v>43.117250349862474</v>
      </c>
      <c r="Y1446" s="12"/>
      <c r="Z1446" s="21"/>
      <c r="AA1446" s="48"/>
      <c r="AB1446" s="21"/>
      <c r="AC1446" s="12"/>
    </row>
    <row r="1447" spans="1:29" x14ac:dyDescent="0.3">
      <c r="A1447" s="1">
        <f t="shared" si="220"/>
        <v>45215.0312499965</v>
      </c>
      <c r="B1447" s="6">
        <v>16</v>
      </c>
      <c r="C1447" s="6" t="s">
        <v>36</v>
      </c>
      <c r="D1447">
        <f>IF(HOUR(A1447)+MINUTE(A1447)/60&lt;=18,1,IF(HOUR(A1447)+MINUTE(A1447)/60&gt;=23.25,1,LOOKUP(DAY(A1447),calendario!$A$12:$A$41,calendario!$C$12:$C$41)))</f>
        <v>1</v>
      </c>
      <c r="E1447" s="89">
        <f t="shared" si="221"/>
        <v>0</v>
      </c>
      <c r="F1447" s="88">
        <v>0</v>
      </c>
      <c r="G1447" s="89">
        <f t="shared" si="221"/>
        <v>0</v>
      </c>
      <c r="H1447" s="86">
        <v>0</v>
      </c>
      <c r="O1447" s="53">
        <f t="shared" si="222"/>
        <v>4.5260037464002503</v>
      </c>
      <c r="P1447" s="54">
        <f t="shared" si="223"/>
        <v>58.927641853201457</v>
      </c>
      <c r="Q1447" s="69">
        <v>36.540230869338885</v>
      </c>
      <c r="R1447" s="53">
        <f t="shared" si="224"/>
        <v>9.7205144456012498</v>
      </c>
      <c r="S1447" s="53">
        <f t="shared" si="225"/>
        <v>43.995084797729007</v>
      </c>
      <c r="T1447" s="53">
        <f t="shared" si="226"/>
        <v>4.5260037464002503</v>
      </c>
      <c r="U1447" s="53">
        <f t="shared" si="227"/>
        <v>58.927641853201457</v>
      </c>
      <c r="V1447" s="69">
        <v>36.540230869338885</v>
      </c>
      <c r="W1447" s="53">
        <f t="shared" si="228"/>
        <v>9.7205144456012498</v>
      </c>
      <c r="X1447" s="53">
        <f t="shared" si="229"/>
        <v>43.995084797729007</v>
      </c>
      <c r="Y1447" s="12"/>
      <c r="Z1447" s="21"/>
      <c r="AA1447" s="48"/>
      <c r="AB1447" s="21"/>
      <c r="AC1447" s="12"/>
    </row>
    <row r="1448" spans="1:29" x14ac:dyDescent="0.3">
      <c r="A1448" s="1">
        <f t="shared" si="220"/>
        <v>45215.041666663165</v>
      </c>
      <c r="B1448" s="6">
        <v>16</v>
      </c>
      <c r="C1448" s="6" t="s">
        <v>38</v>
      </c>
      <c r="D1448">
        <f>IF(HOUR(A1448)+MINUTE(A1448)/60&lt;=18,1,IF(HOUR(A1448)+MINUTE(A1448)/60&gt;=23.25,1,LOOKUP(DAY(A1448),calendario!$A$12:$A$41,calendario!$C$12:$C$41)))</f>
        <v>1</v>
      </c>
      <c r="E1448" s="89">
        <f t="shared" si="221"/>
        <v>0</v>
      </c>
      <c r="F1448" s="88">
        <v>0</v>
      </c>
      <c r="G1448" s="89">
        <f t="shared" si="221"/>
        <v>0</v>
      </c>
      <c r="H1448" s="86">
        <v>0</v>
      </c>
      <c r="O1448" s="53">
        <f t="shared" si="222"/>
        <v>4.5260037464002503</v>
      </c>
      <c r="P1448" s="54">
        <f t="shared" si="223"/>
        <v>58.927641853201457</v>
      </c>
      <c r="Q1448" s="69">
        <v>36.540230869338885</v>
      </c>
      <c r="R1448" s="53">
        <f t="shared" si="224"/>
        <v>9.7205144456012498</v>
      </c>
      <c r="S1448" s="53">
        <f t="shared" si="225"/>
        <v>43.995084797729007</v>
      </c>
      <c r="T1448" s="53">
        <f t="shared" si="226"/>
        <v>4.5260037464002503</v>
      </c>
      <c r="U1448" s="53">
        <f t="shared" si="227"/>
        <v>58.927641853201457</v>
      </c>
      <c r="V1448" s="69">
        <v>36.540230869338885</v>
      </c>
      <c r="W1448" s="53">
        <f t="shared" si="228"/>
        <v>9.7205144456012498</v>
      </c>
      <c r="X1448" s="53">
        <f t="shared" si="229"/>
        <v>43.995084797729007</v>
      </c>
      <c r="Y1448" s="12"/>
      <c r="Z1448" s="21"/>
      <c r="AA1448" s="48"/>
      <c r="AB1448" s="21"/>
      <c r="AC1448" s="12"/>
    </row>
    <row r="1449" spans="1:29" x14ac:dyDescent="0.3">
      <c r="A1449" s="1">
        <f t="shared" si="220"/>
        <v>45215.052083329829</v>
      </c>
      <c r="B1449" s="6">
        <v>16</v>
      </c>
      <c r="C1449" s="6" t="s">
        <v>40</v>
      </c>
      <c r="D1449">
        <f>IF(HOUR(A1449)+MINUTE(A1449)/60&lt;=18,1,IF(HOUR(A1449)+MINUTE(A1449)/60&gt;=23.25,1,LOOKUP(DAY(A1449),calendario!$A$12:$A$41,calendario!$C$12:$C$41)))</f>
        <v>1</v>
      </c>
      <c r="E1449" s="89">
        <f t="shared" si="221"/>
        <v>0</v>
      </c>
      <c r="F1449" s="88">
        <v>0</v>
      </c>
      <c r="G1449" s="89">
        <f t="shared" si="221"/>
        <v>0</v>
      </c>
      <c r="H1449" s="86">
        <v>0</v>
      </c>
      <c r="O1449" s="53">
        <f t="shared" si="222"/>
        <v>4.5260037464002503</v>
      </c>
      <c r="P1449" s="54">
        <f t="shared" si="223"/>
        <v>58.927641853201457</v>
      </c>
      <c r="Q1449" s="69">
        <v>36.830054919312857</v>
      </c>
      <c r="R1449" s="53">
        <f t="shared" si="224"/>
        <v>9.5756024206142634</v>
      </c>
      <c r="S1449" s="53">
        <f t="shared" si="225"/>
        <v>43.339212429739462</v>
      </c>
      <c r="T1449" s="53">
        <f t="shared" si="226"/>
        <v>4.5260037464002503</v>
      </c>
      <c r="U1449" s="53">
        <f t="shared" si="227"/>
        <v>58.927641853201457</v>
      </c>
      <c r="V1449" s="69">
        <v>36.830054919312857</v>
      </c>
      <c r="W1449" s="53">
        <f t="shared" si="228"/>
        <v>9.5756024206142634</v>
      </c>
      <c r="X1449" s="53">
        <f t="shared" si="229"/>
        <v>43.339212429739462</v>
      </c>
      <c r="Y1449" s="12"/>
      <c r="Z1449" s="21"/>
      <c r="AA1449" s="48"/>
      <c r="AB1449" s="21"/>
      <c r="AC1449" s="12"/>
    </row>
    <row r="1450" spans="1:29" x14ac:dyDescent="0.3">
      <c r="A1450" s="1">
        <f t="shared" si="220"/>
        <v>45215.062499996493</v>
      </c>
      <c r="B1450" s="6">
        <v>16</v>
      </c>
      <c r="C1450" s="6" t="s">
        <v>42</v>
      </c>
      <c r="D1450">
        <f>IF(HOUR(A1450)+MINUTE(A1450)/60&lt;=18,1,IF(HOUR(A1450)+MINUTE(A1450)/60&gt;=23.25,1,LOOKUP(DAY(A1450),calendario!$A$12:$A$41,calendario!$C$12:$C$41)))</f>
        <v>1</v>
      </c>
      <c r="E1450" s="89">
        <f t="shared" si="221"/>
        <v>0</v>
      </c>
      <c r="F1450" s="88">
        <v>0</v>
      </c>
      <c r="G1450" s="89">
        <f t="shared" si="221"/>
        <v>0</v>
      </c>
      <c r="H1450" s="86">
        <v>0</v>
      </c>
      <c r="O1450" s="53">
        <f t="shared" si="222"/>
        <v>4.5260037464002503</v>
      </c>
      <c r="P1450" s="54">
        <f t="shared" si="223"/>
        <v>58.927641853201457</v>
      </c>
      <c r="Q1450" s="69">
        <v>36.830054919312857</v>
      </c>
      <c r="R1450" s="53">
        <f t="shared" si="224"/>
        <v>9.5756024206142634</v>
      </c>
      <c r="S1450" s="53">
        <f t="shared" si="225"/>
        <v>43.339212429739462</v>
      </c>
      <c r="T1450" s="53">
        <f t="shared" si="226"/>
        <v>4.5260037464002503</v>
      </c>
      <c r="U1450" s="53">
        <f t="shared" si="227"/>
        <v>58.927641853201457</v>
      </c>
      <c r="V1450" s="69">
        <v>36.830054919312857</v>
      </c>
      <c r="W1450" s="53">
        <f t="shared" si="228"/>
        <v>9.5756024206142634</v>
      </c>
      <c r="X1450" s="53">
        <f t="shared" si="229"/>
        <v>43.339212429739462</v>
      </c>
      <c r="Y1450" s="12"/>
      <c r="Z1450" s="21"/>
      <c r="AA1450" s="48"/>
      <c r="AB1450" s="21"/>
      <c r="AC1450" s="12"/>
    </row>
    <row r="1451" spans="1:29" x14ac:dyDescent="0.3">
      <c r="A1451" s="1">
        <f t="shared" si="220"/>
        <v>45215.072916663157</v>
      </c>
      <c r="B1451" s="6">
        <v>16</v>
      </c>
      <c r="C1451" s="6" t="s">
        <v>43</v>
      </c>
      <c r="D1451">
        <f>IF(HOUR(A1451)+MINUTE(A1451)/60&lt;=18,1,IF(HOUR(A1451)+MINUTE(A1451)/60&gt;=23.25,1,LOOKUP(DAY(A1451),calendario!$A$12:$A$41,calendario!$C$12:$C$41)))</f>
        <v>1</v>
      </c>
      <c r="E1451" s="89">
        <f t="shared" si="221"/>
        <v>0</v>
      </c>
      <c r="F1451" s="88">
        <v>0</v>
      </c>
      <c r="G1451" s="89">
        <f t="shared" si="221"/>
        <v>0</v>
      </c>
      <c r="H1451" s="86">
        <v>0</v>
      </c>
      <c r="O1451" s="53">
        <f t="shared" si="222"/>
        <v>4.5260037464002503</v>
      </c>
      <c r="P1451" s="54">
        <f t="shared" si="223"/>
        <v>58.927641853201457</v>
      </c>
      <c r="Q1451" s="69">
        <v>36.855072878709009</v>
      </c>
      <c r="R1451" s="53">
        <f t="shared" si="224"/>
        <v>9.5630934409161874</v>
      </c>
      <c r="S1451" s="53">
        <f t="shared" si="225"/>
        <v>43.282596740762322</v>
      </c>
      <c r="T1451" s="53">
        <f t="shared" si="226"/>
        <v>4.5260037464002503</v>
      </c>
      <c r="U1451" s="53">
        <f t="shared" si="227"/>
        <v>58.927641853201457</v>
      </c>
      <c r="V1451" s="69">
        <v>36.855072878709009</v>
      </c>
      <c r="W1451" s="53">
        <f t="shared" si="228"/>
        <v>9.5630934409161874</v>
      </c>
      <c r="X1451" s="53">
        <f t="shared" si="229"/>
        <v>43.282596740762322</v>
      </c>
      <c r="Y1451" s="12"/>
      <c r="Z1451" s="21"/>
      <c r="AA1451" s="48"/>
      <c r="AB1451" s="21"/>
      <c r="AC1451" s="12"/>
    </row>
    <row r="1452" spans="1:29" x14ac:dyDescent="0.3">
      <c r="A1452" s="1">
        <f t="shared" si="220"/>
        <v>45215.083333329821</v>
      </c>
      <c r="B1452" s="6">
        <v>16</v>
      </c>
      <c r="C1452" s="6" t="s">
        <v>45</v>
      </c>
      <c r="D1452">
        <f>IF(HOUR(A1452)+MINUTE(A1452)/60&lt;=18,1,IF(HOUR(A1452)+MINUTE(A1452)/60&gt;=23.25,1,LOOKUP(DAY(A1452),calendario!$A$12:$A$41,calendario!$C$12:$C$41)))</f>
        <v>1</v>
      </c>
      <c r="E1452" s="89">
        <f t="shared" si="221"/>
        <v>0</v>
      </c>
      <c r="F1452" s="88">
        <v>0</v>
      </c>
      <c r="G1452" s="89">
        <f t="shared" si="221"/>
        <v>0</v>
      </c>
      <c r="H1452" s="86">
        <v>0</v>
      </c>
      <c r="O1452" s="53">
        <f t="shared" si="222"/>
        <v>4.5260037464002503</v>
      </c>
      <c r="P1452" s="54">
        <f t="shared" si="223"/>
        <v>58.927641853201457</v>
      </c>
      <c r="Q1452" s="69">
        <v>36.855072878709009</v>
      </c>
      <c r="R1452" s="53">
        <f t="shared" si="224"/>
        <v>9.5630934409161874</v>
      </c>
      <c r="S1452" s="53">
        <f t="shared" si="225"/>
        <v>43.282596740762322</v>
      </c>
      <c r="T1452" s="53">
        <f t="shared" si="226"/>
        <v>4.5260037464002503</v>
      </c>
      <c r="U1452" s="53">
        <f t="shared" si="227"/>
        <v>58.927641853201457</v>
      </c>
      <c r="V1452" s="69">
        <v>36.855072878709009</v>
      </c>
      <c r="W1452" s="53">
        <f t="shared" si="228"/>
        <v>9.5630934409161874</v>
      </c>
      <c r="X1452" s="53">
        <f t="shared" si="229"/>
        <v>43.282596740762322</v>
      </c>
      <c r="Y1452" s="12"/>
      <c r="Z1452" s="21"/>
      <c r="AA1452" s="48"/>
      <c r="AB1452" s="21"/>
      <c r="AC1452" s="12"/>
    </row>
    <row r="1453" spans="1:29" x14ac:dyDescent="0.3">
      <c r="A1453" s="1">
        <f t="shared" si="220"/>
        <v>45215.093749996486</v>
      </c>
      <c r="B1453" s="6">
        <v>16</v>
      </c>
      <c r="C1453" s="6" t="s">
        <v>46</v>
      </c>
      <c r="D1453">
        <f>IF(HOUR(A1453)+MINUTE(A1453)/60&lt;=18,1,IF(HOUR(A1453)+MINUTE(A1453)/60&gt;=23.25,1,LOOKUP(DAY(A1453),calendario!$A$12:$A$41,calendario!$C$12:$C$41)))</f>
        <v>1</v>
      </c>
      <c r="E1453" s="89">
        <f t="shared" si="221"/>
        <v>0</v>
      </c>
      <c r="F1453" s="88">
        <v>0</v>
      </c>
      <c r="G1453" s="89">
        <f t="shared" si="221"/>
        <v>0</v>
      </c>
      <c r="H1453" s="86">
        <v>0</v>
      </c>
      <c r="O1453" s="53">
        <f t="shared" si="222"/>
        <v>4.5260037464002503</v>
      </c>
      <c r="P1453" s="54">
        <f t="shared" si="223"/>
        <v>58.927641853201457</v>
      </c>
      <c r="Q1453" s="69">
        <v>36.892709526288392</v>
      </c>
      <c r="R1453" s="53">
        <f t="shared" si="224"/>
        <v>9.5442751171264959</v>
      </c>
      <c r="S1453" s="53">
        <f t="shared" si="225"/>
        <v>43.197424936789211</v>
      </c>
      <c r="T1453" s="53">
        <f t="shared" si="226"/>
        <v>4.5260037464002503</v>
      </c>
      <c r="U1453" s="53">
        <f t="shared" si="227"/>
        <v>58.927641853201457</v>
      </c>
      <c r="V1453" s="69">
        <v>36.892709526288392</v>
      </c>
      <c r="W1453" s="53">
        <f t="shared" si="228"/>
        <v>9.5442751171264959</v>
      </c>
      <c r="X1453" s="53">
        <f t="shared" si="229"/>
        <v>43.197424936789211</v>
      </c>
      <c r="Y1453" s="12"/>
      <c r="Z1453" s="21"/>
      <c r="AA1453" s="48"/>
      <c r="AB1453" s="21"/>
      <c r="AC1453" s="12"/>
    </row>
    <row r="1454" spans="1:29" x14ac:dyDescent="0.3">
      <c r="A1454" s="1">
        <f t="shared" si="220"/>
        <v>45215.10416666315</v>
      </c>
      <c r="B1454" s="6">
        <v>16</v>
      </c>
      <c r="C1454" s="6" t="s">
        <v>49</v>
      </c>
      <c r="D1454">
        <f>IF(HOUR(A1454)+MINUTE(A1454)/60&lt;=18,1,IF(HOUR(A1454)+MINUTE(A1454)/60&gt;=23.25,1,LOOKUP(DAY(A1454),calendario!$A$12:$A$41,calendario!$C$12:$C$41)))</f>
        <v>1</v>
      </c>
      <c r="E1454" s="89">
        <f t="shared" si="221"/>
        <v>0</v>
      </c>
      <c r="F1454" s="88">
        <v>0</v>
      </c>
      <c r="G1454" s="89">
        <f t="shared" si="221"/>
        <v>0</v>
      </c>
      <c r="H1454" s="86">
        <v>0</v>
      </c>
      <c r="O1454" s="53">
        <f t="shared" si="222"/>
        <v>4.5260037464002503</v>
      </c>
      <c r="P1454" s="54">
        <f t="shared" si="223"/>
        <v>58.927641853201457</v>
      </c>
      <c r="Q1454" s="69">
        <v>36.892709526288392</v>
      </c>
      <c r="R1454" s="53">
        <f t="shared" si="224"/>
        <v>9.5442751171264959</v>
      </c>
      <c r="S1454" s="53">
        <f t="shared" si="225"/>
        <v>43.197424936789211</v>
      </c>
      <c r="T1454" s="53">
        <f t="shared" si="226"/>
        <v>4.5260037464002503</v>
      </c>
      <c r="U1454" s="53">
        <f t="shared" si="227"/>
        <v>58.927641853201457</v>
      </c>
      <c r="V1454" s="69">
        <v>36.892709526288392</v>
      </c>
      <c r="W1454" s="53">
        <f t="shared" si="228"/>
        <v>9.5442751171264959</v>
      </c>
      <c r="X1454" s="53">
        <f t="shared" si="229"/>
        <v>43.197424936789211</v>
      </c>
      <c r="Y1454" s="12"/>
      <c r="Z1454" s="21"/>
      <c r="AA1454" s="48"/>
      <c r="AB1454" s="21"/>
      <c r="AC1454" s="12"/>
    </row>
    <row r="1455" spans="1:29" x14ac:dyDescent="0.3">
      <c r="A1455" s="1">
        <f t="shared" si="220"/>
        <v>45215.114583329814</v>
      </c>
      <c r="B1455" s="6">
        <v>16</v>
      </c>
      <c r="C1455" s="6" t="s">
        <v>52</v>
      </c>
      <c r="D1455">
        <f>IF(HOUR(A1455)+MINUTE(A1455)/60&lt;=18,1,IF(HOUR(A1455)+MINUTE(A1455)/60&gt;=23.25,1,LOOKUP(DAY(A1455),calendario!$A$12:$A$41,calendario!$C$12:$C$41)))</f>
        <v>1</v>
      </c>
      <c r="E1455" s="89">
        <f t="shared" si="221"/>
        <v>0</v>
      </c>
      <c r="F1455" s="88">
        <v>0</v>
      </c>
      <c r="G1455" s="89">
        <f t="shared" si="221"/>
        <v>0</v>
      </c>
      <c r="H1455" s="86">
        <v>0</v>
      </c>
      <c r="O1455" s="53">
        <f t="shared" si="222"/>
        <v>4.5260037464002503</v>
      </c>
      <c r="P1455" s="54">
        <f t="shared" si="223"/>
        <v>58.927641853201457</v>
      </c>
      <c r="Q1455" s="69">
        <v>36.890156949505467</v>
      </c>
      <c r="R1455" s="53">
        <f t="shared" si="224"/>
        <v>9.5455514055179584</v>
      </c>
      <c r="S1455" s="53">
        <f t="shared" si="225"/>
        <v>43.203201422830453</v>
      </c>
      <c r="T1455" s="53">
        <f t="shared" si="226"/>
        <v>4.5260037464002503</v>
      </c>
      <c r="U1455" s="53">
        <f t="shared" si="227"/>
        <v>58.927641853201457</v>
      </c>
      <c r="V1455" s="69">
        <v>36.890156949505467</v>
      </c>
      <c r="W1455" s="53">
        <f t="shared" si="228"/>
        <v>9.5455514055179584</v>
      </c>
      <c r="X1455" s="53">
        <f t="shared" si="229"/>
        <v>43.203201422830453</v>
      </c>
      <c r="Y1455" s="12"/>
      <c r="Z1455" s="21"/>
      <c r="AA1455" s="48"/>
      <c r="AB1455" s="21"/>
      <c r="AC1455" s="12"/>
    </row>
    <row r="1456" spans="1:29" x14ac:dyDescent="0.3">
      <c r="A1456" s="1">
        <f t="shared" si="220"/>
        <v>45215.124999996478</v>
      </c>
      <c r="B1456" s="6">
        <v>16</v>
      </c>
      <c r="C1456" s="6" t="s">
        <v>54</v>
      </c>
      <c r="D1456">
        <f>IF(HOUR(A1456)+MINUTE(A1456)/60&lt;=18,1,IF(HOUR(A1456)+MINUTE(A1456)/60&gt;=23.25,1,LOOKUP(DAY(A1456),calendario!$A$12:$A$41,calendario!$C$12:$C$41)))</f>
        <v>1</v>
      </c>
      <c r="E1456" s="89">
        <f t="shared" si="221"/>
        <v>0</v>
      </c>
      <c r="F1456" s="88">
        <v>0</v>
      </c>
      <c r="G1456" s="89">
        <f t="shared" si="221"/>
        <v>0</v>
      </c>
      <c r="H1456" s="86">
        <v>0</v>
      </c>
      <c r="O1456" s="53">
        <f t="shared" si="222"/>
        <v>4.5260037464002503</v>
      </c>
      <c r="P1456" s="54">
        <f t="shared" si="223"/>
        <v>58.927641853201457</v>
      </c>
      <c r="Q1456" s="69">
        <v>36.890156949505467</v>
      </c>
      <c r="R1456" s="53">
        <f t="shared" si="224"/>
        <v>9.5455514055179584</v>
      </c>
      <c r="S1456" s="53">
        <f t="shared" si="225"/>
        <v>43.203201422830453</v>
      </c>
      <c r="T1456" s="53">
        <f t="shared" si="226"/>
        <v>4.5260037464002503</v>
      </c>
      <c r="U1456" s="53">
        <f t="shared" si="227"/>
        <v>58.927641853201457</v>
      </c>
      <c r="V1456" s="69">
        <v>36.890156949505467</v>
      </c>
      <c r="W1456" s="53">
        <f t="shared" si="228"/>
        <v>9.5455514055179584</v>
      </c>
      <c r="X1456" s="53">
        <f t="shared" si="229"/>
        <v>43.203201422830453</v>
      </c>
      <c r="Y1456" s="12"/>
      <c r="Z1456" s="21"/>
      <c r="AA1456" s="48"/>
      <c r="AB1456" s="21"/>
      <c r="AC1456" s="12"/>
    </row>
    <row r="1457" spans="1:29" x14ac:dyDescent="0.3">
      <c r="A1457" s="1">
        <f t="shared" si="220"/>
        <v>45215.135416663143</v>
      </c>
      <c r="B1457" s="6">
        <v>16</v>
      </c>
      <c r="C1457" s="6" t="s">
        <v>55</v>
      </c>
      <c r="D1457">
        <f>IF(HOUR(A1457)+MINUTE(A1457)/60&lt;=18,1,IF(HOUR(A1457)+MINUTE(A1457)/60&gt;=23.25,1,LOOKUP(DAY(A1457),calendario!$A$12:$A$41,calendario!$C$12:$C$41)))</f>
        <v>1</v>
      </c>
      <c r="E1457" s="89">
        <f t="shared" si="221"/>
        <v>0</v>
      </c>
      <c r="F1457" s="88">
        <v>0</v>
      </c>
      <c r="G1457" s="89">
        <f t="shared" si="221"/>
        <v>0</v>
      </c>
      <c r="H1457" s="86">
        <v>0</v>
      </c>
      <c r="O1457" s="53">
        <f t="shared" si="222"/>
        <v>4.5260037464002503</v>
      </c>
      <c r="P1457" s="54">
        <f t="shared" si="223"/>
        <v>58.927641853201457</v>
      </c>
      <c r="Q1457" s="69">
        <v>36.816414107235815</v>
      </c>
      <c r="R1457" s="53">
        <f t="shared" si="224"/>
        <v>9.5824228266527847</v>
      </c>
      <c r="S1457" s="53">
        <f t="shared" si="225"/>
        <v>43.370081613021782</v>
      </c>
      <c r="T1457" s="53">
        <f t="shared" si="226"/>
        <v>4.5260037464002503</v>
      </c>
      <c r="U1457" s="53">
        <f t="shared" si="227"/>
        <v>58.927641853201457</v>
      </c>
      <c r="V1457" s="69">
        <v>36.816414107235815</v>
      </c>
      <c r="W1457" s="53">
        <f t="shared" si="228"/>
        <v>9.5824228266527847</v>
      </c>
      <c r="X1457" s="53">
        <f t="shared" si="229"/>
        <v>43.370081613021782</v>
      </c>
      <c r="Y1457" s="12"/>
      <c r="Z1457" s="21"/>
      <c r="AA1457" s="48"/>
      <c r="AB1457" s="21"/>
      <c r="AC1457" s="12"/>
    </row>
    <row r="1458" spans="1:29" x14ac:dyDescent="0.3">
      <c r="A1458" s="1">
        <f t="shared" si="220"/>
        <v>45215.145833329807</v>
      </c>
      <c r="B1458" s="6">
        <v>16</v>
      </c>
      <c r="C1458" s="6" t="s">
        <v>56</v>
      </c>
      <c r="D1458">
        <f>IF(HOUR(A1458)+MINUTE(A1458)/60&lt;=18,1,IF(HOUR(A1458)+MINUTE(A1458)/60&gt;=23.25,1,LOOKUP(DAY(A1458),calendario!$A$12:$A$41,calendario!$C$12:$C$41)))</f>
        <v>1</v>
      </c>
      <c r="E1458" s="89">
        <f t="shared" si="221"/>
        <v>0</v>
      </c>
      <c r="F1458" s="88">
        <v>0</v>
      </c>
      <c r="G1458" s="89">
        <f t="shared" si="221"/>
        <v>0</v>
      </c>
      <c r="H1458" s="86">
        <v>0</v>
      </c>
      <c r="O1458" s="53">
        <f t="shared" si="222"/>
        <v>4.5260037464002503</v>
      </c>
      <c r="P1458" s="54">
        <f t="shared" si="223"/>
        <v>58.927641853201457</v>
      </c>
      <c r="Q1458" s="69">
        <v>36.816414107235815</v>
      </c>
      <c r="R1458" s="53">
        <f t="shared" si="224"/>
        <v>9.5824228266527847</v>
      </c>
      <c r="S1458" s="53">
        <f t="shared" si="225"/>
        <v>43.370081613021782</v>
      </c>
      <c r="T1458" s="53">
        <f t="shared" si="226"/>
        <v>4.5260037464002503</v>
      </c>
      <c r="U1458" s="53">
        <f t="shared" si="227"/>
        <v>58.927641853201457</v>
      </c>
      <c r="V1458" s="69">
        <v>36.816414107235815</v>
      </c>
      <c r="W1458" s="53">
        <f t="shared" si="228"/>
        <v>9.5824228266527847</v>
      </c>
      <c r="X1458" s="53">
        <f t="shared" si="229"/>
        <v>43.370081613021782</v>
      </c>
      <c r="Y1458" s="12"/>
      <c r="Z1458" s="21"/>
      <c r="AA1458" s="48"/>
      <c r="AB1458" s="21"/>
      <c r="AC1458" s="12"/>
    </row>
    <row r="1459" spans="1:29" x14ac:dyDescent="0.3">
      <c r="A1459" s="1">
        <f t="shared" si="220"/>
        <v>45215.156249996471</v>
      </c>
      <c r="B1459" s="6">
        <v>16</v>
      </c>
      <c r="C1459" s="6" t="s">
        <v>57</v>
      </c>
      <c r="D1459">
        <f>IF(HOUR(A1459)+MINUTE(A1459)/60&lt;=18,1,IF(HOUR(A1459)+MINUTE(A1459)/60&gt;=23.25,1,LOOKUP(DAY(A1459),calendario!$A$12:$A$41,calendario!$C$12:$C$41)))</f>
        <v>1</v>
      </c>
      <c r="E1459" s="89">
        <f t="shared" si="221"/>
        <v>0</v>
      </c>
      <c r="F1459" s="88">
        <v>0</v>
      </c>
      <c r="G1459" s="89">
        <f t="shared" si="221"/>
        <v>0</v>
      </c>
      <c r="H1459" s="86">
        <v>0</v>
      </c>
      <c r="O1459" s="53">
        <f t="shared" si="222"/>
        <v>4.5260037464002503</v>
      </c>
      <c r="P1459" s="54">
        <f t="shared" si="223"/>
        <v>58.927641853201457</v>
      </c>
      <c r="Q1459" s="69">
        <v>36.326204320666321</v>
      </c>
      <c r="R1459" s="53">
        <f t="shared" si="224"/>
        <v>9.8275277199375317</v>
      </c>
      <c r="S1459" s="53">
        <f t="shared" si="225"/>
        <v>44.479427278289577</v>
      </c>
      <c r="T1459" s="53">
        <f t="shared" si="226"/>
        <v>4.5260037464002503</v>
      </c>
      <c r="U1459" s="53">
        <f t="shared" si="227"/>
        <v>58.927641853201457</v>
      </c>
      <c r="V1459" s="69">
        <v>36.326204320666321</v>
      </c>
      <c r="W1459" s="53">
        <f t="shared" si="228"/>
        <v>9.8275277199375317</v>
      </c>
      <c r="X1459" s="53">
        <f t="shared" si="229"/>
        <v>44.479427278289577</v>
      </c>
      <c r="Y1459" s="12"/>
      <c r="Z1459" s="21"/>
      <c r="AA1459" s="48"/>
      <c r="AB1459" s="21"/>
      <c r="AC1459" s="12"/>
    </row>
    <row r="1460" spans="1:29" x14ac:dyDescent="0.3">
      <c r="A1460" s="1">
        <f t="shared" si="220"/>
        <v>45215.166666663135</v>
      </c>
      <c r="B1460" s="6">
        <v>16</v>
      </c>
      <c r="C1460" s="6" t="s">
        <v>58</v>
      </c>
      <c r="D1460">
        <f>IF(HOUR(A1460)+MINUTE(A1460)/60&lt;=18,1,IF(HOUR(A1460)+MINUTE(A1460)/60&gt;=23.25,1,LOOKUP(DAY(A1460),calendario!$A$12:$A$41,calendario!$C$12:$C$41)))</f>
        <v>1</v>
      </c>
      <c r="E1460" s="89">
        <f t="shared" si="221"/>
        <v>0</v>
      </c>
      <c r="F1460" s="88">
        <v>0</v>
      </c>
      <c r="G1460" s="89">
        <f t="shared" si="221"/>
        <v>0</v>
      </c>
      <c r="H1460" s="86">
        <v>0</v>
      </c>
      <c r="O1460" s="53">
        <f t="shared" si="222"/>
        <v>4.5260037464002503</v>
      </c>
      <c r="P1460" s="54">
        <f t="shared" si="223"/>
        <v>58.927641853201457</v>
      </c>
      <c r="Q1460" s="69">
        <v>36.326204320666321</v>
      </c>
      <c r="R1460" s="53">
        <f t="shared" si="224"/>
        <v>9.8275277199375317</v>
      </c>
      <c r="S1460" s="53">
        <f t="shared" si="225"/>
        <v>44.479427278289577</v>
      </c>
      <c r="T1460" s="53">
        <f t="shared" si="226"/>
        <v>4.5260037464002503</v>
      </c>
      <c r="U1460" s="53">
        <f t="shared" si="227"/>
        <v>58.927641853201457</v>
      </c>
      <c r="V1460" s="69">
        <v>36.326204320666321</v>
      </c>
      <c r="W1460" s="53">
        <f t="shared" si="228"/>
        <v>9.8275277199375317</v>
      </c>
      <c r="X1460" s="53">
        <f t="shared" si="229"/>
        <v>44.479427278289577</v>
      </c>
      <c r="Y1460" s="12"/>
      <c r="Z1460" s="21"/>
      <c r="AA1460" s="48"/>
      <c r="AB1460" s="21"/>
      <c r="AC1460" s="12"/>
    </row>
    <row r="1461" spans="1:29" x14ac:dyDescent="0.3">
      <c r="A1461" s="1">
        <f t="shared" si="220"/>
        <v>45215.1770833298</v>
      </c>
      <c r="B1461" s="6">
        <v>16</v>
      </c>
      <c r="C1461" s="6" t="s">
        <v>60</v>
      </c>
      <c r="D1461">
        <f>IF(HOUR(A1461)+MINUTE(A1461)/60&lt;=18,1,IF(HOUR(A1461)+MINUTE(A1461)/60&gt;=23.25,1,LOOKUP(DAY(A1461),calendario!$A$12:$A$41,calendario!$C$12:$C$41)))</f>
        <v>1</v>
      </c>
      <c r="E1461" s="89">
        <f t="shared" si="221"/>
        <v>0</v>
      </c>
      <c r="F1461" s="88">
        <v>0</v>
      </c>
      <c r="G1461" s="89">
        <f t="shared" si="221"/>
        <v>0</v>
      </c>
      <c r="H1461" s="86">
        <v>0</v>
      </c>
      <c r="O1461" s="53">
        <f t="shared" si="222"/>
        <v>4.5260037464002503</v>
      </c>
      <c r="P1461" s="54">
        <f t="shared" si="223"/>
        <v>58.927641853201457</v>
      </c>
      <c r="Q1461" s="69">
        <v>36.840315981259756</v>
      </c>
      <c r="R1461" s="53">
        <f t="shared" si="224"/>
        <v>9.5704718896408139</v>
      </c>
      <c r="S1461" s="53">
        <f t="shared" si="225"/>
        <v>43.315991627332608</v>
      </c>
      <c r="T1461" s="53">
        <f t="shared" si="226"/>
        <v>4.5260037464002503</v>
      </c>
      <c r="U1461" s="53">
        <f t="shared" si="227"/>
        <v>58.927641853201457</v>
      </c>
      <c r="V1461" s="69">
        <v>36.840315981259756</v>
      </c>
      <c r="W1461" s="53">
        <f t="shared" si="228"/>
        <v>9.5704718896408139</v>
      </c>
      <c r="X1461" s="53">
        <f t="shared" si="229"/>
        <v>43.315991627332608</v>
      </c>
      <c r="Y1461" s="12"/>
      <c r="Z1461" s="21"/>
      <c r="AA1461" s="48"/>
      <c r="AB1461" s="21"/>
      <c r="AC1461" s="12"/>
    </row>
    <row r="1462" spans="1:29" x14ac:dyDescent="0.3">
      <c r="A1462" s="1">
        <f t="shared" si="220"/>
        <v>45215.187499996464</v>
      </c>
      <c r="B1462" s="6">
        <v>16</v>
      </c>
      <c r="C1462" s="6" t="s">
        <v>61</v>
      </c>
      <c r="D1462">
        <f>IF(HOUR(A1462)+MINUTE(A1462)/60&lt;=18,1,IF(HOUR(A1462)+MINUTE(A1462)/60&gt;=23.25,1,LOOKUP(DAY(A1462),calendario!$A$12:$A$41,calendario!$C$12:$C$41)))</f>
        <v>1</v>
      </c>
      <c r="E1462" s="89">
        <f t="shared" si="221"/>
        <v>0</v>
      </c>
      <c r="F1462" s="88">
        <v>0</v>
      </c>
      <c r="G1462" s="89">
        <f t="shared" si="221"/>
        <v>0</v>
      </c>
      <c r="H1462" s="86">
        <v>0</v>
      </c>
      <c r="O1462" s="53">
        <f t="shared" si="222"/>
        <v>4.5260037464002503</v>
      </c>
      <c r="P1462" s="54">
        <f t="shared" si="223"/>
        <v>58.927641853201457</v>
      </c>
      <c r="Q1462" s="69">
        <v>36.840315981259756</v>
      </c>
      <c r="R1462" s="53">
        <f t="shared" si="224"/>
        <v>9.5704718896408139</v>
      </c>
      <c r="S1462" s="53">
        <f t="shared" si="225"/>
        <v>43.315991627332608</v>
      </c>
      <c r="T1462" s="53">
        <f t="shared" si="226"/>
        <v>4.5260037464002503</v>
      </c>
      <c r="U1462" s="53">
        <f t="shared" si="227"/>
        <v>58.927641853201457</v>
      </c>
      <c r="V1462" s="69">
        <v>36.840315981259756</v>
      </c>
      <c r="W1462" s="53">
        <f t="shared" si="228"/>
        <v>9.5704718896408139</v>
      </c>
      <c r="X1462" s="53">
        <f t="shared" si="229"/>
        <v>43.315991627332608</v>
      </c>
      <c r="Y1462" s="12"/>
      <c r="Z1462" s="21"/>
      <c r="AA1462" s="48"/>
      <c r="AB1462" s="21"/>
      <c r="AC1462" s="12"/>
    </row>
    <row r="1463" spans="1:29" x14ac:dyDescent="0.3">
      <c r="A1463" s="1">
        <f t="shared" si="220"/>
        <v>45215.197916663128</v>
      </c>
      <c r="B1463" s="6">
        <v>16</v>
      </c>
      <c r="C1463" s="6" t="s">
        <v>62</v>
      </c>
      <c r="D1463">
        <f>IF(HOUR(A1463)+MINUTE(A1463)/60&lt;=18,1,IF(HOUR(A1463)+MINUTE(A1463)/60&gt;=23.25,1,LOOKUP(DAY(A1463),calendario!$A$12:$A$41,calendario!$C$12:$C$41)))</f>
        <v>1</v>
      </c>
      <c r="E1463" s="89">
        <f t="shared" si="221"/>
        <v>0</v>
      </c>
      <c r="F1463" s="88">
        <v>0</v>
      </c>
      <c r="G1463" s="89">
        <f t="shared" si="221"/>
        <v>0</v>
      </c>
      <c r="H1463" s="86">
        <v>0</v>
      </c>
      <c r="O1463" s="53">
        <f t="shared" si="222"/>
        <v>4.5260037464002503</v>
      </c>
      <c r="P1463" s="54">
        <f t="shared" si="223"/>
        <v>58.927641853201457</v>
      </c>
      <c r="Q1463" s="69">
        <v>34.378908641332636</v>
      </c>
      <c r="R1463" s="53">
        <f t="shared" si="224"/>
        <v>10.801175559604374</v>
      </c>
      <c r="S1463" s="53">
        <f t="shared" si="225"/>
        <v>48.886161048296216</v>
      </c>
      <c r="T1463" s="53">
        <f t="shared" si="226"/>
        <v>4.5260037464002503</v>
      </c>
      <c r="U1463" s="53">
        <f t="shared" si="227"/>
        <v>58.927641853201457</v>
      </c>
      <c r="V1463" s="69">
        <v>34.378908641332636</v>
      </c>
      <c r="W1463" s="53">
        <f t="shared" si="228"/>
        <v>10.801175559604374</v>
      </c>
      <c r="X1463" s="53">
        <f t="shared" si="229"/>
        <v>48.886161048296216</v>
      </c>
      <c r="Y1463" s="12"/>
      <c r="Z1463" s="21"/>
      <c r="AA1463" s="48"/>
      <c r="AB1463" s="21"/>
      <c r="AC1463" s="12"/>
    </row>
    <row r="1464" spans="1:29" x14ac:dyDescent="0.3">
      <c r="A1464" s="1">
        <f t="shared" si="220"/>
        <v>45215.208333329792</v>
      </c>
      <c r="B1464" s="6">
        <v>16</v>
      </c>
      <c r="C1464" s="6" t="s">
        <v>63</v>
      </c>
      <c r="D1464">
        <f>IF(HOUR(A1464)+MINUTE(A1464)/60&lt;=18,1,IF(HOUR(A1464)+MINUTE(A1464)/60&gt;=23.25,1,LOOKUP(DAY(A1464),calendario!$A$12:$A$41,calendario!$C$12:$C$41)))</f>
        <v>1</v>
      </c>
      <c r="E1464" s="89">
        <f t="shared" si="221"/>
        <v>0</v>
      </c>
      <c r="F1464" s="88">
        <v>0</v>
      </c>
      <c r="G1464" s="89">
        <f t="shared" si="221"/>
        <v>0</v>
      </c>
      <c r="H1464" s="86">
        <v>0</v>
      </c>
      <c r="O1464" s="53">
        <f t="shared" si="222"/>
        <v>4.5260037464002503</v>
      </c>
      <c r="P1464" s="54">
        <f t="shared" si="223"/>
        <v>58.927641853201457</v>
      </c>
      <c r="Q1464" s="69">
        <v>34.378908641332636</v>
      </c>
      <c r="R1464" s="53">
        <f t="shared" si="224"/>
        <v>10.801175559604374</v>
      </c>
      <c r="S1464" s="53">
        <f t="shared" si="225"/>
        <v>48.886161048296216</v>
      </c>
      <c r="T1464" s="53">
        <f t="shared" si="226"/>
        <v>4.5260037464002503</v>
      </c>
      <c r="U1464" s="53">
        <f t="shared" si="227"/>
        <v>58.927641853201457</v>
      </c>
      <c r="V1464" s="69">
        <v>34.378908641332636</v>
      </c>
      <c r="W1464" s="53">
        <f t="shared" si="228"/>
        <v>10.801175559604374</v>
      </c>
      <c r="X1464" s="53">
        <f t="shared" si="229"/>
        <v>48.886161048296216</v>
      </c>
      <c r="Y1464" s="12"/>
      <c r="Z1464" s="21"/>
      <c r="AA1464" s="48"/>
      <c r="AB1464" s="21"/>
      <c r="AC1464" s="12"/>
    </row>
    <row r="1465" spans="1:29" x14ac:dyDescent="0.3">
      <c r="A1465" s="1">
        <f t="shared" si="220"/>
        <v>45215.218749996457</v>
      </c>
      <c r="B1465" s="6">
        <v>16</v>
      </c>
      <c r="C1465" s="6" t="s">
        <v>64</v>
      </c>
      <c r="D1465">
        <f>IF(HOUR(A1465)+MINUTE(A1465)/60&lt;=18,1,IF(HOUR(A1465)+MINUTE(A1465)/60&gt;=23.25,1,LOOKUP(DAY(A1465),calendario!$A$12:$A$41,calendario!$C$12:$C$41)))</f>
        <v>1</v>
      </c>
      <c r="E1465" s="89">
        <f t="shared" si="221"/>
        <v>0</v>
      </c>
      <c r="F1465" s="88">
        <v>0</v>
      </c>
      <c r="G1465" s="89">
        <f t="shared" si="221"/>
        <v>0</v>
      </c>
      <c r="H1465" s="86">
        <v>0</v>
      </c>
      <c r="O1465" s="53">
        <f t="shared" si="222"/>
        <v>4.5260037464002503</v>
      </c>
      <c r="P1465" s="54">
        <f t="shared" si="223"/>
        <v>58.927641853201457</v>
      </c>
      <c r="Q1465" s="69">
        <v>33.879548412285267</v>
      </c>
      <c r="R1465" s="53">
        <f t="shared" si="224"/>
        <v>11.050855674128059</v>
      </c>
      <c r="S1465" s="53">
        <f t="shared" si="225"/>
        <v>50.016214182032058</v>
      </c>
      <c r="T1465" s="53">
        <f t="shared" si="226"/>
        <v>4.5260037464002503</v>
      </c>
      <c r="U1465" s="53">
        <f t="shared" si="227"/>
        <v>58.927641853201457</v>
      </c>
      <c r="V1465" s="69">
        <v>33.879548412285267</v>
      </c>
      <c r="W1465" s="53">
        <f t="shared" si="228"/>
        <v>11.050855674128059</v>
      </c>
      <c r="X1465" s="53">
        <f t="shared" si="229"/>
        <v>50.016214182032058</v>
      </c>
      <c r="Y1465" s="12"/>
      <c r="Z1465" s="21"/>
      <c r="AA1465" s="48"/>
      <c r="AB1465" s="21"/>
      <c r="AC1465" s="12"/>
    </row>
    <row r="1466" spans="1:29" x14ac:dyDescent="0.3">
      <c r="A1466" s="1">
        <f t="shared" si="220"/>
        <v>45215.229166663121</v>
      </c>
      <c r="B1466" s="6">
        <v>16</v>
      </c>
      <c r="C1466" s="6" t="s">
        <v>65</v>
      </c>
      <c r="D1466">
        <f>IF(HOUR(A1466)+MINUTE(A1466)/60&lt;=18,1,IF(HOUR(A1466)+MINUTE(A1466)/60&gt;=23.25,1,LOOKUP(DAY(A1466),calendario!$A$12:$A$41,calendario!$C$12:$C$41)))</f>
        <v>1</v>
      </c>
      <c r="E1466" s="89">
        <f t="shared" si="221"/>
        <v>0</v>
      </c>
      <c r="F1466" s="88">
        <v>0</v>
      </c>
      <c r="G1466" s="89">
        <f t="shared" si="221"/>
        <v>0</v>
      </c>
      <c r="H1466" s="86">
        <v>0</v>
      </c>
      <c r="O1466" s="53">
        <f t="shared" si="222"/>
        <v>4.5260037464002503</v>
      </c>
      <c r="P1466" s="54">
        <f t="shared" si="223"/>
        <v>58.927641853201457</v>
      </c>
      <c r="Q1466" s="69">
        <v>33.879548412285267</v>
      </c>
      <c r="R1466" s="53">
        <f t="shared" si="224"/>
        <v>11.050855674128059</v>
      </c>
      <c r="S1466" s="53">
        <f t="shared" si="225"/>
        <v>50.016214182032058</v>
      </c>
      <c r="T1466" s="53">
        <f t="shared" si="226"/>
        <v>4.5260037464002503</v>
      </c>
      <c r="U1466" s="53">
        <f t="shared" si="227"/>
        <v>58.927641853201457</v>
      </c>
      <c r="V1466" s="69">
        <v>33.879548412285267</v>
      </c>
      <c r="W1466" s="53">
        <f t="shared" si="228"/>
        <v>11.050855674128059</v>
      </c>
      <c r="X1466" s="53">
        <f t="shared" si="229"/>
        <v>50.016214182032058</v>
      </c>
      <c r="Y1466" s="12"/>
      <c r="Z1466" s="21"/>
      <c r="AA1466" s="48"/>
      <c r="AB1466" s="21"/>
      <c r="AC1466" s="12"/>
    </row>
    <row r="1467" spans="1:29" x14ac:dyDescent="0.3">
      <c r="A1467" s="1">
        <f t="shared" si="220"/>
        <v>45215.239583329785</v>
      </c>
      <c r="B1467" s="6">
        <v>16</v>
      </c>
      <c r="C1467" s="6" t="s">
        <v>66</v>
      </c>
      <c r="D1467">
        <f>IF(HOUR(A1467)+MINUTE(A1467)/60&lt;=18,1,IF(HOUR(A1467)+MINUTE(A1467)/60&gt;=23.25,1,LOOKUP(DAY(A1467),calendario!$A$12:$A$41,calendario!$C$12:$C$41)))</f>
        <v>1</v>
      </c>
      <c r="E1467" s="89">
        <f t="shared" si="221"/>
        <v>0</v>
      </c>
      <c r="F1467" s="88">
        <v>0</v>
      </c>
      <c r="G1467" s="89">
        <f t="shared" si="221"/>
        <v>0</v>
      </c>
      <c r="H1467" s="86">
        <v>0</v>
      </c>
      <c r="O1467" s="53">
        <f t="shared" si="222"/>
        <v>4.5260037464002503</v>
      </c>
      <c r="P1467" s="54">
        <f t="shared" si="223"/>
        <v>58.927641853201457</v>
      </c>
      <c r="Q1467" s="69">
        <v>34.206852420614268</v>
      </c>
      <c r="R1467" s="53">
        <f t="shared" si="224"/>
        <v>10.887203669963558</v>
      </c>
      <c r="S1467" s="53">
        <f t="shared" si="225"/>
        <v>49.275524598077617</v>
      </c>
      <c r="T1467" s="53">
        <f t="shared" si="226"/>
        <v>4.5260037464002503</v>
      </c>
      <c r="U1467" s="53">
        <f t="shared" si="227"/>
        <v>58.927641853201457</v>
      </c>
      <c r="V1467" s="69">
        <v>34.206852420614268</v>
      </c>
      <c r="W1467" s="53">
        <f t="shared" si="228"/>
        <v>10.887203669963558</v>
      </c>
      <c r="X1467" s="53">
        <f t="shared" si="229"/>
        <v>49.275524598077617</v>
      </c>
      <c r="Y1467" s="12"/>
      <c r="Z1467" s="21"/>
      <c r="AA1467" s="48"/>
      <c r="AB1467" s="21"/>
      <c r="AC1467" s="12"/>
    </row>
    <row r="1468" spans="1:29" x14ac:dyDescent="0.3">
      <c r="A1468" s="1">
        <f t="shared" si="220"/>
        <v>45215.249999996449</v>
      </c>
      <c r="B1468" s="6">
        <v>16</v>
      </c>
      <c r="C1468" s="6" t="s">
        <v>67</v>
      </c>
      <c r="D1468">
        <f>IF(HOUR(A1468)+MINUTE(A1468)/60&lt;=18,1,IF(HOUR(A1468)+MINUTE(A1468)/60&gt;=23.25,1,LOOKUP(DAY(A1468),calendario!$A$12:$A$41,calendario!$C$12:$C$41)))</f>
        <v>1</v>
      </c>
      <c r="E1468" s="89">
        <f t="shared" si="221"/>
        <v>0</v>
      </c>
      <c r="F1468" s="88">
        <v>0</v>
      </c>
      <c r="G1468" s="89">
        <f t="shared" si="221"/>
        <v>0</v>
      </c>
      <c r="H1468" s="86">
        <v>0</v>
      </c>
      <c r="O1468" s="53">
        <f t="shared" si="222"/>
        <v>4.5260037464002503</v>
      </c>
      <c r="P1468" s="54">
        <f t="shared" si="223"/>
        <v>58.927641853201457</v>
      </c>
      <c r="Q1468" s="69">
        <v>34.206852420614268</v>
      </c>
      <c r="R1468" s="53">
        <f t="shared" si="224"/>
        <v>10.887203669963558</v>
      </c>
      <c r="S1468" s="53">
        <f t="shared" si="225"/>
        <v>49.275524598077617</v>
      </c>
      <c r="T1468" s="53">
        <f t="shared" si="226"/>
        <v>4.5260037464002503</v>
      </c>
      <c r="U1468" s="53">
        <f t="shared" si="227"/>
        <v>58.927641853201457</v>
      </c>
      <c r="V1468" s="69">
        <v>34.206852420614268</v>
      </c>
      <c r="W1468" s="53">
        <f t="shared" si="228"/>
        <v>10.887203669963558</v>
      </c>
      <c r="X1468" s="53">
        <f t="shared" si="229"/>
        <v>49.275524598077617</v>
      </c>
      <c r="Y1468" s="12"/>
      <c r="Z1468" s="21"/>
      <c r="AA1468" s="48"/>
      <c r="AB1468" s="21"/>
      <c r="AC1468" s="12"/>
    </row>
    <row r="1469" spans="1:29" x14ac:dyDescent="0.3">
      <c r="A1469" s="1">
        <f t="shared" si="220"/>
        <v>45215.260416663114</v>
      </c>
      <c r="B1469" s="6">
        <v>16</v>
      </c>
      <c r="C1469" s="6" t="s">
        <v>68</v>
      </c>
      <c r="D1469">
        <f>IF(HOUR(A1469)+MINUTE(A1469)/60&lt;=18,1,IF(HOUR(A1469)+MINUTE(A1469)/60&gt;=23.25,1,LOOKUP(DAY(A1469),calendario!$A$12:$A$41,calendario!$C$12:$C$41)))</f>
        <v>1</v>
      </c>
      <c r="E1469" s="89">
        <f t="shared" si="221"/>
        <v>0</v>
      </c>
      <c r="F1469" s="88">
        <v>0</v>
      </c>
      <c r="G1469" s="89">
        <f t="shared" si="221"/>
        <v>0</v>
      </c>
      <c r="H1469" s="86">
        <v>0</v>
      </c>
      <c r="O1469" s="53">
        <f t="shared" si="222"/>
        <v>4.5260037464002503</v>
      </c>
      <c r="P1469" s="54">
        <f t="shared" si="223"/>
        <v>58.927641853201457</v>
      </c>
      <c r="Q1469" s="69">
        <v>34.326818323789688</v>
      </c>
      <c r="R1469" s="53">
        <f t="shared" si="224"/>
        <v>10.827220718375848</v>
      </c>
      <c r="S1469" s="53">
        <f t="shared" si="225"/>
        <v>49.004041534471497</v>
      </c>
      <c r="T1469" s="53">
        <f t="shared" si="226"/>
        <v>4.5260037464002503</v>
      </c>
      <c r="U1469" s="53">
        <f t="shared" si="227"/>
        <v>58.927641853201457</v>
      </c>
      <c r="V1469" s="69">
        <v>34.326818323789688</v>
      </c>
      <c r="W1469" s="53">
        <f t="shared" si="228"/>
        <v>10.827220718375848</v>
      </c>
      <c r="X1469" s="53">
        <f t="shared" si="229"/>
        <v>49.004041534471497</v>
      </c>
      <c r="Y1469" s="12"/>
      <c r="Z1469" s="21"/>
      <c r="AA1469" s="48"/>
      <c r="AB1469" s="21"/>
      <c r="AC1469" s="12"/>
    </row>
    <row r="1470" spans="1:29" x14ac:dyDescent="0.3">
      <c r="A1470" s="1">
        <f t="shared" si="220"/>
        <v>45215.270833329778</v>
      </c>
      <c r="B1470" s="6">
        <v>16</v>
      </c>
      <c r="C1470" s="6" t="s">
        <v>69</v>
      </c>
      <c r="D1470">
        <f>IF(HOUR(A1470)+MINUTE(A1470)/60&lt;=18,1,IF(HOUR(A1470)+MINUTE(A1470)/60&gt;=23.25,1,LOOKUP(DAY(A1470),calendario!$A$12:$A$41,calendario!$C$12:$C$41)))</f>
        <v>1</v>
      </c>
      <c r="E1470" s="89">
        <f t="shared" si="221"/>
        <v>0</v>
      </c>
      <c r="F1470" s="88">
        <v>0</v>
      </c>
      <c r="G1470" s="89">
        <f t="shared" si="221"/>
        <v>0</v>
      </c>
      <c r="H1470" s="86">
        <v>0</v>
      </c>
      <c r="O1470" s="53">
        <f t="shared" si="222"/>
        <v>4.5260037464002503</v>
      </c>
      <c r="P1470" s="54">
        <f t="shared" si="223"/>
        <v>58.927641853201457</v>
      </c>
      <c r="Q1470" s="69">
        <v>34.326818323789688</v>
      </c>
      <c r="R1470" s="53">
        <f t="shared" si="224"/>
        <v>10.827220718375848</v>
      </c>
      <c r="S1470" s="53">
        <f t="shared" si="225"/>
        <v>49.004041534471497</v>
      </c>
      <c r="T1470" s="53">
        <f t="shared" si="226"/>
        <v>4.5260037464002503</v>
      </c>
      <c r="U1470" s="53">
        <f t="shared" si="227"/>
        <v>58.927641853201457</v>
      </c>
      <c r="V1470" s="69">
        <v>34.326818323789688</v>
      </c>
      <c r="W1470" s="53">
        <f t="shared" si="228"/>
        <v>10.827220718375848</v>
      </c>
      <c r="X1470" s="53">
        <f t="shared" si="229"/>
        <v>49.004041534471497</v>
      </c>
      <c r="Y1470" s="12"/>
      <c r="Z1470" s="21"/>
      <c r="AA1470" s="48"/>
      <c r="AB1470" s="21"/>
      <c r="AC1470" s="12"/>
    </row>
    <row r="1471" spans="1:29" x14ac:dyDescent="0.3">
      <c r="A1471" s="1">
        <f t="shared" si="220"/>
        <v>45215.281249996442</v>
      </c>
      <c r="B1471" s="6">
        <v>16</v>
      </c>
      <c r="C1471" s="6" t="s">
        <v>70</v>
      </c>
      <c r="D1471">
        <f>IF(HOUR(A1471)+MINUTE(A1471)/60&lt;=18,1,IF(HOUR(A1471)+MINUTE(A1471)/60&gt;=23.25,1,LOOKUP(DAY(A1471),calendario!$A$12:$A$41,calendario!$C$12:$C$41)))</f>
        <v>1</v>
      </c>
      <c r="E1471" s="89">
        <f t="shared" si="221"/>
        <v>0.71489569091796878</v>
      </c>
      <c r="F1471" s="88">
        <v>2.8595827636718751</v>
      </c>
      <c r="G1471" s="89">
        <f t="shared" si="221"/>
        <v>0</v>
      </c>
      <c r="H1471" s="86">
        <v>0</v>
      </c>
      <c r="O1471" s="53">
        <f t="shared" si="222"/>
        <v>3.7967635376138302</v>
      </c>
      <c r="P1471" s="54">
        <f t="shared" si="223"/>
        <v>58.927641853201457</v>
      </c>
      <c r="Q1471" s="69">
        <v>33.38265747006767</v>
      </c>
      <c r="R1471" s="53">
        <f t="shared" si="224"/>
        <v>11.299301145236857</v>
      </c>
      <c r="S1471" s="53">
        <f t="shared" si="225"/>
        <v>42.900774588753492</v>
      </c>
      <c r="T1471" s="53">
        <f t="shared" si="226"/>
        <v>4.5260037464002503</v>
      </c>
      <c r="U1471" s="53">
        <f t="shared" si="227"/>
        <v>58.927641853201457</v>
      </c>
      <c r="V1471" s="69">
        <v>33.38265747006767</v>
      </c>
      <c r="W1471" s="53">
        <f t="shared" si="228"/>
        <v>11.299301145236857</v>
      </c>
      <c r="X1471" s="53">
        <f t="shared" si="229"/>
        <v>51.140679315046654</v>
      </c>
      <c r="Y1471" s="12"/>
      <c r="Z1471" s="21"/>
      <c r="AA1471" s="48"/>
      <c r="AB1471" s="21"/>
      <c r="AC1471" s="12"/>
    </row>
    <row r="1472" spans="1:29" x14ac:dyDescent="0.3">
      <c r="A1472" s="1">
        <f t="shared" si="220"/>
        <v>45215.291666663106</v>
      </c>
      <c r="B1472" s="6">
        <v>16</v>
      </c>
      <c r="C1472" s="6" t="s">
        <v>71</v>
      </c>
      <c r="D1472">
        <f>IF(HOUR(A1472)+MINUTE(A1472)/60&lt;=18,1,IF(HOUR(A1472)+MINUTE(A1472)/60&gt;=23.25,1,LOOKUP(DAY(A1472),calendario!$A$12:$A$41,calendario!$C$12:$C$41)))</f>
        <v>1</v>
      </c>
      <c r="E1472" s="89">
        <f t="shared" si="221"/>
        <v>4.2692851562499996</v>
      </c>
      <c r="F1472" s="88">
        <v>17.077140624999998</v>
      </c>
      <c r="G1472" s="89">
        <f t="shared" si="221"/>
        <v>2.0527351074218751</v>
      </c>
      <c r="H1472" s="86">
        <v>8.2109404296875006</v>
      </c>
      <c r="O1472" s="53">
        <f t="shared" si="222"/>
        <v>0.17105457232591392</v>
      </c>
      <c r="P1472" s="54">
        <f t="shared" si="223"/>
        <v>58.927641853201457</v>
      </c>
      <c r="Q1472" s="69">
        <v>33.38265747006767</v>
      </c>
      <c r="R1472" s="53">
        <f t="shared" si="224"/>
        <v>11.299301145236857</v>
      </c>
      <c r="S1472" s="53">
        <f t="shared" si="225"/>
        <v>1.9327971249802001</v>
      </c>
      <c r="T1472" s="53">
        <f t="shared" si="226"/>
        <v>2.4320801190282841</v>
      </c>
      <c r="U1472" s="53">
        <f t="shared" si="227"/>
        <v>58.927641853201457</v>
      </c>
      <c r="V1472" s="69">
        <v>33.38265747006767</v>
      </c>
      <c r="W1472" s="53">
        <f t="shared" si="228"/>
        <v>11.299301145236857</v>
      </c>
      <c r="X1472" s="53">
        <f t="shared" si="229"/>
        <v>27.480805674244081</v>
      </c>
      <c r="Y1472" s="12"/>
      <c r="Z1472" s="21"/>
      <c r="AA1472" s="48"/>
      <c r="AB1472" s="21"/>
      <c r="AC1472" s="12"/>
    </row>
    <row r="1473" spans="1:29" x14ac:dyDescent="0.3">
      <c r="A1473" s="1">
        <f t="shared" si="220"/>
        <v>45215.302083329771</v>
      </c>
      <c r="B1473" s="6">
        <v>16</v>
      </c>
      <c r="C1473" s="6" t="s">
        <v>72</v>
      </c>
      <c r="D1473">
        <f>IF(HOUR(A1473)+MINUTE(A1473)/60&lt;=18,1,IF(HOUR(A1473)+MINUTE(A1473)/60&gt;=23.25,1,LOOKUP(DAY(A1473),calendario!$A$12:$A$41,calendario!$C$12:$C$41)))</f>
        <v>1</v>
      </c>
      <c r="E1473" s="89">
        <f t="shared" si="221"/>
        <v>4.5081494140625002</v>
      </c>
      <c r="F1473" s="88">
        <v>18.032597656250001</v>
      </c>
      <c r="G1473" s="89">
        <f t="shared" si="221"/>
        <v>4.4941020507812501</v>
      </c>
      <c r="H1473" s="86">
        <v>17.976408203125001</v>
      </c>
      <c r="O1473" s="53">
        <f t="shared" si="222"/>
        <v>0</v>
      </c>
      <c r="P1473" s="54">
        <f t="shared" si="223"/>
        <v>58.927641853201457</v>
      </c>
      <c r="Q1473" s="69">
        <v>33.816093701197296</v>
      </c>
      <c r="R1473" s="53">
        <f t="shared" si="224"/>
        <v>11.082583029672044</v>
      </c>
      <c r="S1473" s="53">
        <f t="shared" si="225"/>
        <v>0</v>
      </c>
      <c r="T1473" s="53">
        <f t="shared" si="226"/>
        <v>0</v>
      </c>
      <c r="U1473" s="53">
        <f t="shared" si="227"/>
        <v>58.927641853201457</v>
      </c>
      <c r="V1473" s="69">
        <v>33.816093701197296</v>
      </c>
      <c r="W1473" s="53">
        <f t="shared" si="228"/>
        <v>11.082583029672044</v>
      </c>
      <c r="X1473" s="53">
        <f t="shared" si="229"/>
        <v>0</v>
      </c>
      <c r="Y1473" s="12"/>
      <c r="Z1473" s="21"/>
      <c r="AA1473" s="48"/>
      <c r="AB1473" s="21"/>
      <c r="AC1473" s="12"/>
    </row>
    <row r="1474" spans="1:29" x14ac:dyDescent="0.3">
      <c r="A1474" s="1">
        <f t="shared" si="220"/>
        <v>45215.312499996435</v>
      </c>
      <c r="B1474" s="6">
        <v>16</v>
      </c>
      <c r="C1474" s="6" t="s">
        <v>73</v>
      </c>
      <c r="D1474">
        <f>IF(HOUR(A1474)+MINUTE(A1474)/60&lt;=18,1,IF(HOUR(A1474)+MINUTE(A1474)/60&gt;=23.25,1,LOOKUP(DAY(A1474),calendario!$A$12:$A$41,calendario!$C$12:$C$41)))</f>
        <v>1</v>
      </c>
      <c r="E1474" s="89">
        <f t="shared" si="221"/>
        <v>4.5070942382812502</v>
      </c>
      <c r="F1474" s="88">
        <v>18.028376953125001</v>
      </c>
      <c r="G1474" s="89">
        <f t="shared" si="221"/>
        <v>4.4966054687500003</v>
      </c>
      <c r="H1474" s="86">
        <v>17.986421875000001</v>
      </c>
      <c r="O1474" s="53">
        <f t="shared" si="222"/>
        <v>0</v>
      </c>
      <c r="P1474" s="54">
        <f t="shared" si="223"/>
        <v>58.927641853201457</v>
      </c>
      <c r="Q1474" s="69">
        <v>33.816093701197296</v>
      </c>
      <c r="R1474" s="53">
        <f t="shared" si="224"/>
        <v>11.082583029672044</v>
      </c>
      <c r="S1474" s="53">
        <f t="shared" si="225"/>
        <v>0</v>
      </c>
      <c r="T1474" s="53">
        <f t="shared" si="226"/>
        <v>0</v>
      </c>
      <c r="U1474" s="53">
        <f t="shared" si="227"/>
        <v>58.927641853201457</v>
      </c>
      <c r="V1474" s="69">
        <v>33.816093701197296</v>
      </c>
      <c r="W1474" s="53">
        <f t="shared" si="228"/>
        <v>11.082583029672044</v>
      </c>
      <c r="X1474" s="53">
        <f t="shared" si="229"/>
        <v>0</v>
      </c>
      <c r="Y1474" s="12"/>
      <c r="Z1474" s="21"/>
      <c r="AA1474" s="48"/>
      <c r="AB1474" s="21"/>
      <c r="AC1474" s="12"/>
    </row>
    <row r="1475" spans="1:29" x14ac:dyDescent="0.3">
      <c r="A1475" s="1">
        <f t="shared" si="220"/>
        <v>45215.322916663099</v>
      </c>
      <c r="B1475" s="6">
        <v>16</v>
      </c>
      <c r="C1475" s="6" t="s">
        <v>74</v>
      </c>
      <c r="D1475">
        <f>IF(HOUR(A1475)+MINUTE(A1475)/60&lt;=18,1,IF(HOUR(A1475)+MINUTE(A1475)/60&gt;=23.25,1,LOOKUP(DAY(A1475),calendario!$A$12:$A$41,calendario!$C$12:$C$41)))</f>
        <v>1</v>
      </c>
      <c r="E1475" s="89">
        <f t="shared" si="221"/>
        <v>4.5064838867187502</v>
      </c>
      <c r="F1475" s="88">
        <v>18.025935546875001</v>
      </c>
      <c r="G1475" s="89">
        <f t="shared" si="221"/>
        <v>4.4966787109375002</v>
      </c>
      <c r="H1475" s="86">
        <v>17.986714843750001</v>
      </c>
      <c r="O1475" s="53">
        <f t="shared" si="222"/>
        <v>0</v>
      </c>
      <c r="P1475" s="54">
        <f t="shared" si="223"/>
        <v>58.927641853201457</v>
      </c>
      <c r="Q1475" s="69">
        <v>36.098241540864137</v>
      </c>
      <c r="R1475" s="53">
        <f t="shared" si="224"/>
        <v>9.9415091098386235</v>
      </c>
      <c r="S1475" s="53">
        <f t="shared" si="225"/>
        <v>0</v>
      </c>
      <c r="T1475" s="53">
        <f t="shared" si="226"/>
        <v>0</v>
      </c>
      <c r="U1475" s="53">
        <f t="shared" si="227"/>
        <v>58.927641853201457</v>
      </c>
      <c r="V1475" s="69">
        <v>36.098241540864137</v>
      </c>
      <c r="W1475" s="53">
        <f t="shared" si="228"/>
        <v>9.9415091098386235</v>
      </c>
      <c r="X1475" s="53">
        <f t="shared" si="229"/>
        <v>0</v>
      </c>
      <c r="Y1475" s="12"/>
      <c r="Z1475" s="21"/>
      <c r="AA1475" s="48"/>
      <c r="AB1475" s="21"/>
      <c r="AC1475" s="12"/>
    </row>
    <row r="1476" spans="1:29" x14ac:dyDescent="0.3">
      <c r="A1476" s="1">
        <f t="shared" si="220"/>
        <v>45215.333333329763</v>
      </c>
      <c r="B1476" s="6">
        <v>16</v>
      </c>
      <c r="C1476" s="6" t="s">
        <v>75</v>
      </c>
      <c r="D1476">
        <f>IF(HOUR(A1476)+MINUTE(A1476)/60&lt;=18,1,IF(HOUR(A1476)+MINUTE(A1476)/60&gt;=23.25,1,LOOKUP(DAY(A1476),calendario!$A$12:$A$41,calendario!$C$12:$C$41)))</f>
        <v>1</v>
      </c>
      <c r="E1476" s="89">
        <f t="shared" si="221"/>
        <v>4.505841796875</v>
      </c>
      <c r="F1476" s="88">
        <v>18.0233671875</v>
      </c>
      <c r="G1476" s="89">
        <f t="shared" si="221"/>
        <v>4.496486328125</v>
      </c>
      <c r="H1476" s="86">
        <v>17.9859453125</v>
      </c>
      <c r="O1476" s="53">
        <f t="shared" si="222"/>
        <v>0</v>
      </c>
      <c r="P1476" s="54">
        <f t="shared" si="223"/>
        <v>58.927641853201457</v>
      </c>
      <c r="Q1476" s="69">
        <v>36.098241540864137</v>
      </c>
      <c r="R1476" s="53">
        <f t="shared" si="224"/>
        <v>9.9415091098386235</v>
      </c>
      <c r="S1476" s="53">
        <f t="shared" si="225"/>
        <v>0</v>
      </c>
      <c r="T1476" s="53">
        <f t="shared" si="226"/>
        <v>0</v>
      </c>
      <c r="U1476" s="53">
        <f t="shared" si="227"/>
        <v>58.927641853201457</v>
      </c>
      <c r="V1476" s="69">
        <v>36.098241540864137</v>
      </c>
      <c r="W1476" s="53">
        <f t="shared" si="228"/>
        <v>9.9415091098386235</v>
      </c>
      <c r="X1476" s="53">
        <f t="shared" si="229"/>
        <v>0</v>
      </c>
      <c r="Y1476" s="12"/>
      <c r="Z1476" s="21"/>
      <c r="AA1476" s="48"/>
      <c r="AB1476" s="21"/>
      <c r="AC1476" s="12"/>
    </row>
    <row r="1477" spans="1:29" x14ac:dyDescent="0.3">
      <c r="A1477" s="1">
        <f t="shared" si="220"/>
        <v>45215.343749996428</v>
      </c>
      <c r="B1477" s="6">
        <v>16</v>
      </c>
      <c r="C1477" s="6" t="s">
        <v>76</v>
      </c>
      <c r="D1477">
        <f>IF(HOUR(A1477)+MINUTE(A1477)/60&lt;=18,1,IF(HOUR(A1477)+MINUTE(A1477)/60&gt;=23.25,1,LOOKUP(DAY(A1477),calendario!$A$12:$A$41,calendario!$C$12:$C$41)))</f>
        <v>1</v>
      </c>
      <c r="E1477" s="89">
        <f t="shared" si="221"/>
        <v>4.5052543945312502</v>
      </c>
      <c r="F1477" s="88">
        <v>18.021017578125001</v>
      </c>
      <c r="G1477" s="89">
        <f t="shared" si="221"/>
        <v>4.4960820312500003</v>
      </c>
      <c r="H1477" s="86">
        <v>17.984328125000001</v>
      </c>
      <c r="O1477" s="53">
        <f t="shared" si="222"/>
        <v>0</v>
      </c>
      <c r="P1477" s="54">
        <f t="shared" si="223"/>
        <v>58.927641853201457</v>
      </c>
      <c r="Q1477" s="69">
        <v>36.258219156689222</v>
      </c>
      <c r="R1477" s="53">
        <f t="shared" si="224"/>
        <v>9.8615203019260811</v>
      </c>
      <c r="S1477" s="53">
        <f t="shared" si="225"/>
        <v>0</v>
      </c>
      <c r="T1477" s="53">
        <f t="shared" si="226"/>
        <v>0</v>
      </c>
      <c r="U1477" s="53">
        <f t="shared" si="227"/>
        <v>58.927641853201457</v>
      </c>
      <c r="V1477" s="69">
        <v>36.258219156689222</v>
      </c>
      <c r="W1477" s="53">
        <f t="shared" si="228"/>
        <v>9.8615203019260811</v>
      </c>
      <c r="X1477" s="53">
        <f t="shared" si="229"/>
        <v>0</v>
      </c>
      <c r="Y1477" s="12"/>
      <c r="Z1477" s="21"/>
      <c r="AA1477" s="48"/>
      <c r="AB1477" s="21"/>
      <c r="AC1477" s="12"/>
    </row>
    <row r="1478" spans="1:29" x14ac:dyDescent="0.3">
      <c r="A1478" s="1">
        <f t="shared" ref="A1478:A1541" si="230">A1477+0.0104166666666667</f>
        <v>45215.354166663092</v>
      </c>
      <c r="B1478" s="6">
        <v>16</v>
      </c>
      <c r="C1478" s="6" t="s">
        <v>77</v>
      </c>
      <c r="D1478">
        <f>IF(HOUR(A1478)+MINUTE(A1478)/60&lt;=18,1,IF(HOUR(A1478)+MINUTE(A1478)/60&gt;=23.25,1,LOOKUP(DAY(A1478),calendario!$A$12:$A$41,calendario!$C$12:$C$41)))</f>
        <v>1</v>
      </c>
      <c r="E1478" s="89">
        <f t="shared" ref="E1478:G1541" si="231">F1478/4</f>
        <v>4.5037871093749997</v>
      </c>
      <c r="F1478" s="88">
        <v>18.015148437499999</v>
      </c>
      <c r="G1478" s="89">
        <f t="shared" si="231"/>
        <v>4.4960815429687502</v>
      </c>
      <c r="H1478" s="86">
        <v>17.984326171875001</v>
      </c>
      <c r="O1478" s="53">
        <f t="shared" ref="O1478:O1541" si="232">IF(($K$2*95%/4-E1478)*$M$8*$M$9&lt;0,0,($K$2*95%/4-E1478)*$M$8*$M$9)</f>
        <v>0</v>
      </c>
      <c r="P1478" s="54">
        <f t="shared" ref="P1478:P1541" si="233">IF(B1478&lt;=3,IF(D1478=1,$L$14*10/$K$11,$K$14*10/$K$11),IF(D1478=1,$L$15*10/$K$11,$K$15*10/$K$11))</f>
        <v>58.927641853201457</v>
      </c>
      <c r="Q1478" s="69">
        <v>36.258219156689222</v>
      </c>
      <c r="R1478" s="53">
        <f t="shared" ref="R1478:R1541" si="234">IF((P1478*95%-Q1478)/2&lt;0,0,(P1478*95%-Q1478)/2)</f>
        <v>9.8615203019260811</v>
      </c>
      <c r="S1478" s="53">
        <f t="shared" ref="S1478:S1541" si="235">R1478*O1478</f>
        <v>0</v>
      </c>
      <c r="T1478" s="53">
        <f t="shared" ref="T1478:T1541" si="236">IF(($K$3*95%/4-G1478)*$M$8*$M$9&lt;0,0,($K$3*95%/4-G1478)*$M$8*$M$9)</f>
        <v>0</v>
      </c>
      <c r="U1478" s="53">
        <f t="shared" ref="U1478:U1541" si="237">IF(B1478&lt;=3,IF(D1478=1,$L$14*10/$K$11,$K$14*10/$K$11),IF(D1478=1,$L$15*10/$K$11,$K$15*10/$K$11))</f>
        <v>58.927641853201457</v>
      </c>
      <c r="V1478" s="69">
        <v>36.258219156689222</v>
      </c>
      <c r="W1478" s="53">
        <f t="shared" ref="W1478:W1541" si="238">IF((U1478*95%-V1478)/2&lt;0,0,(U1478*95%-V1478)/2)</f>
        <v>9.8615203019260811</v>
      </c>
      <c r="X1478" s="53">
        <f t="shared" ref="X1478:X1541" si="239">W1478*T1478</f>
        <v>0</v>
      </c>
      <c r="Y1478" s="12"/>
      <c r="Z1478" s="21"/>
      <c r="AA1478" s="48"/>
      <c r="AB1478" s="21"/>
      <c r="AC1478" s="12"/>
    </row>
    <row r="1479" spans="1:29" x14ac:dyDescent="0.3">
      <c r="A1479" s="1">
        <f t="shared" si="230"/>
        <v>45215.364583329756</v>
      </c>
      <c r="B1479" s="6">
        <v>16</v>
      </c>
      <c r="C1479" s="6" t="s">
        <v>78</v>
      </c>
      <c r="D1479">
        <f>IF(HOUR(A1479)+MINUTE(A1479)/60&lt;=18,1,IF(HOUR(A1479)+MINUTE(A1479)/60&gt;=23.25,1,LOOKUP(DAY(A1479),calendario!$A$12:$A$41,calendario!$C$12:$C$41)))</f>
        <v>1</v>
      </c>
      <c r="E1479" s="89">
        <f t="shared" si="231"/>
        <v>4.5025239257812499</v>
      </c>
      <c r="F1479" s="88">
        <v>18.010095703125</v>
      </c>
      <c r="G1479" s="89">
        <f t="shared" si="231"/>
        <v>4.4958442382812498</v>
      </c>
      <c r="H1479" s="86">
        <v>17.983376953124999</v>
      </c>
      <c r="O1479" s="53">
        <f t="shared" si="232"/>
        <v>0</v>
      </c>
      <c r="P1479" s="54">
        <f t="shared" si="233"/>
        <v>58.927641853201457</v>
      </c>
      <c r="Q1479" s="69">
        <v>36.338946121811553</v>
      </c>
      <c r="R1479" s="53">
        <f t="shared" si="234"/>
        <v>9.8211568193649157</v>
      </c>
      <c r="S1479" s="53">
        <f t="shared" si="235"/>
        <v>0</v>
      </c>
      <c r="T1479" s="53">
        <f t="shared" si="236"/>
        <v>0</v>
      </c>
      <c r="U1479" s="53">
        <f t="shared" si="237"/>
        <v>58.927641853201457</v>
      </c>
      <c r="V1479" s="69">
        <v>36.338946121811553</v>
      </c>
      <c r="W1479" s="53">
        <f t="shared" si="238"/>
        <v>9.8211568193649157</v>
      </c>
      <c r="X1479" s="53">
        <f t="shared" si="239"/>
        <v>0</v>
      </c>
      <c r="Y1479" s="12"/>
      <c r="Z1479" s="21"/>
      <c r="AA1479" s="48"/>
      <c r="AB1479" s="21"/>
      <c r="AC1479" s="12"/>
    </row>
    <row r="1480" spans="1:29" x14ac:dyDescent="0.3">
      <c r="A1480" s="1">
        <f t="shared" si="230"/>
        <v>45215.37499999642</v>
      </c>
      <c r="B1480" s="6">
        <v>16</v>
      </c>
      <c r="C1480" s="6" t="s">
        <v>79</v>
      </c>
      <c r="D1480">
        <f>IF(HOUR(A1480)+MINUTE(A1480)/60&lt;=18,1,IF(HOUR(A1480)+MINUTE(A1480)/60&gt;=23.25,1,LOOKUP(DAY(A1480),calendario!$A$12:$A$41,calendario!$C$12:$C$41)))</f>
        <v>1</v>
      </c>
      <c r="E1480" s="89">
        <f t="shared" si="231"/>
        <v>4.5020136718749999</v>
      </c>
      <c r="F1480" s="88">
        <v>18.0080546875</v>
      </c>
      <c r="G1480" s="89">
        <f t="shared" si="231"/>
        <v>4.4959970703124998</v>
      </c>
      <c r="H1480" s="86">
        <v>17.983988281249999</v>
      </c>
      <c r="O1480" s="53">
        <f t="shared" si="232"/>
        <v>0</v>
      </c>
      <c r="P1480" s="54">
        <f t="shared" si="233"/>
        <v>58.927641853201457</v>
      </c>
      <c r="Q1480" s="69">
        <v>36.338946121811553</v>
      </c>
      <c r="R1480" s="53">
        <f t="shared" si="234"/>
        <v>9.8211568193649157</v>
      </c>
      <c r="S1480" s="53">
        <f t="shared" si="235"/>
        <v>0</v>
      </c>
      <c r="T1480" s="53">
        <f t="shared" si="236"/>
        <v>0</v>
      </c>
      <c r="U1480" s="53">
        <f t="shared" si="237"/>
        <v>58.927641853201457</v>
      </c>
      <c r="V1480" s="69">
        <v>36.338946121811553</v>
      </c>
      <c r="W1480" s="53">
        <f t="shared" si="238"/>
        <v>9.8211568193649157</v>
      </c>
      <c r="X1480" s="53">
        <f t="shared" si="239"/>
        <v>0</v>
      </c>
      <c r="Y1480" s="12"/>
      <c r="Z1480" s="21"/>
      <c r="AA1480" s="48"/>
      <c r="AB1480" s="21"/>
      <c r="AC1480" s="12"/>
    </row>
    <row r="1481" spans="1:29" x14ac:dyDescent="0.3">
      <c r="A1481" s="1">
        <f t="shared" si="230"/>
        <v>45215.385416663084</v>
      </c>
      <c r="B1481" s="6">
        <v>16</v>
      </c>
      <c r="C1481" s="6" t="s">
        <v>80</v>
      </c>
      <c r="D1481">
        <f>IF(HOUR(A1481)+MINUTE(A1481)/60&lt;=18,1,IF(HOUR(A1481)+MINUTE(A1481)/60&gt;=23.25,1,LOOKUP(DAY(A1481),calendario!$A$12:$A$41,calendario!$C$12:$C$41)))</f>
        <v>1</v>
      </c>
      <c r="E1481" s="89">
        <f t="shared" si="231"/>
        <v>4.4997343750000001</v>
      </c>
      <c r="F1481" s="88">
        <v>17.9989375</v>
      </c>
      <c r="G1481" s="89">
        <f t="shared" si="231"/>
        <v>4.4964848632812497</v>
      </c>
      <c r="H1481" s="86">
        <v>17.985939453124999</v>
      </c>
      <c r="O1481" s="53">
        <f t="shared" si="232"/>
        <v>0</v>
      </c>
      <c r="P1481" s="54">
        <f t="shared" si="233"/>
        <v>58.927641853201457</v>
      </c>
      <c r="Q1481" s="69">
        <v>32.549742061426343</v>
      </c>
      <c r="R1481" s="53">
        <f t="shared" si="234"/>
        <v>11.71575884955752</v>
      </c>
      <c r="S1481" s="53">
        <f t="shared" si="235"/>
        <v>0</v>
      </c>
      <c r="T1481" s="53">
        <f t="shared" si="236"/>
        <v>0</v>
      </c>
      <c r="U1481" s="53">
        <f t="shared" si="237"/>
        <v>58.927641853201457</v>
      </c>
      <c r="V1481" s="69">
        <v>32.549742061426343</v>
      </c>
      <c r="W1481" s="53">
        <f t="shared" si="238"/>
        <v>11.71575884955752</v>
      </c>
      <c r="X1481" s="53">
        <f t="shared" si="239"/>
        <v>0</v>
      </c>
      <c r="Y1481" s="12"/>
      <c r="Z1481" s="21"/>
      <c r="AA1481" s="48"/>
      <c r="AB1481" s="21"/>
      <c r="AC1481" s="12"/>
    </row>
    <row r="1482" spans="1:29" x14ac:dyDescent="0.3">
      <c r="A1482" s="1">
        <f t="shared" si="230"/>
        <v>45215.395833329749</v>
      </c>
      <c r="B1482" s="6">
        <v>16</v>
      </c>
      <c r="C1482" s="6" t="s">
        <v>81</v>
      </c>
      <c r="D1482">
        <f>IF(HOUR(A1482)+MINUTE(A1482)/60&lt;=18,1,IF(HOUR(A1482)+MINUTE(A1482)/60&gt;=23.25,1,LOOKUP(DAY(A1482),calendario!$A$12:$A$41,calendario!$C$12:$C$41)))</f>
        <v>1</v>
      </c>
      <c r="E1482" s="89">
        <f t="shared" si="231"/>
        <v>4.4977309570312496</v>
      </c>
      <c r="F1482" s="88">
        <v>17.990923828124998</v>
      </c>
      <c r="G1482" s="89">
        <f t="shared" si="231"/>
        <v>4.4965986328124998</v>
      </c>
      <c r="H1482" s="86">
        <v>17.986394531249999</v>
      </c>
      <c r="O1482" s="53">
        <f t="shared" si="232"/>
        <v>0</v>
      </c>
      <c r="P1482" s="54">
        <f t="shared" si="233"/>
        <v>58.927641853201457</v>
      </c>
      <c r="Q1482" s="69">
        <v>32.549742061426343</v>
      </c>
      <c r="R1482" s="53">
        <f t="shared" si="234"/>
        <v>11.71575884955752</v>
      </c>
      <c r="S1482" s="53">
        <f t="shared" si="235"/>
        <v>0</v>
      </c>
      <c r="T1482" s="53">
        <f t="shared" si="236"/>
        <v>0</v>
      </c>
      <c r="U1482" s="53">
        <f t="shared" si="237"/>
        <v>58.927641853201457</v>
      </c>
      <c r="V1482" s="69">
        <v>32.549742061426343</v>
      </c>
      <c r="W1482" s="53">
        <f t="shared" si="238"/>
        <v>11.71575884955752</v>
      </c>
      <c r="X1482" s="53">
        <f t="shared" si="239"/>
        <v>0</v>
      </c>
      <c r="Y1482" s="12"/>
      <c r="Z1482" s="21"/>
      <c r="AA1482" s="48"/>
      <c r="AB1482" s="21"/>
      <c r="AC1482" s="12"/>
    </row>
    <row r="1483" spans="1:29" x14ac:dyDescent="0.3">
      <c r="A1483" s="1">
        <f t="shared" si="230"/>
        <v>45215.406249996413</v>
      </c>
      <c r="B1483" s="6">
        <v>16</v>
      </c>
      <c r="C1483" s="6" t="s">
        <v>82</v>
      </c>
      <c r="D1483">
        <f>IF(HOUR(A1483)+MINUTE(A1483)/60&lt;=18,1,IF(HOUR(A1483)+MINUTE(A1483)/60&gt;=23.25,1,LOOKUP(DAY(A1483),calendario!$A$12:$A$41,calendario!$C$12:$C$41)))</f>
        <v>1</v>
      </c>
      <c r="E1483" s="89">
        <f t="shared" si="231"/>
        <v>4.4969169921874999</v>
      </c>
      <c r="F1483" s="88">
        <v>17.987667968749999</v>
      </c>
      <c r="G1483" s="89">
        <f t="shared" si="231"/>
        <v>4.4970439453125</v>
      </c>
      <c r="H1483" s="86">
        <v>17.98817578125</v>
      </c>
      <c r="O1483" s="53">
        <f t="shared" si="232"/>
        <v>0</v>
      </c>
      <c r="P1483" s="54">
        <f t="shared" si="233"/>
        <v>58.927641853201457</v>
      </c>
      <c r="Q1483" s="69">
        <v>32.952297501301402</v>
      </c>
      <c r="R1483" s="53">
        <f t="shared" si="234"/>
        <v>11.514481129619991</v>
      </c>
      <c r="S1483" s="53">
        <f t="shared" si="235"/>
        <v>0</v>
      </c>
      <c r="T1483" s="53">
        <f t="shared" si="236"/>
        <v>0</v>
      </c>
      <c r="U1483" s="53">
        <f t="shared" si="237"/>
        <v>58.927641853201457</v>
      </c>
      <c r="V1483" s="69">
        <v>32.952297501301402</v>
      </c>
      <c r="W1483" s="53">
        <f t="shared" si="238"/>
        <v>11.514481129619991</v>
      </c>
      <c r="X1483" s="53">
        <f t="shared" si="239"/>
        <v>0</v>
      </c>
      <c r="Y1483" s="12"/>
      <c r="Z1483" s="21"/>
      <c r="AA1483" s="48"/>
      <c r="AB1483" s="21"/>
      <c r="AC1483" s="12"/>
    </row>
    <row r="1484" spans="1:29" x14ac:dyDescent="0.3">
      <c r="A1484" s="1">
        <f t="shared" si="230"/>
        <v>45215.416666663077</v>
      </c>
      <c r="B1484" s="6">
        <v>16</v>
      </c>
      <c r="C1484" s="6" t="s">
        <v>83</v>
      </c>
      <c r="D1484">
        <f>IF(HOUR(A1484)+MINUTE(A1484)/60&lt;=18,1,IF(HOUR(A1484)+MINUTE(A1484)/60&gt;=23.25,1,LOOKUP(DAY(A1484),calendario!$A$12:$A$41,calendario!$C$12:$C$41)))</f>
        <v>1</v>
      </c>
      <c r="E1484" s="89">
        <f t="shared" si="231"/>
        <v>4.4957153320312502</v>
      </c>
      <c r="F1484" s="88">
        <v>17.982861328125001</v>
      </c>
      <c r="G1484" s="89">
        <f t="shared" si="231"/>
        <v>4.4971826171874998</v>
      </c>
      <c r="H1484" s="86">
        <v>17.988730468749999</v>
      </c>
      <c r="O1484" s="53">
        <f t="shared" si="232"/>
        <v>0</v>
      </c>
      <c r="P1484" s="54">
        <f t="shared" si="233"/>
        <v>58.927641853201457</v>
      </c>
      <c r="Q1484" s="69">
        <v>32.952297501301402</v>
      </c>
      <c r="R1484" s="53">
        <f t="shared" si="234"/>
        <v>11.514481129619991</v>
      </c>
      <c r="S1484" s="53">
        <f t="shared" si="235"/>
        <v>0</v>
      </c>
      <c r="T1484" s="53">
        <f t="shared" si="236"/>
        <v>0</v>
      </c>
      <c r="U1484" s="53">
        <f t="shared" si="237"/>
        <v>58.927641853201457</v>
      </c>
      <c r="V1484" s="69">
        <v>32.952297501301402</v>
      </c>
      <c r="W1484" s="53">
        <f t="shared" si="238"/>
        <v>11.514481129619991</v>
      </c>
      <c r="X1484" s="53">
        <f t="shared" si="239"/>
        <v>0</v>
      </c>
      <c r="Y1484" s="12"/>
      <c r="Z1484" s="21"/>
      <c r="AA1484" s="48"/>
      <c r="AB1484" s="21"/>
      <c r="AC1484" s="12"/>
    </row>
    <row r="1485" spans="1:29" x14ac:dyDescent="0.3">
      <c r="A1485" s="1">
        <f t="shared" si="230"/>
        <v>45215.427083329741</v>
      </c>
      <c r="B1485" s="6">
        <v>16</v>
      </c>
      <c r="C1485" s="6" t="s">
        <v>84</v>
      </c>
      <c r="D1485">
        <f>IF(HOUR(A1485)+MINUTE(A1485)/60&lt;=18,1,IF(HOUR(A1485)+MINUTE(A1485)/60&gt;=23.25,1,LOOKUP(DAY(A1485),calendario!$A$12:$A$41,calendario!$C$12:$C$41)))</f>
        <v>1</v>
      </c>
      <c r="E1485" s="89">
        <f t="shared" si="231"/>
        <v>4.4954291992187496</v>
      </c>
      <c r="F1485" s="88">
        <v>17.981716796874998</v>
      </c>
      <c r="G1485" s="89">
        <f t="shared" si="231"/>
        <v>4.4978886718749997</v>
      </c>
      <c r="H1485" s="86">
        <v>17.991554687499999</v>
      </c>
      <c r="O1485" s="53">
        <f t="shared" si="232"/>
        <v>0</v>
      </c>
      <c r="P1485" s="54">
        <f t="shared" si="233"/>
        <v>58.927641853201457</v>
      </c>
      <c r="Q1485" s="69">
        <v>32.876764185320148</v>
      </c>
      <c r="R1485" s="53">
        <f t="shared" si="234"/>
        <v>11.552247787610618</v>
      </c>
      <c r="S1485" s="53">
        <f t="shared" si="235"/>
        <v>0</v>
      </c>
      <c r="T1485" s="53">
        <f t="shared" si="236"/>
        <v>0</v>
      </c>
      <c r="U1485" s="53">
        <f t="shared" si="237"/>
        <v>58.927641853201457</v>
      </c>
      <c r="V1485" s="69">
        <v>32.876764185320148</v>
      </c>
      <c r="W1485" s="53">
        <f t="shared" si="238"/>
        <v>11.552247787610618</v>
      </c>
      <c r="X1485" s="53">
        <f t="shared" si="239"/>
        <v>0</v>
      </c>
      <c r="Y1485" s="12"/>
      <c r="Z1485" s="21"/>
      <c r="AA1485" s="48"/>
      <c r="AB1485" s="21"/>
      <c r="AC1485" s="12"/>
    </row>
    <row r="1486" spans="1:29" x14ac:dyDescent="0.3">
      <c r="A1486" s="1">
        <f t="shared" si="230"/>
        <v>45215.437499996406</v>
      </c>
      <c r="B1486" s="6">
        <v>16</v>
      </c>
      <c r="C1486" s="6" t="s">
        <v>85</v>
      </c>
      <c r="D1486">
        <f>IF(HOUR(A1486)+MINUTE(A1486)/60&lt;=18,1,IF(HOUR(A1486)+MINUTE(A1486)/60&gt;=23.25,1,LOOKUP(DAY(A1486),calendario!$A$12:$A$41,calendario!$C$12:$C$41)))</f>
        <v>1</v>
      </c>
      <c r="E1486" s="89">
        <f t="shared" si="231"/>
        <v>4.4947460937499999</v>
      </c>
      <c r="F1486" s="88">
        <v>17.978984375</v>
      </c>
      <c r="G1486" s="89">
        <f t="shared" si="231"/>
        <v>4.4976010742187498</v>
      </c>
      <c r="H1486" s="86">
        <v>17.990404296874999</v>
      </c>
      <c r="O1486" s="53">
        <f t="shared" si="232"/>
        <v>0</v>
      </c>
      <c r="P1486" s="54">
        <f t="shared" si="233"/>
        <v>58.927641853201457</v>
      </c>
      <c r="Q1486" s="69">
        <v>32.876764185320148</v>
      </c>
      <c r="R1486" s="53">
        <f t="shared" si="234"/>
        <v>11.552247787610618</v>
      </c>
      <c r="S1486" s="53">
        <f t="shared" si="235"/>
        <v>0</v>
      </c>
      <c r="T1486" s="53">
        <f t="shared" si="236"/>
        <v>0</v>
      </c>
      <c r="U1486" s="53">
        <f t="shared" si="237"/>
        <v>58.927641853201457</v>
      </c>
      <c r="V1486" s="69">
        <v>32.876764185320148</v>
      </c>
      <c r="W1486" s="53">
        <f t="shared" si="238"/>
        <v>11.552247787610618</v>
      </c>
      <c r="X1486" s="53">
        <f t="shared" si="239"/>
        <v>0</v>
      </c>
      <c r="Y1486" s="12"/>
      <c r="Z1486" s="21"/>
      <c r="AA1486" s="48"/>
      <c r="AB1486" s="21"/>
      <c r="AC1486" s="12"/>
    </row>
    <row r="1487" spans="1:29" x14ac:dyDescent="0.3">
      <c r="A1487" s="1">
        <f t="shared" si="230"/>
        <v>45215.44791666307</v>
      </c>
      <c r="B1487" s="6">
        <v>16</v>
      </c>
      <c r="C1487" s="6" t="s">
        <v>86</v>
      </c>
      <c r="D1487">
        <f>IF(HOUR(A1487)+MINUTE(A1487)/60&lt;=18,1,IF(HOUR(A1487)+MINUTE(A1487)/60&gt;=23.25,1,LOOKUP(DAY(A1487),calendario!$A$12:$A$41,calendario!$C$12:$C$41)))</f>
        <v>1</v>
      </c>
      <c r="E1487" s="89">
        <f t="shared" si="231"/>
        <v>4.4950292968749999</v>
      </c>
      <c r="F1487" s="88">
        <v>17.980117187499999</v>
      </c>
      <c r="G1487" s="89">
        <f t="shared" si="231"/>
        <v>4.4976435546875004</v>
      </c>
      <c r="H1487" s="86">
        <v>17.990574218750002</v>
      </c>
      <c r="O1487" s="53">
        <f t="shared" si="232"/>
        <v>0</v>
      </c>
      <c r="P1487" s="54">
        <f t="shared" si="233"/>
        <v>58.927641853201457</v>
      </c>
      <c r="Q1487" s="69">
        <v>32.67130010411244</v>
      </c>
      <c r="R1487" s="53">
        <f t="shared" si="234"/>
        <v>11.654979828214472</v>
      </c>
      <c r="S1487" s="53">
        <f t="shared" si="235"/>
        <v>0</v>
      </c>
      <c r="T1487" s="53">
        <f t="shared" si="236"/>
        <v>0</v>
      </c>
      <c r="U1487" s="53">
        <f t="shared" si="237"/>
        <v>58.927641853201457</v>
      </c>
      <c r="V1487" s="69">
        <v>32.67130010411244</v>
      </c>
      <c r="W1487" s="53">
        <f t="shared" si="238"/>
        <v>11.654979828214472</v>
      </c>
      <c r="X1487" s="53">
        <f t="shared" si="239"/>
        <v>0</v>
      </c>
      <c r="Y1487" s="12"/>
      <c r="Z1487" s="21"/>
      <c r="AA1487" s="48"/>
      <c r="AB1487" s="21"/>
      <c r="AC1487" s="12"/>
    </row>
    <row r="1488" spans="1:29" x14ac:dyDescent="0.3">
      <c r="A1488" s="1">
        <f t="shared" si="230"/>
        <v>45215.458333329734</v>
      </c>
      <c r="B1488" s="6">
        <v>16</v>
      </c>
      <c r="C1488" s="6" t="s">
        <v>87</v>
      </c>
      <c r="D1488">
        <f>IF(HOUR(A1488)+MINUTE(A1488)/60&lt;=18,1,IF(HOUR(A1488)+MINUTE(A1488)/60&gt;=23.25,1,LOOKUP(DAY(A1488),calendario!$A$12:$A$41,calendario!$C$12:$C$41)))</f>
        <v>1</v>
      </c>
      <c r="E1488" s="89">
        <f t="shared" si="231"/>
        <v>4.4953769531249996</v>
      </c>
      <c r="F1488" s="88">
        <v>17.981507812499999</v>
      </c>
      <c r="G1488" s="89">
        <f t="shared" si="231"/>
        <v>4.497650390625</v>
      </c>
      <c r="H1488" s="86">
        <v>17.9906015625</v>
      </c>
      <c r="O1488" s="53">
        <f t="shared" si="232"/>
        <v>0</v>
      </c>
      <c r="P1488" s="54">
        <f t="shared" si="233"/>
        <v>58.927641853201457</v>
      </c>
      <c r="Q1488" s="69">
        <v>32.67130010411244</v>
      </c>
      <c r="R1488" s="53">
        <f t="shared" si="234"/>
        <v>11.654979828214472</v>
      </c>
      <c r="S1488" s="53">
        <f t="shared" si="235"/>
        <v>0</v>
      </c>
      <c r="T1488" s="53">
        <f t="shared" si="236"/>
        <v>0</v>
      </c>
      <c r="U1488" s="53">
        <f t="shared" si="237"/>
        <v>58.927641853201457</v>
      </c>
      <c r="V1488" s="69">
        <v>32.67130010411244</v>
      </c>
      <c r="W1488" s="53">
        <f t="shared" si="238"/>
        <v>11.654979828214472</v>
      </c>
      <c r="X1488" s="53">
        <f t="shared" si="239"/>
        <v>0</v>
      </c>
      <c r="Y1488" s="12"/>
      <c r="Z1488" s="21"/>
      <c r="AA1488" s="48"/>
      <c r="AB1488" s="21"/>
      <c r="AC1488" s="12"/>
    </row>
    <row r="1489" spans="1:29" x14ac:dyDescent="0.3">
      <c r="A1489" s="1">
        <f t="shared" si="230"/>
        <v>45215.468749996398</v>
      </c>
      <c r="B1489" s="6">
        <v>16</v>
      </c>
      <c r="C1489" s="6" t="s">
        <v>88</v>
      </c>
      <c r="D1489">
        <f>IF(HOUR(A1489)+MINUTE(A1489)/60&lt;=18,1,IF(HOUR(A1489)+MINUTE(A1489)/60&gt;=23.25,1,LOOKUP(DAY(A1489),calendario!$A$12:$A$41,calendario!$C$12:$C$41)))</f>
        <v>1</v>
      </c>
      <c r="E1489" s="89">
        <f t="shared" si="231"/>
        <v>4.4957919921874998</v>
      </c>
      <c r="F1489" s="88">
        <v>17.983167968749999</v>
      </c>
      <c r="G1489" s="89">
        <f t="shared" si="231"/>
        <v>4.4977617187499996</v>
      </c>
      <c r="H1489" s="86">
        <v>17.991046874999999</v>
      </c>
      <c r="O1489" s="53">
        <f t="shared" si="232"/>
        <v>0</v>
      </c>
      <c r="P1489" s="54">
        <f t="shared" si="233"/>
        <v>58.927641853201457</v>
      </c>
      <c r="Q1489" s="69">
        <v>36.513360489328477</v>
      </c>
      <c r="R1489" s="53">
        <f t="shared" si="234"/>
        <v>9.7339496356064537</v>
      </c>
      <c r="S1489" s="53">
        <f t="shared" si="235"/>
        <v>0</v>
      </c>
      <c r="T1489" s="53">
        <f t="shared" si="236"/>
        <v>0</v>
      </c>
      <c r="U1489" s="53">
        <f t="shared" si="237"/>
        <v>58.927641853201457</v>
      </c>
      <c r="V1489" s="69">
        <v>36.513360489328477</v>
      </c>
      <c r="W1489" s="53">
        <f t="shared" si="238"/>
        <v>9.7339496356064537</v>
      </c>
      <c r="X1489" s="53">
        <f t="shared" si="239"/>
        <v>0</v>
      </c>
      <c r="Y1489" s="12"/>
      <c r="Z1489" s="21"/>
      <c r="AA1489" s="48"/>
      <c r="AB1489" s="21"/>
      <c r="AC1489" s="12"/>
    </row>
    <row r="1490" spans="1:29" x14ac:dyDescent="0.3">
      <c r="A1490" s="1">
        <f t="shared" si="230"/>
        <v>45215.479166663063</v>
      </c>
      <c r="B1490" s="6">
        <v>16</v>
      </c>
      <c r="C1490" s="6" t="s">
        <v>89</v>
      </c>
      <c r="D1490">
        <f>IF(HOUR(A1490)+MINUTE(A1490)/60&lt;=18,1,IF(HOUR(A1490)+MINUTE(A1490)/60&gt;=23.25,1,LOOKUP(DAY(A1490),calendario!$A$12:$A$41,calendario!$C$12:$C$41)))</f>
        <v>1</v>
      </c>
      <c r="E1490" s="89">
        <f t="shared" si="231"/>
        <v>4.4956860351562504</v>
      </c>
      <c r="F1490" s="88">
        <v>17.982744140625002</v>
      </c>
      <c r="G1490" s="89">
        <f t="shared" si="231"/>
        <v>4.4979448242187496</v>
      </c>
      <c r="H1490" s="86">
        <v>17.991779296874999</v>
      </c>
      <c r="O1490" s="53">
        <f t="shared" si="232"/>
        <v>0</v>
      </c>
      <c r="P1490" s="54">
        <f t="shared" si="233"/>
        <v>58.927641853201457</v>
      </c>
      <c r="Q1490" s="69">
        <v>36.513360489328477</v>
      </c>
      <c r="R1490" s="53">
        <f t="shared" si="234"/>
        <v>9.7339496356064537</v>
      </c>
      <c r="S1490" s="53">
        <f t="shared" si="235"/>
        <v>0</v>
      </c>
      <c r="T1490" s="53">
        <f t="shared" si="236"/>
        <v>0</v>
      </c>
      <c r="U1490" s="53">
        <f t="shared" si="237"/>
        <v>58.927641853201457</v>
      </c>
      <c r="V1490" s="69">
        <v>36.513360489328477</v>
      </c>
      <c r="W1490" s="53">
        <f t="shared" si="238"/>
        <v>9.7339496356064537</v>
      </c>
      <c r="X1490" s="53">
        <f t="shared" si="239"/>
        <v>0</v>
      </c>
      <c r="Y1490" s="12"/>
      <c r="Z1490" s="21"/>
      <c r="AA1490" s="48"/>
      <c r="AB1490" s="21"/>
      <c r="AC1490" s="12"/>
    </row>
    <row r="1491" spans="1:29" x14ac:dyDescent="0.3">
      <c r="A1491" s="1">
        <f t="shared" si="230"/>
        <v>45215.489583329727</v>
      </c>
      <c r="B1491" s="6">
        <v>16</v>
      </c>
      <c r="C1491" s="6" t="s">
        <v>90</v>
      </c>
      <c r="D1491">
        <f>IF(HOUR(A1491)+MINUTE(A1491)/60&lt;=18,1,IF(HOUR(A1491)+MINUTE(A1491)/60&gt;=23.25,1,LOOKUP(DAY(A1491),calendario!$A$12:$A$41,calendario!$C$12:$C$41)))</f>
        <v>1</v>
      </c>
      <c r="E1491" s="89">
        <f t="shared" si="231"/>
        <v>4.4956982421875002</v>
      </c>
      <c r="F1491" s="88">
        <v>17.982792968750001</v>
      </c>
      <c r="G1491" s="89">
        <f t="shared" si="231"/>
        <v>4.4979418945312499</v>
      </c>
      <c r="H1491" s="86">
        <v>17.991767578125</v>
      </c>
      <c r="O1491" s="53">
        <f t="shared" si="232"/>
        <v>0</v>
      </c>
      <c r="P1491" s="54">
        <f t="shared" si="233"/>
        <v>58.927641853201457</v>
      </c>
      <c r="Q1491" s="69">
        <v>35.607783446121807</v>
      </c>
      <c r="R1491" s="53">
        <f t="shared" si="234"/>
        <v>10.186738157209788</v>
      </c>
      <c r="S1491" s="53">
        <f t="shared" si="235"/>
        <v>0</v>
      </c>
      <c r="T1491" s="53">
        <f t="shared" si="236"/>
        <v>0</v>
      </c>
      <c r="U1491" s="53">
        <f t="shared" si="237"/>
        <v>58.927641853201457</v>
      </c>
      <c r="V1491" s="69">
        <v>35.607783446121807</v>
      </c>
      <c r="W1491" s="53">
        <f t="shared" si="238"/>
        <v>10.186738157209788</v>
      </c>
      <c r="X1491" s="53">
        <f t="shared" si="239"/>
        <v>0</v>
      </c>
      <c r="Y1491" s="12"/>
      <c r="Z1491" s="21"/>
      <c r="AA1491" s="48"/>
      <c r="AB1491" s="21"/>
      <c r="AC1491" s="12"/>
    </row>
    <row r="1492" spans="1:29" x14ac:dyDescent="0.3">
      <c r="A1492" s="1">
        <f t="shared" si="230"/>
        <v>45215.499999996391</v>
      </c>
      <c r="B1492" s="6">
        <v>16</v>
      </c>
      <c r="C1492" s="6" t="s">
        <v>91</v>
      </c>
      <c r="D1492">
        <f>IF(HOUR(A1492)+MINUTE(A1492)/60&lt;=18,1,IF(HOUR(A1492)+MINUTE(A1492)/60&gt;=23.25,1,LOOKUP(DAY(A1492),calendario!$A$12:$A$41,calendario!$C$12:$C$41)))</f>
        <v>1</v>
      </c>
      <c r="E1492" s="89">
        <f t="shared" si="231"/>
        <v>4.4960712890624999</v>
      </c>
      <c r="F1492" s="88">
        <v>17.984285156249999</v>
      </c>
      <c r="G1492" s="89">
        <f t="shared" si="231"/>
        <v>4.4980219726562503</v>
      </c>
      <c r="H1492" s="86">
        <v>17.992087890625001</v>
      </c>
      <c r="O1492" s="53">
        <f t="shared" si="232"/>
        <v>0</v>
      </c>
      <c r="P1492" s="54">
        <f t="shared" si="233"/>
        <v>58.927641853201457</v>
      </c>
      <c r="Q1492" s="69">
        <v>35.607783446121807</v>
      </c>
      <c r="R1492" s="53">
        <f t="shared" si="234"/>
        <v>10.186738157209788</v>
      </c>
      <c r="S1492" s="53">
        <f t="shared" si="235"/>
        <v>0</v>
      </c>
      <c r="T1492" s="53">
        <f t="shared" si="236"/>
        <v>0</v>
      </c>
      <c r="U1492" s="53">
        <f t="shared" si="237"/>
        <v>58.927641853201457</v>
      </c>
      <c r="V1492" s="69">
        <v>35.607783446121807</v>
      </c>
      <c r="W1492" s="53">
        <f t="shared" si="238"/>
        <v>10.186738157209788</v>
      </c>
      <c r="X1492" s="53">
        <f t="shared" si="239"/>
        <v>0</v>
      </c>
      <c r="Y1492" s="12"/>
      <c r="Z1492" s="21"/>
      <c r="AA1492" s="48"/>
      <c r="AB1492" s="21"/>
      <c r="AC1492" s="12"/>
    </row>
    <row r="1493" spans="1:29" x14ac:dyDescent="0.3">
      <c r="A1493" s="1">
        <f t="shared" si="230"/>
        <v>45215.510416663055</v>
      </c>
      <c r="B1493" s="6">
        <v>16</v>
      </c>
      <c r="C1493" s="6" t="s">
        <v>93</v>
      </c>
      <c r="D1493">
        <f>IF(HOUR(A1493)+MINUTE(A1493)/60&lt;=18,1,IF(HOUR(A1493)+MINUTE(A1493)/60&gt;=23.25,1,LOOKUP(DAY(A1493),calendario!$A$12:$A$41,calendario!$C$12:$C$41)))</f>
        <v>1</v>
      </c>
      <c r="E1493" s="89">
        <f t="shared" si="231"/>
        <v>4.4958383789062504</v>
      </c>
      <c r="F1493" s="88">
        <v>17.983353515625002</v>
      </c>
      <c r="G1493" s="89">
        <f t="shared" si="231"/>
        <v>4.4979506835937499</v>
      </c>
      <c r="H1493" s="86">
        <v>17.991802734375</v>
      </c>
      <c r="O1493" s="53">
        <f t="shared" si="232"/>
        <v>0</v>
      </c>
      <c r="P1493" s="54">
        <f t="shared" si="233"/>
        <v>58.927641853201457</v>
      </c>
      <c r="Q1493" s="69">
        <v>35.58777199375325</v>
      </c>
      <c r="R1493" s="53">
        <f t="shared" si="234"/>
        <v>10.196743883394067</v>
      </c>
      <c r="S1493" s="53">
        <f t="shared" si="235"/>
        <v>0</v>
      </c>
      <c r="T1493" s="53">
        <f t="shared" si="236"/>
        <v>0</v>
      </c>
      <c r="U1493" s="53">
        <f t="shared" si="237"/>
        <v>58.927641853201457</v>
      </c>
      <c r="V1493" s="69">
        <v>35.58777199375325</v>
      </c>
      <c r="W1493" s="53">
        <f t="shared" si="238"/>
        <v>10.196743883394067</v>
      </c>
      <c r="X1493" s="53">
        <f t="shared" si="239"/>
        <v>0</v>
      </c>
      <c r="Y1493" s="12"/>
      <c r="Z1493" s="21"/>
      <c r="AA1493" s="48"/>
      <c r="AB1493" s="21"/>
      <c r="AC1493" s="12"/>
    </row>
    <row r="1494" spans="1:29" x14ac:dyDescent="0.3">
      <c r="A1494" s="1">
        <f t="shared" si="230"/>
        <v>45215.52083332972</v>
      </c>
      <c r="B1494" s="6">
        <v>16</v>
      </c>
      <c r="C1494" s="6" t="s">
        <v>94</v>
      </c>
      <c r="D1494">
        <f>IF(HOUR(A1494)+MINUTE(A1494)/60&lt;=18,1,IF(HOUR(A1494)+MINUTE(A1494)/60&gt;=23.25,1,LOOKUP(DAY(A1494),calendario!$A$12:$A$41,calendario!$C$12:$C$41)))</f>
        <v>1</v>
      </c>
      <c r="E1494" s="89">
        <f t="shared" si="231"/>
        <v>4.4956137695312499</v>
      </c>
      <c r="F1494" s="88">
        <v>17.982455078125</v>
      </c>
      <c r="G1494" s="89">
        <f t="shared" si="231"/>
        <v>4.4981313476562503</v>
      </c>
      <c r="H1494" s="86">
        <v>17.992525390625001</v>
      </c>
      <c r="O1494" s="53">
        <f t="shared" si="232"/>
        <v>0</v>
      </c>
      <c r="P1494" s="54">
        <f t="shared" si="233"/>
        <v>58.927641853201457</v>
      </c>
      <c r="Q1494" s="69">
        <v>35.58777199375325</v>
      </c>
      <c r="R1494" s="53">
        <f t="shared" si="234"/>
        <v>10.196743883394067</v>
      </c>
      <c r="S1494" s="53">
        <f t="shared" si="235"/>
        <v>0</v>
      </c>
      <c r="T1494" s="53">
        <f t="shared" si="236"/>
        <v>0</v>
      </c>
      <c r="U1494" s="53">
        <f t="shared" si="237"/>
        <v>58.927641853201457</v>
      </c>
      <c r="V1494" s="69">
        <v>35.58777199375325</v>
      </c>
      <c r="W1494" s="53">
        <f t="shared" si="238"/>
        <v>10.196743883394067</v>
      </c>
      <c r="X1494" s="53">
        <f t="shared" si="239"/>
        <v>0</v>
      </c>
      <c r="Y1494" s="12"/>
      <c r="Z1494" s="21"/>
      <c r="AA1494" s="48"/>
      <c r="AB1494" s="21"/>
      <c r="AC1494" s="12"/>
    </row>
    <row r="1495" spans="1:29" x14ac:dyDescent="0.3">
      <c r="A1495" s="1">
        <f t="shared" si="230"/>
        <v>45215.531249996384</v>
      </c>
      <c r="B1495" s="6">
        <v>16</v>
      </c>
      <c r="C1495" s="6" t="s">
        <v>96</v>
      </c>
      <c r="D1495">
        <f>IF(HOUR(A1495)+MINUTE(A1495)/60&lt;=18,1,IF(HOUR(A1495)+MINUTE(A1495)/60&gt;=23.25,1,LOOKUP(DAY(A1495),calendario!$A$12:$A$41,calendario!$C$12:$C$41)))</f>
        <v>1</v>
      </c>
      <c r="E1495" s="89">
        <f t="shared" si="231"/>
        <v>4.4958735351562504</v>
      </c>
      <c r="F1495" s="88">
        <v>17.983494140625002</v>
      </c>
      <c r="G1495" s="89">
        <f t="shared" si="231"/>
        <v>4.4983232421875003</v>
      </c>
      <c r="H1495" s="86">
        <v>17.993292968750001</v>
      </c>
      <c r="O1495" s="53">
        <f t="shared" si="232"/>
        <v>0</v>
      </c>
      <c r="P1495" s="54">
        <f t="shared" si="233"/>
        <v>58.927641853201457</v>
      </c>
      <c r="Q1495" s="69">
        <v>36.043996616345652</v>
      </c>
      <c r="R1495" s="53">
        <f t="shared" si="234"/>
        <v>9.9686315720978662</v>
      </c>
      <c r="S1495" s="53">
        <f t="shared" si="235"/>
        <v>0</v>
      </c>
      <c r="T1495" s="53">
        <f t="shared" si="236"/>
        <v>0</v>
      </c>
      <c r="U1495" s="53">
        <f t="shared" si="237"/>
        <v>58.927641853201457</v>
      </c>
      <c r="V1495" s="69">
        <v>36.043996616345652</v>
      </c>
      <c r="W1495" s="53">
        <f t="shared" si="238"/>
        <v>9.9686315720978662</v>
      </c>
      <c r="X1495" s="53">
        <f t="shared" si="239"/>
        <v>0</v>
      </c>
      <c r="Y1495" s="12"/>
      <c r="Z1495" s="21"/>
      <c r="AA1495" s="48"/>
      <c r="AB1495" s="21"/>
      <c r="AC1495" s="12"/>
    </row>
    <row r="1496" spans="1:29" x14ac:dyDescent="0.3">
      <c r="A1496" s="1">
        <f t="shared" si="230"/>
        <v>45215.541666663048</v>
      </c>
      <c r="B1496" s="6">
        <v>16</v>
      </c>
      <c r="C1496" s="6" t="s">
        <v>97</v>
      </c>
      <c r="D1496">
        <f>IF(HOUR(A1496)+MINUTE(A1496)/60&lt;=18,1,IF(HOUR(A1496)+MINUTE(A1496)/60&gt;=23.25,1,LOOKUP(DAY(A1496),calendario!$A$12:$A$41,calendario!$C$12:$C$41)))</f>
        <v>1</v>
      </c>
      <c r="E1496" s="89">
        <f t="shared" si="231"/>
        <v>4.4962890624999998</v>
      </c>
      <c r="F1496" s="88">
        <v>17.985156249999999</v>
      </c>
      <c r="G1496" s="89">
        <f t="shared" si="231"/>
        <v>4.4984907226562498</v>
      </c>
      <c r="H1496" s="86">
        <v>17.993962890624999</v>
      </c>
      <c r="O1496" s="53">
        <f t="shared" si="232"/>
        <v>0</v>
      </c>
      <c r="P1496" s="54">
        <f t="shared" si="233"/>
        <v>58.927641853201457</v>
      </c>
      <c r="Q1496" s="69">
        <v>36.043996616345652</v>
      </c>
      <c r="R1496" s="53">
        <f t="shared" si="234"/>
        <v>9.9686315720978662</v>
      </c>
      <c r="S1496" s="53">
        <f t="shared" si="235"/>
        <v>0</v>
      </c>
      <c r="T1496" s="53">
        <f t="shared" si="236"/>
        <v>0</v>
      </c>
      <c r="U1496" s="53">
        <f t="shared" si="237"/>
        <v>58.927641853201457</v>
      </c>
      <c r="V1496" s="69">
        <v>36.043996616345652</v>
      </c>
      <c r="W1496" s="53">
        <f t="shared" si="238"/>
        <v>9.9686315720978662</v>
      </c>
      <c r="X1496" s="53">
        <f t="shared" si="239"/>
        <v>0</v>
      </c>
      <c r="Y1496" s="12"/>
      <c r="Z1496" s="21"/>
      <c r="AA1496" s="48"/>
      <c r="AB1496" s="21"/>
      <c r="AC1496" s="12"/>
    </row>
    <row r="1497" spans="1:29" x14ac:dyDescent="0.3">
      <c r="A1497" s="1">
        <f t="shared" si="230"/>
        <v>45215.552083329712</v>
      </c>
      <c r="B1497" s="6">
        <v>16</v>
      </c>
      <c r="C1497" s="6" t="s">
        <v>98</v>
      </c>
      <c r="D1497">
        <f>IF(HOUR(A1497)+MINUTE(A1497)/60&lt;=18,1,IF(HOUR(A1497)+MINUTE(A1497)/60&gt;=23.25,1,LOOKUP(DAY(A1497),calendario!$A$12:$A$41,calendario!$C$12:$C$41)))</f>
        <v>1</v>
      </c>
      <c r="E1497" s="89">
        <f t="shared" si="231"/>
        <v>4.4960971679687498</v>
      </c>
      <c r="F1497" s="88">
        <v>17.984388671874999</v>
      </c>
      <c r="G1497" s="89">
        <f t="shared" si="231"/>
        <v>4.4988974609375001</v>
      </c>
      <c r="H1497" s="86">
        <v>17.99558984375</v>
      </c>
      <c r="O1497" s="53">
        <f t="shared" si="232"/>
        <v>0</v>
      </c>
      <c r="P1497" s="54">
        <f t="shared" si="233"/>
        <v>58.927641853201457</v>
      </c>
      <c r="Q1497" s="69">
        <v>35.909660593440911</v>
      </c>
      <c r="R1497" s="53">
        <f t="shared" si="234"/>
        <v>10.035799583550236</v>
      </c>
      <c r="S1497" s="53">
        <f t="shared" si="235"/>
        <v>0</v>
      </c>
      <c r="T1497" s="53">
        <f t="shared" si="236"/>
        <v>0</v>
      </c>
      <c r="U1497" s="53">
        <f t="shared" si="237"/>
        <v>58.927641853201457</v>
      </c>
      <c r="V1497" s="69">
        <v>35.909660593440911</v>
      </c>
      <c r="W1497" s="53">
        <f t="shared" si="238"/>
        <v>10.035799583550236</v>
      </c>
      <c r="X1497" s="53">
        <f t="shared" si="239"/>
        <v>0</v>
      </c>
      <c r="Y1497" s="12"/>
      <c r="Z1497" s="21"/>
      <c r="AA1497" s="48"/>
      <c r="AB1497" s="21"/>
      <c r="AC1497" s="12"/>
    </row>
    <row r="1498" spans="1:29" x14ac:dyDescent="0.3">
      <c r="A1498" s="1">
        <f t="shared" si="230"/>
        <v>45215.562499996377</v>
      </c>
      <c r="B1498" s="6">
        <v>16</v>
      </c>
      <c r="C1498" s="6" t="s">
        <v>99</v>
      </c>
      <c r="D1498">
        <f>IF(HOUR(A1498)+MINUTE(A1498)/60&lt;=18,1,IF(HOUR(A1498)+MINUTE(A1498)/60&gt;=23.25,1,LOOKUP(DAY(A1498),calendario!$A$12:$A$41,calendario!$C$12:$C$41)))</f>
        <v>1</v>
      </c>
      <c r="E1498" s="89">
        <f t="shared" si="231"/>
        <v>4.4960000000000004</v>
      </c>
      <c r="F1498" s="88">
        <v>17.984000000000002</v>
      </c>
      <c r="G1498" s="89">
        <f t="shared" si="231"/>
        <v>4.4990449218749999</v>
      </c>
      <c r="H1498" s="86">
        <v>17.9961796875</v>
      </c>
      <c r="O1498" s="53">
        <f t="shared" si="232"/>
        <v>0</v>
      </c>
      <c r="P1498" s="54">
        <f t="shared" si="233"/>
        <v>58.927641853201457</v>
      </c>
      <c r="Q1498" s="69">
        <v>35.909660593440911</v>
      </c>
      <c r="R1498" s="53">
        <f t="shared" si="234"/>
        <v>10.035799583550236</v>
      </c>
      <c r="S1498" s="53">
        <f t="shared" si="235"/>
        <v>0</v>
      </c>
      <c r="T1498" s="53">
        <f t="shared" si="236"/>
        <v>0</v>
      </c>
      <c r="U1498" s="53">
        <f t="shared" si="237"/>
        <v>58.927641853201457</v>
      </c>
      <c r="V1498" s="69">
        <v>35.909660593440911</v>
      </c>
      <c r="W1498" s="53">
        <f t="shared" si="238"/>
        <v>10.035799583550236</v>
      </c>
      <c r="X1498" s="53">
        <f t="shared" si="239"/>
        <v>0</v>
      </c>
      <c r="Y1498" s="12"/>
      <c r="Z1498" s="21"/>
      <c r="AA1498" s="48"/>
      <c r="AB1498" s="21"/>
      <c r="AC1498" s="12"/>
    </row>
    <row r="1499" spans="1:29" x14ac:dyDescent="0.3">
      <c r="A1499" s="1">
        <f t="shared" si="230"/>
        <v>45215.572916663041</v>
      </c>
      <c r="B1499" s="6">
        <v>16</v>
      </c>
      <c r="C1499" s="6" t="s">
        <v>100</v>
      </c>
      <c r="D1499">
        <f>IF(HOUR(A1499)+MINUTE(A1499)/60&lt;=18,1,IF(HOUR(A1499)+MINUTE(A1499)/60&gt;=23.25,1,LOOKUP(DAY(A1499),calendario!$A$12:$A$41,calendario!$C$12:$C$41)))</f>
        <v>1</v>
      </c>
      <c r="E1499" s="89">
        <f t="shared" si="231"/>
        <v>4.4962836914062496</v>
      </c>
      <c r="F1499" s="88">
        <v>17.985134765624998</v>
      </c>
      <c r="G1499" s="89">
        <f t="shared" si="231"/>
        <v>4.4993393554687504</v>
      </c>
      <c r="H1499" s="86">
        <v>17.997357421875002</v>
      </c>
      <c r="O1499" s="53">
        <f t="shared" si="232"/>
        <v>0</v>
      </c>
      <c r="P1499" s="54">
        <f t="shared" si="233"/>
        <v>58.927641853201457</v>
      </c>
      <c r="Q1499" s="69">
        <v>35.842365694950544</v>
      </c>
      <c r="R1499" s="53">
        <f t="shared" si="234"/>
        <v>10.06944703279542</v>
      </c>
      <c r="S1499" s="53">
        <f t="shared" si="235"/>
        <v>0</v>
      </c>
      <c r="T1499" s="53">
        <f t="shared" si="236"/>
        <v>0</v>
      </c>
      <c r="U1499" s="53">
        <f t="shared" si="237"/>
        <v>58.927641853201457</v>
      </c>
      <c r="V1499" s="69">
        <v>35.842365694950544</v>
      </c>
      <c r="W1499" s="53">
        <f t="shared" si="238"/>
        <v>10.06944703279542</v>
      </c>
      <c r="X1499" s="53">
        <f t="shared" si="239"/>
        <v>0</v>
      </c>
      <c r="Y1499" s="12"/>
      <c r="Z1499" s="21"/>
      <c r="AA1499" s="48"/>
      <c r="AB1499" s="21"/>
      <c r="AC1499" s="12"/>
    </row>
    <row r="1500" spans="1:29" x14ac:dyDescent="0.3">
      <c r="A1500" s="1">
        <f t="shared" si="230"/>
        <v>45215.583333329705</v>
      </c>
      <c r="B1500" s="6">
        <v>16</v>
      </c>
      <c r="C1500" s="6" t="s">
        <v>101</v>
      </c>
      <c r="D1500">
        <f>IF(HOUR(A1500)+MINUTE(A1500)/60&lt;=18,1,IF(HOUR(A1500)+MINUTE(A1500)/60&gt;=23.25,1,LOOKUP(DAY(A1500),calendario!$A$12:$A$41,calendario!$C$12:$C$41)))</f>
        <v>1</v>
      </c>
      <c r="E1500" s="89">
        <f t="shared" si="231"/>
        <v>4.4966494140625004</v>
      </c>
      <c r="F1500" s="88">
        <v>17.986597656250002</v>
      </c>
      <c r="G1500" s="89">
        <f t="shared" si="231"/>
        <v>4.4996127929687502</v>
      </c>
      <c r="H1500" s="86">
        <v>17.998451171875001</v>
      </c>
      <c r="O1500" s="53">
        <f t="shared" si="232"/>
        <v>0</v>
      </c>
      <c r="P1500" s="54">
        <f t="shared" si="233"/>
        <v>58.927641853201457</v>
      </c>
      <c r="Q1500" s="69">
        <v>35.842365694950544</v>
      </c>
      <c r="R1500" s="53">
        <f t="shared" si="234"/>
        <v>10.06944703279542</v>
      </c>
      <c r="S1500" s="53">
        <f t="shared" si="235"/>
        <v>0</v>
      </c>
      <c r="T1500" s="53">
        <f t="shared" si="236"/>
        <v>0</v>
      </c>
      <c r="U1500" s="53">
        <f t="shared" si="237"/>
        <v>58.927641853201457</v>
      </c>
      <c r="V1500" s="69">
        <v>35.842365694950544</v>
      </c>
      <c r="W1500" s="53">
        <f t="shared" si="238"/>
        <v>10.06944703279542</v>
      </c>
      <c r="X1500" s="53">
        <f t="shared" si="239"/>
        <v>0</v>
      </c>
      <c r="Y1500" s="12"/>
      <c r="Z1500" s="21"/>
      <c r="AA1500" s="48"/>
      <c r="AB1500" s="21"/>
      <c r="AC1500" s="12"/>
    </row>
    <row r="1501" spans="1:29" x14ac:dyDescent="0.3">
      <c r="A1501" s="1">
        <f t="shared" si="230"/>
        <v>45215.593749996369</v>
      </c>
      <c r="B1501" s="6">
        <v>16</v>
      </c>
      <c r="C1501" s="6" t="s">
        <v>102</v>
      </c>
      <c r="D1501">
        <f>IF(HOUR(A1501)+MINUTE(A1501)/60&lt;=18,1,IF(HOUR(A1501)+MINUTE(A1501)/60&gt;=23.25,1,LOOKUP(DAY(A1501),calendario!$A$12:$A$41,calendario!$C$12:$C$41)))</f>
        <v>1</v>
      </c>
      <c r="E1501" s="89">
        <f t="shared" si="231"/>
        <v>4.49653857421875</v>
      </c>
      <c r="F1501" s="88">
        <v>17.986154296875</v>
      </c>
      <c r="G1501" s="89">
        <f t="shared" si="231"/>
        <v>4.4994575195312496</v>
      </c>
      <c r="H1501" s="86">
        <v>17.997830078124998</v>
      </c>
      <c r="O1501" s="53">
        <f t="shared" si="232"/>
        <v>0</v>
      </c>
      <c r="P1501" s="54">
        <f t="shared" si="233"/>
        <v>58.927641853201457</v>
      </c>
      <c r="Q1501" s="69">
        <v>35.892318323789695</v>
      </c>
      <c r="R1501" s="53">
        <f t="shared" si="234"/>
        <v>10.044470718375845</v>
      </c>
      <c r="S1501" s="53">
        <f t="shared" si="235"/>
        <v>0</v>
      </c>
      <c r="T1501" s="53">
        <f t="shared" si="236"/>
        <v>0</v>
      </c>
      <c r="U1501" s="53">
        <f t="shared" si="237"/>
        <v>58.927641853201457</v>
      </c>
      <c r="V1501" s="69">
        <v>35.892318323789695</v>
      </c>
      <c r="W1501" s="53">
        <f t="shared" si="238"/>
        <v>10.044470718375845</v>
      </c>
      <c r="X1501" s="53">
        <f t="shared" si="239"/>
        <v>0</v>
      </c>
      <c r="Y1501" s="12"/>
      <c r="Z1501" s="21"/>
      <c r="AA1501" s="48"/>
      <c r="AB1501" s="21"/>
      <c r="AC1501" s="12"/>
    </row>
    <row r="1502" spans="1:29" x14ac:dyDescent="0.3">
      <c r="A1502" s="1">
        <f t="shared" si="230"/>
        <v>45215.604166663034</v>
      </c>
      <c r="B1502" s="6">
        <v>16</v>
      </c>
      <c r="C1502" s="6" t="s">
        <v>103</v>
      </c>
      <c r="D1502">
        <f>IF(HOUR(A1502)+MINUTE(A1502)/60&lt;=18,1,IF(HOUR(A1502)+MINUTE(A1502)/60&gt;=23.25,1,LOOKUP(DAY(A1502),calendario!$A$12:$A$41,calendario!$C$12:$C$41)))</f>
        <v>1</v>
      </c>
      <c r="E1502" s="89">
        <f t="shared" si="231"/>
        <v>4.4965517578125</v>
      </c>
      <c r="F1502" s="88">
        <v>17.98620703125</v>
      </c>
      <c r="G1502" s="89">
        <f t="shared" si="231"/>
        <v>4.4997827148437501</v>
      </c>
      <c r="H1502" s="86">
        <v>17.999130859375001</v>
      </c>
      <c r="O1502" s="53">
        <f t="shared" si="232"/>
        <v>0</v>
      </c>
      <c r="P1502" s="54">
        <f t="shared" si="233"/>
        <v>58.927641853201457</v>
      </c>
      <c r="Q1502" s="69">
        <v>35.892318323789695</v>
      </c>
      <c r="R1502" s="53">
        <f t="shared" si="234"/>
        <v>10.044470718375845</v>
      </c>
      <c r="S1502" s="53">
        <f t="shared" si="235"/>
        <v>0</v>
      </c>
      <c r="T1502" s="53">
        <f t="shared" si="236"/>
        <v>0</v>
      </c>
      <c r="U1502" s="53">
        <f t="shared" si="237"/>
        <v>58.927641853201457</v>
      </c>
      <c r="V1502" s="69">
        <v>35.892318323789695</v>
      </c>
      <c r="W1502" s="53">
        <f t="shared" si="238"/>
        <v>10.044470718375845</v>
      </c>
      <c r="X1502" s="53">
        <f t="shared" si="239"/>
        <v>0</v>
      </c>
      <c r="Y1502" s="12"/>
      <c r="Z1502" s="21"/>
      <c r="AA1502" s="48"/>
      <c r="AB1502" s="21"/>
      <c r="AC1502" s="12"/>
    </row>
    <row r="1503" spans="1:29" x14ac:dyDescent="0.3">
      <c r="A1503" s="1">
        <f t="shared" si="230"/>
        <v>45215.614583329698</v>
      </c>
      <c r="B1503" s="6">
        <v>16</v>
      </c>
      <c r="C1503" s="6" t="s">
        <v>104</v>
      </c>
      <c r="D1503">
        <f>IF(HOUR(A1503)+MINUTE(A1503)/60&lt;=18,1,IF(HOUR(A1503)+MINUTE(A1503)/60&gt;=23.25,1,LOOKUP(DAY(A1503),calendario!$A$12:$A$41,calendario!$C$12:$C$41)))</f>
        <v>1</v>
      </c>
      <c r="E1503" s="89">
        <f t="shared" si="231"/>
        <v>4.4964052734375004</v>
      </c>
      <c r="F1503" s="88">
        <v>17.985621093750002</v>
      </c>
      <c r="G1503" s="89">
        <f t="shared" si="231"/>
        <v>4.5001035156249998</v>
      </c>
      <c r="H1503" s="86">
        <v>18.000414062499999</v>
      </c>
      <c r="O1503" s="53">
        <f t="shared" si="232"/>
        <v>0</v>
      </c>
      <c r="P1503" s="54">
        <f t="shared" si="233"/>
        <v>58.927641853201457</v>
      </c>
      <c r="Q1503" s="69">
        <v>36.977648099947949</v>
      </c>
      <c r="R1503" s="53">
        <f t="shared" si="234"/>
        <v>9.5018058302967177</v>
      </c>
      <c r="S1503" s="53">
        <f t="shared" si="235"/>
        <v>0</v>
      </c>
      <c r="T1503" s="53">
        <f t="shared" si="236"/>
        <v>0</v>
      </c>
      <c r="U1503" s="53">
        <f t="shared" si="237"/>
        <v>58.927641853201457</v>
      </c>
      <c r="V1503" s="69">
        <v>36.977648099947949</v>
      </c>
      <c r="W1503" s="53">
        <f t="shared" si="238"/>
        <v>9.5018058302967177</v>
      </c>
      <c r="X1503" s="53">
        <f t="shared" si="239"/>
        <v>0</v>
      </c>
      <c r="Y1503" s="12"/>
      <c r="Z1503" s="21"/>
      <c r="AA1503" s="48"/>
      <c r="AB1503" s="21"/>
      <c r="AC1503" s="12"/>
    </row>
    <row r="1504" spans="1:29" x14ac:dyDescent="0.3">
      <c r="A1504" s="1">
        <f t="shared" si="230"/>
        <v>45215.624999996362</v>
      </c>
      <c r="B1504" s="6">
        <v>16</v>
      </c>
      <c r="C1504" s="6" t="s">
        <v>105</v>
      </c>
      <c r="D1504">
        <f>IF(HOUR(A1504)+MINUTE(A1504)/60&lt;=18,1,IF(HOUR(A1504)+MINUTE(A1504)/60&gt;=23.25,1,LOOKUP(DAY(A1504),calendario!$A$12:$A$41,calendario!$C$12:$C$41)))</f>
        <v>1</v>
      </c>
      <c r="E1504" s="89">
        <f t="shared" si="231"/>
        <v>4.4963623046874996</v>
      </c>
      <c r="F1504" s="88">
        <v>17.985449218749999</v>
      </c>
      <c r="G1504" s="89">
        <f t="shared" si="231"/>
        <v>4.4998007812500003</v>
      </c>
      <c r="H1504" s="86">
        <v>17.999203125000001</v>
      </c>
      <c r="O1504" s="53">
        <f t="shared" si="232"/>
        <v>0</v>
      </c>
      <c r="P1504" s="54">
        <f t="shared" si="233"/>
        <v>58.927641853201457</v>
      </c>
      <c r="Q1504" s="69">
        <v>36.977648099947949</v>
      </c>
      <c r="R1504" s="53">
        <f t="shared" si="234"/>
        <v>9.5018058302967177</v>
      </c>
      <c r="S1504" s="53">
        <f t="shared" si="235"/>
        <v>0</v>
      </c>
      <c r="T1504" s="53">
        <f t="shared" si="236"/>
        <v>0</v>
      </c>
      <c r="U1504" s="53">
        <f t="shared" si="237"/>
        <v>58.927641853201457</v>
      </c>
      <c r="V1504" s="69">
        <v>36.977648099947949</v>
      </c>
      <c r="W1504" s="53">
        <f t="shared" si="238"/>
        <v>9.5018058302967177</v>
      </c>
      <c r="X1504" s="53">
        <f t="shared" si="239"/>
        <v>0</v>
      </c>
      <c r="Y1504" s="12"/>
      <c r="Z1504" s="21"/>
      <c r="AA1504" s="48"/>
      <c r="AB1504" s="21"/>
      <c r="AC1504" s="12"/>
    </row>
    <row r="1505" spans="1:29" x14ac:dyDescent="0.3">
      <c r="A1505" s="1">
        <f t="shared" si="230"/>
        <v>45215.635416663026</v>
      </c>
      <c r="B1505" s="6">
        <v>16</v>
      </c>
      <c r="C1505" s="6" t="s">
        <v>106</v>
      </c>
      <c r="D1505">
        <f>IF(HOUR(A1505)+MINUTE(A1505)/60&lt;=18,1,IF(HOUR(A1505)+MINUTE(A1505)/60&gt;=23.25,1,LOOKUP(DAY(A1505),calendario!$A$12:$A$41,calendario!$C$12:$C$41)))</f>
        <v>1</v>
      </c>
      <c r="E1505" s="89">
        <f t="shared" si="231"/>
        <v>4.4968256835937499</v>
      </c>
      <c r="F1505" s="88">
        <v>17.987302734375</v>
      </c>
      <c r="G1505" s="89">
        <f t="shared" si="231"/>
        <v>4.4997695312500001</v>
      </c>
      <c r="H1505" s="86">
        <v>17.999078125</v>
      </c>
      <c r="O1505" s="53">
        <f t="shared" si="232"/>
        <v>0</v>
      </c>
      <c r="P1505" s="54">
        <f t="shared" si="233"/>
        <v>58.927641853201457</v>
      </c>
      <c r="Q1505" s="69">
        <v>37.655245184799583</v>
      </c>
      <c r="R1505" s="53">
        <f t="shared" si="234"/>
        <v>9.1630072878709008</v>
      </c>
      <c r="S1505" s="53">
        <f t="shared" si="235"/>
        <v>0</v>
      </c>
      <c r="T1505" s="53">
        <f t="shared" si="236"/>
        <v>0</v>
      </c>
      <c r="U1505" s="53">
        <f t="shared" si="237"/>
        <v>58.927641853201457</v>
      </c>
      <c r="V1505" s="69">
        <v>37.655245184799583</v>
      </c>
      <c r="W1505" s="53">
        <f t="shared" si="238"/>
        <v>9.1630072878709008</v>
      </c>
      <c r="X1505" s="53">
        <f t="shared" si="239"/>
        <v>0</v>
      </c>
      <c r="Y1505" s="12"/>
      <c r="Z1505" s="21"/>
      <c r="AA1505" s="48"/>
      <c r="AB1505" s="21"/>
      <c r="AC1505" s="12"/>
    </row>
    <row r="1506" spans="1:29" x14ac:dyDescent="0.3">
      <c r="A1506" s="1">
        <f t="shared" si="230"/>
        <v>45215.645833329691</v>
      </c>
      <c r="B1506" s="6">
        <v>16</v>
      </c>
      <c r="C1506" s="6" t="s">
        <v>107</v>
      </c>
      <c r="D1506">
        <f>IF(HOUR(A1506)+MINUTE(A1506)/60&lt;=18,1,IF(HOUR(A1506)+MINUTE(A1506)/60&gt;=23.25,1,LOOKUP(DAY(A1506),calendario!$A$12:$A$41,calendario!$C$12:$C$41)))</f>
        <v>1</v>
      </c>
      <c r="E1506" s="89">
        <f t="shared" si="231"/>
        <v>4.4972387695312497</v>
      </c>
      <c r="F1506" s="88">
        <v>17.988955078124999</v>
      </c>
      <c r="G1506" s="89">
        <f t="shared" si="231"/>
        <v>4.4994458007812499</v>
      </c>
      <c r="H1506" s="86">
        <v>17.997783203125</v>
      </c>
      <c r="O1506" s="53">
        <f t="shared" si="232"/>
        <v>0</v>
      </c>
      <c r="P1506" s="54">
        <f t="shared" si="233"/>
        <v>58.927641853201457</v>
      </c>
      <c r="Q1506" s="69">
        <v>37.655245184799583</v>
      </c>
      <c r="R1506" s="53">
        <f t="shared" si="234"/>
        <v>9.1630072878709008</v>
      </c>
      <c r="S1506" s="53">
        <f t="shared" si="235"/>
        <v>0</v>
      </c>
      <c r="T1506" s="53">
        <f t="shared" si="236"/>
        <v>0</v>
      </c>
      <c r="U1506" s="53">
        <f t="shared" si="237"/>
        <v>58.927641853201457</v>
      </c>
      <c r="V1506" s="69">
        <v>37.655245184799583</v>
      </c>
      <c r="W1506" s="53">
        <f t="shared" si="238"/>
        <v>9.1630072878709008</v>
      </c>
      <c r="X1506" s="53">
        <f t="shared" si="239"/>
        <v>0</v>
      </c>
      <c r="Y1506" s="12"/>
      <c r="Z1506" s="21"/>
      <c r="AA1506" s="48"/>
      <c r="AB1506" s="21"/>
      <c r="AC1506" s="12"/>
    </row>
    <row r="1507" spans="1:29" x14ac:dyDescent="0.3">
      <c r="A1507" s="1">
        <f t="shared" si="230"/>
        <v>45215.656249996355</v>
      </c>
      <c r="B1507" s="6">
        <v>16</v>
      </c>
      <c r="C1507" s="6" t="s">
        <v>108</v>
      </c>
      <c r="D1507">
        <f>IF(HOUR(A1507)+MINUTE(A1507)/60&lt;=18,1,IF(HOUR(A1507)+MINUTE(A1507)/60&gt;=23.25,1,LOOKUP(DAY(A1507),calendario!$A$12:$A$41,calendario!$C$12:$C$41)))</f>
        <v>1</v>
      </c>
      <c r="E1507" s="89">
        <f t="shared" si="231"/>
        <v>4.49300732421875</v>
      </c>
      <c r="F1507" s="88">
        <v>17.972029296875</v>
      </c>
      <c r="G1507" s="89">
        <f t="shared" si="231"/>
        <v>4.4995146484374997</v>
      </c>
      <c r="H1507" s="86">
        <v>17.998058593749999</v>
      </c>
      <c r="O1507" s="53">
        <f t="shared" si="232"/>
        <v>0</v>
      </c>
      <c r="P1507" s="54">
        <f t="shared" si="233"/>
        <v>58.927641853201457</v>
      </c>
      <c r="Q1507" s="69">
        <v>37.806387038001041</v>
      </c>
      <c r="R1507" s="53">
        <f t="shared" si="234"/>
        <v>9.0874363612701714</v>
      </c>
      <c r="S1507" s="53">
        <f t="shared" si="235"/>
        <v>0</v>
      </c>
      <c r="T1507" s="53">
        <f t="shared" si="236"/>
        <v>0</v>
      </c>
      <c r="U1507" s="53">
        <f t="shared" si="237"/>
        <v>58.927641853201457</v>
      </c>
      <c r="V1507" s="69">
        <v>37.806387038001041</v>
      </c>
      <c r="W1507" s="53">
        <f t="shared" si="238"/>
        <v>9.0874363612701714</v>
      </c>
      <c r="X1507" s="53">
        <f t="shared" si="239"/>
        <v>0</v>
      </c>
      <c r="Y1507" s="12"/>
      <c r="Z1507" s="21"/>
      <c r="AA1507" s="48"/>
      <c r="AB1507" s="21"/>
      <c r="AC1507" s="12"/>
    </row>
    <row r="1508" spans="1:29" x14ac:dyDescent="0.3">
      <c r="A1508" s="1">
        <f t="shared" si="230"/>
        <v>45215.666666663019</v>
      </c>
      <c r="B1508" s="6">
        <v>16</v>
      </c>
      <c r="C1508" s="6" t="s">
        <v>109</v>
      </c>
      <c r="D1508">
        <f>IF(HOUR(A1508)+MINUTE(A1508)/60&lt;=18,1,IF(HOUR(A1508)+MINUTE(A1508)/60&gt;=23.25,1,LOOKUP(DAY(A1508),calendario!$A$12:$A$41,calendario!$C$12:$C$41)))</f>
        <v>1</v>
      </c>
      <c r="E1508" s="89">
        <f t="shared" si="231"/>
        <v>4.4975712890624999</v>
      </c>
      <c r="F1508" s="88">
        <v>17.99028515625</v>
      </c>
      <c r="G1508" s="89">
        <f t="shared" si="231"/>
        <v>4.4994750976562496</v>
      </c>
      <c r="H1508" s="86">
        <v>17.997900390624999</v>
      </c>
      <c r="O1508" s="53">
        <f t="shared" si="232"/>
        <v>0</v>
      </c>
      <c r="P1508" s="54">
        <f t="shared" si="233"/>
        <v>58.927641853201457</v>
      </c>
      <c r="Q1508" s="69">
        <v>37.806387038001041</v>
      </c>
      <c r="R1508" s="53">
        <f t="shared" si="234"/>
        <v>9.0874363612701714</v>
      </c>
      <c r="S1508" s="53">
        <f t="shared" si="235"/>
        <v>0</v>
      </c>
      <c r="T1508" s="53">
        <f t="shared" si="236"/>
        <v>0</v>
      </c>
      <c r="U1508" s="53">
        <f t="shared" si="237"/>
        <v>58.927641853201457</v>
      </c>
      <c r="V1508" s="69">
        <v>37.806387038001041</v>
      </c>
      <c r="W1508" s="53">
        <f t="shared" si="238"/>
        <v>9.0874363612701714</v>
      </c>
      <c r="X1508" s="53">
        <f t="shared" si="239"/>
        <v>0</v>
      </c>
      <c r="Y1508" s="12"/>
      <c r="Z1508" s="21"/>
      <c r="AA1508" s="48"/>
      <c r="AB1508" s="21"/>
      <c r="AC1508" s="12"/>
    </row>
    <row r="1509" spans="1:29" x14ac:dyDescent="0.3">
      <c r="A1509" s="1">
        <f t="shared" si="230"/>
        <v>45215.677083329683</v>
      </c>
      <c r="B1509" s="6">
        <v>16</v>
      </c>
      <c r="C1509" s="6" t="s">
        <v>110</v>
      </c>
      <c r="D1509">
        <f>IF(HOUR(A1509)+MINUTE(A1509)/60&lt;=18,1,IF(HOUR(A1509)+MINUTE(A1509)/60&gt;=23.25,1,LOOKUP(DAY(A1509),calendario!$A$12:$A$41,calendario!$C$12:$C$41)))</f>
        <v>1</v>
      </c>
      <c r="E1509" s="89">
        <f t="shared" si="231"/>
        <v>4.4939853515625003</v>
      </c>
      <c r="F1509" s="88">
        <v>17.975941406250001</v>
      </c>
      <c r="G1509" s="89">
        <f t="shared" si="231"/>
        <v>4.49949853515625</v>
      </c>
      <c r="H1509" s="86">
        <v>17.997994140625</v>
      </c>
      <c r="O1509" s="53">
        <f t="shared" si="232"/>
        <v>0</v>
      </c>
      <c r="P1509" s="54">
        <f t="shared" si="233"/>
        <v>58.927641853201457</v>
      </c>
      <c r="Q1509" s="69">
        <v>36.763877928162408</v>
      </c>
      <c r="R1509" s="53">
        <f t="shared" si="234"/>
        <v>9.608690916189488</v>
      </c>
      <c r="S1509" s="53">
        <f t="shared" si="235"/>
        <v>0</v>
      </c>
      <c r="T1509" s="53">
        <f t="shared" si="236"/>
        <v>0</v>
      </c>
      <c r="U1509" s="53">
        <f t="shared" si="237"/>
        <v>58.927641853201457</v>
      </c>
      <c r="V1509" s="69">
        <v>36.763877928162408</v>
      </c>
      <c r="W1509" s="53">
        <f t="shared" si="238"/>
        <v>9.608690916189488</v>
      </c>
      <c r="X1509" s="53">
        <f t="shared" si="239"/>
        <v>0</v>
      </c>
      <c r="Y1509" s="12"/>
      <c r="Z1509" s="21"/>
      <c r="AA1509" s="48"/>
      <c r="AB1509" s="21"/>
      <c r="AC1509" s="12"/>
    </row>
    <row r="1510" spans="1:29" x14ac:dyDescent="0.3">
      <c r="A1510" s="1">
        <f t="shared" si="230"/>
        <v>45215.687499996347</v>
      </c>
      <c r="B1510" s="6">
        <v>16</v>
      </c>
      <c r="C1510" s="6" t="s">
        <v>111</v>
      </c>
      <c r="D1510">
        <f>IF(HOUR(A1510)+MINUTE(A1510)/60&lt;=18,1,IF(HOUR(A1510)+MINUTE(A1510)/60&gt;=23.25,1,LOOKUP(DAY(A1510),calendario!$A$12:$A$41,calendario!$C$12:$C$41)))</f>
        <v>1</v>
      </c>
      <c r="E1510" s="89">
        <f t="shared" si="231"/>
        <v>4.49761083984375</v>
      </c>
      <c r="F1510" s="88">
        <v>17.990443359375</v>
      </c>
      <c r="G1510" s="89">
        <f t="shared" si="231"/>
        <v>4.4990761718750001</v>
      </c>
      <c r="H1510" s="86">
        <v>17.9963046875</v>
      </c>
      <c r="O1510" s="53">
        <f t="shared" si="232"/>
        <v>0</v>
      </c>
      <c r="P1510" s="54">
        <f t="shared" si="233"/>
        <v>58.927641853201457</v>
      </c>
      <c r="Q1510" s="69">
        <v>36.763877928162408</v>
      </c>
      <c r="R1510" s="53">
        <f t="shared" si="234"/>
        <v>9.608690916189488</v>
      </c>
      <c r="S1510" s="53">
        <f t="shared" si="235"/>
        <v>0</v>
      </c>
      <c r="T1510" s="53">
        <f t="shared" si="236"/>
        <v>0</v>
      </c>
      <c r="U1510" s="53">
        <f t="shared" si="237"/>
        <v>58.927641853201457</v>
      </c>
      <c r="V1510" s="69">
        <v>36.763877928162408</v>
      </c>
      <c r="W1510" s="53">
        <f t="shared" si="238"/>
        <v>9.608690916189488</v>
      </c>
      <c r="X1510" s="53">
        <f t="shared" si="239"/>
        <v>0</v>
      </c>
      <c r="Y1510" s="12"/>
      <c r="Z1510" s="21"/>
      <c r="AA1510" s="48"/>
      <c r="AB1510" s="21"/>
      <c r="AC1510" s="12"/>
    </row>
    <row r="1511" spans="1:29" x14ac:dyDescent="0.3">
      <c r="A1511" s="1">
        <f t="shared" si="230"/>
        <v>45215.697916663012</v>
      </c>
      <c r="B1511" s="6">
        <v>16</v>
      </c>
      <c r="C1511" s="6" t="s">
        <v>112</v>
      </c>
      <c r="D1511">
        <f>IF(HOUR(A1511)+MINUTE(A1511)/60&lt;=18,1,IF(HOUR(A1511)+MINUTE(A1511)/60&gt;=23.25,1,LOOKUP(DAY(A1511),calendario!$A$12:$A$41,calendario!$C$12:$C$41)))</f>
        <v>1</v>
      </c>
      <c r="E1511" s="89">
        <f t="shared" si="231"/>
        <v>4.4982797851562504</v>
      </c>
      <c r="F1511" s="88">
        <v>17.993119140625002</v>
      </c>
      <c r="G1511" s="89">
        <f t="shared" si="231"/>
        <v>4.4986796875000001</v>
      </c>
      <c r="H1511" s="86">
        <v>17.994718750000001</v>
      </c>
      <c r="O1511" s="53">
        <f t="shared" si="232"/>
        <v>0</v>
      </c>
      <c r="P1511" s="54">
        <f t="shared" si="233"/>
        <v>58.927641853201457</v>
      </c>
      <c r="Q1511" s="69">
        <v>36.879804528891199</v>
      </c>
      <c r="R1511" s="53">
        <f t="shared" si="234"/>
        <v>9.5507276158250924</v>
      </c>
      <c r="S1511" s="53">
        <f t="shared" si="235"/>
        <v>0</v>
      </c>
      <c r="T1511" s="53">
        <f t="shared" si="236"/>
        <v>0</v>
      </c>
      <c r="U1511" s="53">
        <f t="shared" si="237"/>
        <v>58.927641853201457</v>
      </c>
      <c r="V1511" s="69">
        <v>36.879804528891199</v>
      </c>
      <c r="W1511" s="53">
        <f t="shared" si="238"/>
        <v>9.5507276158250924</v>
      </c>
      <c r="X1511" s="53">
        <f t="shared" si="239"/>
        <v>0</v>
      </c>
      <c r="Y1511" s="12"/>
      <c r="Z1511" s="21"/>
      <c r="AA1511" s="48"/>
      <c r="AB1511" s="21"/>
      <c r="AC1511" s="12"/>
    </row>
    <row r="1512" spans="1:29" x14ac:dyDescent="0.3">
      <c r="A1512" s="1">
        <f t="shared" si="230"/>
        <v>45215.708333329676</v>
      </c>
      <c r="B1512" s="6">
        <v>16</v>
      </c>
      <c r="C1512" s="6" t="s">
        <v>113</v>
      </c>
      <c r="D1512">
        <f>IF(HOUR(A1512)+MINUTE(A1512)/60&lt;=18,1,IF(HOUR(A1512)+MINUTE(A1512)/60&gt;=23.25,1,LOOKUP(DAY(A1512),calendario!$A$12:$A$41,calendario!$C$12:$C$41)))</f>
        <v>1</v>
      </c>
      <c r="E1512" s="89">
        <f t="shared" si="231"/>
        <v>4.5849345703125</v>
      </c>
      <c r="F1512" s="88">
        <v>18.33973828125</v>
      </c>
      <c r="G1512" s="89">
        <f t="shared" si="231"/>
        <v>4.5441328125</v>
      </c>
      <c r="H1512" s="86">
        <v>18.17653125</v>
      </c>
      <c r="O1512" s="53">
        <f t="shared" si="232"/>
        <v>0</v>
      </c>
      <c r="P1512" s="54">
        <f t="shared" si="233"/>
        <v>58.927641853201457</v>
      </c>
      <c r="Q1512" s="69">
        <v>36.879804528891199</v>
      </c>
      <c r="R1512" s="53">
        <f t="shared" si="234"/>
        <v>9.5507276158250924</v>
      </c>
      <c r="S1512" s="53">
        <f t="shared" si="235"/>
        <v>0</v>
      </c>
      <c r="T1512" s="53">
        <f t="shared" si="236"/>
        <v>0</v>
      </c>
      <c r="U1512" s="53">
        <f t="shared" si="237"/>
        <v>58.927641853201457</v>
      </c>
      <c r="V1512" s="69">
        <v>36.879804528891199</v>
      </c>
      <c r="W1512" s="53">
        <f t="shared" si="238"/>
        <v>9.5507276158250924</v>
      </c>
      <c r="X1512" s="53">
        <f t="shared" si="239"/>
        <v>0</v>
      </c>
      <c r="Y1512" s="12"/>
      <c r="Z1512" s="21"/>
      <c r="AA1512" s="48"/>
      <c r="AB1512" s="21"/>
      <c r="AC1512" s="12"/>
    </row>
    <row r="1513" spans="1:29" x14ac:dyDescent="0.3">
      <c r="A1513" s="1">
        <f t="shared" si="230"/>
        <v>45215.71874999634</v>
      </c>
      <c r="B1513" s="6">
        <v>16</v>
      </c>
      <c r="C1513" s="6" t="s">
        <v>114</v>
      </c>
      <c r="D1513">
        <f>IF(HOUR(A1513)+MINUTE(A1513)/60&lt;=18,1,IF(HOUR(A1513)+MINUTE(A1513)/60&gt;=23.25,1,LOOKUP(DAY(A1513),calendario!$A$12:$A$41,calendario!$C$12:$C$41)))</f>
        <v>1</v>
      </c>
      <c r="E1513" s="89">
        <f t="shared" si="231"/>
        <v>4.6433305664062496</v>
      </c>
      <c r="F1513" s="88">
        <v>18.573322265624999</v>
      </c>
      <c r="G1513" s="89">
        <f t="shared" si="231"/>
        <v>4.65168994140625</v>
      </c>
      <c r="H1513" s="86">
        <v>18.606759765625</v>
      </c>
      <c r="O1513" s="53">
        <f t="shared" si="232"/>
        <v>0</v>
      </c>
      <c r="P1513" s="54">
        <f t="shared" si="233"/>
        <v>58.927641853201457</v>
      </c>
      <c r="Q1513" s="69">
        <v>36.47756090577824</v>
      </c>
      <c r="R1513" s="53">
        <f t="shared" si="234"/>
        <v>9.7518494273815719</v>
      </c>
      <c r="S1513" s="53">
        <f t="shared" si="235"/>
        <v>0</v>
      </c>
      <c r="T1513" s="53">
        <f t="shared" si="236"/>
        <v>0</v>
      </c>
      <c r="U1513" s="53">
        <f t="shared" si="237"/>
        <v>58.927641853201457</v>
      </c>
      <c r="V1513" s="69">
        <v>36.47756090577824</v>
      </c>
      <c r="W1513" s="53">
        <f t="shared" si="238"/>
        <v>9.7518494273815719</v>
      </c>
      <c r="X1513" s="53">
        <f t="shared" si="239"/>
        <v>0</v>
      </c>
      <c r="Y1513" s="12"/>
      <c r="Z1513" s="21"/>
      <c r="AA1513" s="48"/>
      <c r="AB1513" s="21"/>
      <c r="AC1513" s="12"/>
    </row>
    <row r="1514" spans="1:29" x14ac:dyDescent="0.3">
      <c r="A1514" s="1">
        <f t="shared" si="230"/>
        <v>45215.729166663004</v>
      </c>
      <c r="B1514" s="6">
        <v>16</v>
      </c>
      <c r="C1514" s="6" t="s">
        <v>115</v>
      </c>
      <c r="D1514">
        <f>IF(HOUR(A1514)+MINUTE(A1514)/60&lt;=18,1,IF(HOUR(A1514)+MINUTE(A1514)/60&gt;=23.25,1,LOOKUP(DAY(A1514),calendario!$A$12:$A$41,calendario!$C$12:$C$41)))</f>
        <v>1</v>
      </c>
      <c r="E1514" s="89">
        <f t="shared" si="231"/>
        <v>4.6435205078125001</v>
      </c>
      <c r="F1514" s="88">
        <v>18.574082031250001</v>
      </c>
      <c r="G1514" s="89">
        <f t="shared" si="231"/>
        <v>4.6515000000000004</v>
      </c>
      <c r="H1514" s="86">
        <v>18.606000000000002</v>
      </c>
      <c r="O1514" s="53">
        <f t="shared" si="232"/>
        <v>0</v>
      </c>
      <c r="P1514" s="54">
        <f t="shared" si="233"/>
        <v>58.927641853201457</v>
      </c>
      <c r="Q1514" s="69">
        <v>36.47756090577824</v>
      </c>
      <c r="R1514" s="53">
        <f t="shared" si="234"/>
        <v>9.7518494273815719</v>
      </c>
      <c r="S1514" s="53">
        <f t="shared" si="235"/>
        <v>0</v>
      </c>
      <c r="T1514" s="53">
        <f t="shared" si="236"/>
        <v>0</v>
      </c>
      <c r="U1514" s="53">
        <f t="shared" si="237"/>
        <v>58.927641853201457</v>
      </c>
      <c r="V1514" s="69">
        <v>36.47756090577824</v>
      </c>
      <c r="W1514" s="53">
        <f t="shared" si="238"/>
        <v>9.7518494273815719</v>
      </c>
      <c r="X1514" s="53">
        <f t="shared" si="239"/>
        <v>0</v>
      </c>
      <c r="Y1514" s="12"/>
      <c r="Z1514" s="21"/>
      <c r="AA1514" s="48"/>
      <c r="AB1514" s="21"/>
      <c r="AC1514" s="12"/>
    </row>
    <row r="1515" spans="1:29" x14ac:dyDescent="0.3">
      <c r="A1515" s="1">
        <f t="shared" si="230"/>
        <v>45215.739583329669</v>
      </c>
      <c r="B1515" s="6">
        <v>16</v>
      </c>
      <c r="C1515" s="6" t="s">
        <v>116</v>
      </c>
      <c r="D1515">
        <f>IF(HOUR(A1515)+MINUTE(A1515)/60&lt;=18,1,IF(HOUR(A1515)+MINUTE(A1515)/60&gt;=23.25,1,LOOKUP(DAY(A1515),calendario!$A$12:$A$41,calendario!$C$12:$C$41)))</f>
        <v>1</v>
      </c>
      <c r="E1515" s="89">
        <f t="shared" si="231"/>
        <v>4.6440415039062497</v>
      </c>
      <c r="F1515" s="88">
        <v>18.576166015624999</v>
      </c>
      <c r="G1515" s="89">
        <f t="shared" si="231"/>
        <v>4.6507509765624997</v>
      </c>
      <c r="H1515" s="86">
        <v>18.603003906249999</v>
      </c>
      <c r="O1515" s="53">
        <f t="shared" si="232"/>
        <v>0</v>
      </c>
      <c r="P1515" s="54">
        <f t="shared" si="233"/>
        <v>58.927641853201457</v>
      </c>
      <c r="Q1515" s="69">
        <v>36.341313638729822</v>
      </c>
      <c r="R1515" s="53">
        <f t="shared" si="234"/>
        <v>9.8199730609057809</v>
      </c>
      <c r="S1515" s="53">
        <f t="shared" si="235"/>
        <v>0</v>
      </c>
      <c r="T1515" s="53">
        <f t="shared" si="236"/>
        <v>0</v>
      </c>
      <c r="U1515" s="53">
        <f t="shared" si="237"/>
        <v>58.927641853201457</v>
      </c>
      <c r="V1515" s="69">
        <v>36.341313638729822</v>
      </c>
      <c r="W1515" s="53">
        <f t="shared" si="238"/>
        <v>9.8199730609057809</v>
      </c>
      <c r="X1515" s="53">
        <f t="shared" si="239"/>
        <v>0</v>
      </c>
      <c r="Y1515" s="12"/>
      <c r="Z1515" s="21"/>
      <c r="AA1515" s="48"/>
      <c r="AB1515" s="21"/>
      <c r="AC1515" s="12"/>
    </row>
    <row r="1516" spans="1:29" x14ac:dyDescent="0.3">
      <c r="A1516" s="1">
        <f t="shared" si="230"/>
        <v>45215.749999996333</v>
      </c>
      <c r="B1516" s="6">
        <v>16</v>
      </c>
      <c r="C1516" s="6" t="s">
        <v>117</v>
      </c>
      <c r="D1516">
        <f>IF(HOUR(A1516)+MINUTE(A1516)/60&lt;=18,1,IF(HOUR(A1516)+MINUTE(A1516)/60&gt;=23.25,1,LOOKUP(DAY(A1516),calendario!$A$12:$A$41,calendario!$C$12:$C$41)))</f>
        <v>1</v>
      </c>
      <c r="E1516" s="89">
        <f t="shared" si="231"/>
        <v>4.6439355468750003</v>
      </c>
      <c r="F1516" s="88">
        <v>18.575742187500001</v>
      </c>
      <c r="G1516" s="89">
        <f t="shared" si="231"/>
        <v>4.6501889648437498</v>
      </c>
      <c r="H1516" s="86">
        <v>18.600755859374999</v>
      </c>
      <c r="O1516" s="53">
        <f t="shared" si="232"/>
        <v>0</v>
      </c>
      <c r="P1516" s="54">
        <f t="shared" si="233"/>
        <v>58.927641853201457</v>
      </c>
      <c r="Q1516" s="69">
        <v>36.341313638729822</v>
      </c>
      <c r="R1516" s="53">
        <f t="shared" si="234"/>
        <v>9.8199730609057809</v>
      </c>
      <c r="S1516" s="53">
        <f t="shared" si="235"/>
        <v>0</v>
      </c>
      <c r="T1516" s="53">
        <f t="shared" si="236"/>
        <v>0</v>
      </c>
      <c r="U1516" s="53">
        <f t="shared" si="237"/>
        <v>58.927641853201457</v>
      </c>
      <c r="V1516" s="69">
        <v>36.341313638729822</v>
      </c>
      <c r="W1516" s="53">
        <f t="shared" si="238"/>
        <v>9.8199730609057809</v>
      </c>
      <c r="X1516" s="53">
        <f t="shared" si="239"/>
        <v>0</v>
      </c>
      <c r="Y1516" s="12"/>
      <c r="Z1516" s="21"/>
      <c r="AA1516" s="48"/>
      <c r="AB1516" s="21"/>
      <c r="AC1516" s="12"/>
    </row>
    <row r="1517" spans="1:29" x14ac:dyDescent="0.3">
      <c r="A1517" s="1">
        <f t="shared" si="230"/>
        <v>45215.760416662997</v>
      </c>
      <c r="B1517" s="6">
        <v>16</v>
      </c>
      <c r="C1517" s="6" t="s">
        <v>118</v>
      </c>
      <c r="D1517">
        <f>IF(HOUR(A1517)+MINUTE(A1517)/60&lt;=18,1,IF(HOUR(A1517)+MINUTE(A1517)/60&gt;=23.25,1,LOOKUP(DAY(A1517),calendario!$A$12:$A$41,calendario!$C$12:$C$41)))</f>
        <v>0</v>
      </c>
      <c r="E1517" s="89">
        <f t="shared" si="231"/>
        <v>4.6448749999999999</v>
      </c>
      <c r="F1517" s="88">
        <v>18.579499999999999</v>
      </c>
      <c r="G1517" s="89">
        <f t="shared" si="231"/>
        <v>4.6493959960937499</v>
      </c>
      <c r="H1517" s="86">
        <v>18.597583984374999</v>
      </c>
      <c r="O1517" s="53">
        <f t="shared" si="232"/>
        <v>0</v>
      </c>
      <c r="P1517" s="54">
        <f t="shared" si="233"/>
        <v>60.072878709005721</v>
      </c>
      <c r="Q1517" s="69">
        <v>36.26514705882353</v>
      </c>
      <c r="R1517" s="53">
        <f t="shared" si="234"/>
        <v>10.40204385736595</v>
      </c>
      <c r="S1517" s="53">
        <f t="shared" si="235"/>
        <v>0</v>
      </c>
      <c r="T1517" s="53">
        <f t="shared" si="236"/>
        <v>0</v>
      </c>
      <c r="U1517" s="53">
        <f t="shared" si="237"/>
        <v>60.072878709005721</v>
      </c>
      <c r="V1517" s="69">
        <v>36.26514705882353</v>
      </c>
      <c r="W1517" s="53">
        <f t="shared" si="238"/>
        <v>10.40204385736595</v>
      </c>
      <c r="X1517" s="53">
        <f t="shared" si="239"/>
        <v>0</v>
      </c>
      <c r="Y1517" s="12"/>
      <c r="Z1517" s="21"/>
      <c r="AA1517" s="48"/>
      <c r="AB1517" s="21"/>
      <c r="AC1517" s="12"/>
    </row>
    <row r="1518" spans="1:29" x14ac:dyDescent="0.3">
      <c r="A1518" s="1">
        <f t="shared" si="230"/>
        <v>45215.770833329661</v>
      </c>
      <c r="B1518" s="6">
        <v>16</v>
      </c>
      <c r="C1518" s="6" t="s">
        <v>119</v>
      </c>
      <c r="D1518">
        <f>IF(HOUR(A1518)+MINUTE(A1518)/60&lt;=18,1,IF(HOUR(A1518)+MINUTE(A1518)/60&gt;=23.25,1,LOOKUP(DAY(A1518),calendario!$A$12:$A$41,calendario!$C$12:$C$41)))</f>
        <v>0</v>
      </c>
      <c r="E1518" s="89">
        <f t="shared" si="231"/>
        <v>4.6448149414062501</v>
      </c>
      <c r="F1518" s="88">
        <v>18.579259765625</v>
      </c>
      <c r="G1518" s="89">
        <f t="shared" si="231"/>
        <v>4.6480400390624999</v>
      </c>
      <c r="H1518" s="86">
        <v>18.592160156249999</v>
      </c>
      <c r="O1518" s="53">
        <f t="shared" si="232"/>
        <v>0</v>
      </c>
      <c r="P1518" s="54">
        <f t="shared" si="233"/>
        <v>60.072878709005721</v>
      </c>
      <c r="Q1518" s="69">
        <v>36.26514705882353</v>
      </c>
      <c r="R1518" s="53">
        <f t="shared" si="234"/>
        <v>10.40204385736595</v>
      </c>
      <c r="S1518" s="53">
        <f t="shared" si="235"/>
        <v>0</v>
      </c>
      <c r="T1518" s="53">
        <f t="shared" si="236"/>
        <v>0</v>
      </c>
      <c r="U1518" s="53">
        <f t="shared" si="237"/>
        <v>60.072878709005721</v>
      </c>
      <c r="V1518" s="69">
        <v>36.26514705882353</v>
      </c>
      <c r="W1518" s="53">
        <f t="shared" si="238"/>
        <v>10.40204385736595</v>
      </c>
      <c r="X1518" s="53">
        <f t="shared" si="239"/>
        <v>0</v>
      </c>
      <c r="Y1518" s="12"/>
      <c r="Z1518" s="21"/>
      <c r="AA1518" s="48"/>
      <c r="AB1518" s="21"/>
      <c r="AC1518" s="12"/>
    </row>
    <row r="1519" spans="1:29" x14ac:dyDescent="0.3">
      <c r="A1519" s="1">
        <f t="shared" si="230"/>
        <v>45215.781249996326</v>
      </c>
      <c r="B1519" s="6">
        <v>16</v>
      </c>
      <c r="C1519" s="6" t="s">
        <v>120</v>
      </c>
      <c r="D1519">
        <f>IF(HOUR(A1519)+MINUTE(A1519)/60&lt;=18,1,IF(HOUR(A1519)+MINUTE(A1519)/60&gt;=23.25,1,LOOKUP(DAY(A1519),calendario!$A$12:$A$41,calendario!$C$12:$C$41)))</f>
        <v>0</v>
      </c>
      <c r="E1519" s="89">
        <f t="shared" si="231"/>
        <v>4.6459926757812502</v>
      </c>
      <c r="F1519" s="88">
        <v>18.583970703125001</v>
      </c>
      <c r="G1519" s="89">
        <f t="shared" si="231"/>
        <v>4.6458413085937504</v>
      </c>
      <c r="H1519" s="86">
        <v>18.583365234375002</v>
      </c>
      <c r="O1519" s="53">
        <f t="shared" si="232"/>
        <v>0</v>
      </c>
      <c r="P1519" s="54">
        <f t="shared" si="233"/>
        <v>60.072878709005721</v>
      </c>
      <c r="Q1519" s="69">
        <v>36.322540864133259</v>
      </c>
      <c r="R1519" s="53">
        <f t="shared" si="234"/>
        <v>10.373346954711085</v>
      </c>
      <c r="S1519" s="53">
        <f t="shared" si="235"/>
        <v>0</v>
      </c>
      <c r="T1519" s="53">
        <f t="shared" si="236"/>
        <v>0</v>
      </c>
      <c r="U1519" s="53">
        <f t="shared" si="237"/>
        <v>60.072878709005721</v>
      </c>
      <c r="V1519" s="69">
        <v>36.322540864133259</v>
      </c>
      <c r="W1519" s="53">
        <f t="shared" si="238"/>
        <v>10.373346954711085</v>
      </c>
      <c r="X1519" s="53">
        <f t="shared" si="239"/>
        <v>0</v>
      </c>
      <c r="Y1519" s="12"/>
      <c r="Z1519" s="21"/>
      <c r="AA1519" s="48"/>
      <c r="AB1519" s="21"/>
      <c r="AC1519" s="12"/>
    </row>
    <row r="1520" spans="1:29" x14ac:dyDescent="0.3">
      <c r="A1520" s="1">
        <f t="shared" si="230"/>
        <v>45215.79166666299</v>
      </c>
      <c r="B1520" s="6">
        <v>16</v>
      </c>
      <c r="C1520" s="6" t="s">
        <v>121</v>
      </c>
      <c r="D1520">
        <f>IF(HOUR(A1520)+MINUTE(A1520)/60&lt;=18,1,IF(HOUR(A1520)+MINUTE(A1520)/60&gt;=23.25,1,LOOKUP(DAY(A1520),calendario!$A$12:$A$41,calendario!$C$12:$C$41)))</f>
        <v>0</v>
      </c>
      <c r="E1520" s="89">
        <f t="shared" si="231"/>
        <v>4.6488935546874997</v>
      </c>
      <c r="F1520" s="88">
        <v>18.595574218749999</v>
      </c>
      <c r="G1520" s="89">
        <f t="shared" si="231"/>
        <v>4.6485390625000003</v>
      </c>
      <c r="H1520" s="86">
        <v>18.594156250000001</v>
      </c>
      <c r="O1520" s="53">
        <f t="shared" si="232"/>
        <v>0</v>
      </c>
      <c r="P1520" s="54">
        <f t="shared" si="233"/>
        <v>60.072878709005721</v>
      </c>
      <c r="Q1520" s="69">
        <v>36.322540864133259</v>
      </c>
      <c r="R1520" s="53">
        <f t="shared" si="234"/>
        <v>10.373346954711085</v>
      </c>
      <c r="S1520" s="53">
        <f t="shared" si="235"/>
        <v>0</v>
      </c>
      <c r="T1520" s="53">
        <f t="shared" si="236"/>
        <v>0</v>
      </c>
      <c r="U1520" s="53">
        <f t="shared" si="237"/>
        <v>60.072878709005721</v>
      </c>
      <c r="V1520" s="69">
        <v>36.322540864133259</v>
      </c>
      <c r="W1520" s="53">
        <f t="shared" si="238"/>
        <v>10.373346954711085</v>
      </c>
      <c r="X1520" s="53">
        <f t="shared" si="239"/>
        <v>0</v>
      </c>
      <c r="Y1520" s="12"/>
      <c r="Z1520" s="21"/>
      <c r="AA1520" s="48"/>
      <c r="AB1520" s="21"/>
      <c r="AC1520" s="12"/>
    </row>
    <row r="1521" spans="1:29" x14ac:dyDescent="0.3">
      <c r="A1521" s="1">
        <f t="shared" si="230"/>
        <v>45215.802083329654</v>
      </c>
      <c r="B1521" s="6">
        <v>16</v>
      </c>
      <c r="C1521" s="6" t="s">
        <v>122</v>
      </c>
      <c r="D1521">
        <f>IF(HOUR(A1521)+MINUTE(A1521)/60&lt;=18,1,IF(HOUR(A1521)+MINUTE(A1521)/60&gt;=23.25,1,LOOKUP(DAY(A1521),calendario!$A$12:$A$41,calendario!$C$12:$C$41)))</f>
        <v>0</v>
      </c>
      <c r="E1521" s="89">
        <f t="shared" si="231"/>
        <v>4.6503750000000004</v>
      </c>
      <c r="F1521" s="88">
        <v>18.601500000000001</v>
      </c>
      <c r="G1521" s="89">
        <f t="shared" si="231"/>
        <v>4.6485751953124996</v>
      </c>
      <c r="H1521" s="86">
        <v>18.594300781249999</v>
      </c>
      <c r="O1521" s="53">
        <f t="shared" si="232"/>
        <v>0</v>
      </c>
      <c r="P1521" s="54">
        <f t="shared" si="233"/>
        <v>60.072878709005721</v>
      </c>
      <c r="Q1521" s="69">
        <v>34.700131702238416</v>
      </c>
      <c r="R1521" s="53">
        <f t="shared" si="234"/>
        <v>11.184551535658507</v>
      </c>
      <c r="S1521" s="53">
        <f t="shared" si="235"/>
        <v>0</v>
      </c>
      <c r="T1521" s="53">
        <f t="shared" si="236"/>
        <v>0</v>
      </c>
      <c r="U1521" s="53">
        <f t="shared" si="237"/>
        <v>60.072878709005721</v>
      </c>
      <c r="V1521" s="69">
        <v>34.700131702238416</v>
      </c>
      <c r="W1521" s="53">
        <f t="shared" si="238"/>
        <v>11.184551535658507</v>
      </c>
      <c r="X1521" s="53">
        <f t="shared" si="239"/>
        <v>0</v>
      </c>
      <c r="Y1521" s="12"/>
      <c r="Z1521" s="21"/>
      <c r="AA1521" s="48"/>
      <c r="AB1521" s="21"/>
      <c r="AC1521" s="12"/>
    </row>
    <row r="1522" spans="1:29" x14ac:dyDescent="0.3">
      <c r="A1522" s="1">
        <f t="shared" si="230"/>
        <v>45215.812499996318</v>
      </c>
      <c r="B1522" s="6">
        <v>16</v>
      </c>
      <c r="C1522" s="6" t="s">
        <v>123</v>
      </c>
      <c r="D1522">
        <f>IF(HOUR(A1522)+MINUTE(A1522)/60&lt;=18,1,IF(HOUR(A1522)+MINUTE(A1522)/60&gt;=23.25,1,LOOKUP(DAY(A1522),calendario!$A$12:$A$41,calendario!$C$12:$C$41)))</f>
        <v>0</v>
      </c>
      <c r="E1522" s="89">
        <f t="shared" si="231"/>
        <v>4.6509853515625004</v>
      </c>
      <c r="F1522" s="88">
        <v>18.603941406250001</v>
      </c>
      <c r="G1522" s="89">
        <f t="shared" si="231"/>
        <v>4.6480903320312503</v>
      </c>
      <c r="H1522" s="86">
        <v>18.592361328125001</v>
      </c>
      <c r="O1522" s="53">
        <f t="shared" si="232"/>
        <v>0</v>
      </c>
      <c r="P1522" s="54">
        <f t="shared" si="233"/>
        <v>60.072878709005721</v>
      </c>
      <c r="Q1522" s="69">
        <v>34.700131702238416</v>
      </c>
      <c r="R1522" s="53">
        <f t="shared" si="234"/>
        <v>11.184551535658507</v>
      </c>
      <c r="S1522" s="53">
        <f t="shared" si="235"/>
        <v>0</v>
      </c>
      <c r="T1522" s="53">
        <f t="shared" si="236"/>
        <v>0</v>
      </c>
      <c r="U1522" s="53">
        <f t="shared" si="237"/>
        <v>60.072878709005721</v>
      </c>
      <c r="V1522" s="69">
        <v>34.700131702238416</v>
      </c>
      <c r="W1522" s="53">
        <f t="shared" si="238"/>
        <v>11.184551535658507</v>
      </c>
      <c r="X1522" s="53">
        <f t="shared" si="239"/>
        <v>0</v>
      </c>
      <c r="Y1522" s="12"/>
      <c r="Z1522" s="21"/>
      <c r="AA1522" s="48"/>
      <c r="AB1522" s="21"/>
      <c r="AC1522" s="12"/>
    </row>
    <row r="1523" spans="1:29" x14ac:dyDescent="0.3">
      <c r="A1523" s="1">
        <f t="shared" si="230"/>
        <v>45215.822916662983</v>
      </c>
      <c r="B1523" s="6">
        <v>16</v>
      </c>
      <c r="C1523" s="6" t="s">
        <v>124</v>
      </c>
      <c r="D1523">
        <f>IF(HOUR(A1523)+MINUTE(A1523)/60&lt;=18,1,IF(HOUR(A1523)+MINUTE(A1523)/60&gt;=23.25,1,LOOKUP(DAY(A1523),calendario!$A$12:$A$41,calendario!$C$12:$C$41)))</f>
        <v>0</v>
      </c>
      <c r="E1523" s="89">
        <f t="shared" si="231"/>
        <v>4.65151953125</v>
      </c>
      <c r="F1523" s="88">
        <v>18.606078125</v>
      </c>
      <c r="G1523" s="89">
        <f t="shared" si="231"/>
        <v>4.6479458007812502</v>
      </c>
      <c r="H1523" s="86">
        <v>18.591783203125001</v>
      </c>
      <c r="O1523" s="53">
        <f t="shared" si="232"/>
        <v>0</v>
      </c>
      <c r="P1523" s="54">
        <f t="shared" si="233"/>
        <v>60.072878709005721</v>
      </c>
      <c r="Q1523" s="69">
        <v>31.600937272254036</v>
      </c>
      <c r="R1523" s="53">
        <f t="shared" si="234"/>
        <v>12.734148750650697</v>
      </c>
      <c r="S1523" s="53">
        <f t="shared" si="235"/>
        <v>0</v>
      </c>
      <c r="T1523" s="53">
        <f t="shared" si="236"/>
        <v>0</v>
      </c>
      <c r="U1523" s="53">
        <f t="shared" si="237"/>
        <v>60.072878709005721</v>
      </c>
      <c r="V1523" s="69">
        <v>31.600937272254036</v>
      </c>
      <c r="W1523" s="53">
        <f t="shared" si="238"/>
        <v>12.734148750650697</v>
      </c>
      <c r="X1523" s="53">
        <f t="shared" si="239"/>
        <v>0</v>
      </c>
      <c r="Y1523" s="12"/>
      <c r="Z1523" s="21"/>
      <c r="AA1523" s="48"/>
      <c r="AB1523" s="21"/>
      <c r="AC1523" s="12"/>
    </row>
    <row r="1524" spans="1:29" x14ac:dyDescent="0.3">
      <c r="A1524" s="1">
        <f t="shared" si="230"/>
        <v>45215.833333329647</v>
      </c>
      <c r="B1524" s="6">
        <v>16</v>
      </c>
      <c r="C1524" s="6" t="s">
        <v>125</v>
      </c>
      <c r="D1524">
        <f>IF(HOUR(A1524)+MINUTE(A1524)/60&lt;=18,1,IF(HOUR(A1524)+MINUTE(A1524)/60&gt;=23.25,1,LOOKUP(DAY(A1524),calendario!$A$12:$A$41,calendario!$C$12:$C$41)))</f>
        <v>0</v>
      </c>
      <c r="E1524" s="89">
        <f t="shared" si="231"/>
        <v>4.6522470703124998</v>
      </c>
      <c r="F1524" s="88">
        <v>18.608988281249999</v>
      </c>
      <c r="G1524" s="89">
        <f t="shared" si="231"/>
        <v>4.6479594726562503</v>
      </c>
      <c r="H1524" s="86">
        <v>18.591837890625001</v>
      </c>
      <c r="O1524" s="53">
        <f t="shared" si="232"/>
        <v>0</v>
      </c>
      <c r="P1524" s="54">
        <f t="shared" si="233"/>
        <v>60.072878709005721</v>
      </c>
      <c r="Q1524" s="69">
        <v>31.600937272254036</v>
      </c>
      <c r="R1524" s="53">
        <f t="shared" si="234"/>
        <v>12.734148750650697</v>
      </c>
      <c r="S1524" s="53">
        <f t="shared" si="235"/>
        <v>0</v>
      </c>
      <c r="T1524" s="53">
        <f t="shared" si="236"/>
        <v>0</v>
      </c>
      <c r="U1524" s="53">
        <f t="shared" si="237"/>
        <v>60.072878709005721</v>
      </c>
      <c r="V1524" s="69">
        <v>31.600937272254036</v>
      </c>
      <c r="W1524" s="53">
        <f t="shared" si="238"/>
        <v>12.734148750650697</v>
      </c>
      <c r="X1524" s="53">
        <f t="shared" si="239"/>
        <v>0</v>
      </c>
      <c r="Y1524" s="12"/>
      <c r="Z1524" s="21"/>
      <c r="AA1524" s="48"/>
      <c r="AB1524" s="21"/>
      <c r="AC1524" s="12"/>
    </row>
    <row r="1525" spans="1:29" x14ac:dyDescent="0.3">
      <c r="A1525" s="1">
        <f t="shared" si="230"/>
        <v>45215.843749996311</v>
      </c>
      <c r="B1525" s="6">
        <v>16</v>
      </c>
      <c r="C1525" s="6" t="s">
        <v>126</v>
      </c>
      <c r="D1525">
        <f>IF(HOUR(A1525)+MINUTE(A1525)/60&lt;=18,1,IF(HOUR(A1525)+MINUTE(A1525)/60&gt;=23.25,1,LOOKUP(DAY(A1525),calendario!$A$12:$A$41,calendario!$C$12:$C$41)))</f>
        <v>0</v>
      </c>
      <c r="E1525" s="89">
        <f t="shared" si="231"/>
        <v>4.6518715820312497</v>
      </c>
      <c r="F1525" s="88">
        <v>18.607486328124999</v>
      </c>
      <c r="G1525" s="89">
        <f t="shared" si="231"/>
        <v>4.64795361328125</v>
      </c>
      <c r="H1525" s="86">
        <v>18.591814453125</v>
      </c>
      <c r="O1525" s="53">
        <f t="shared" si="232"/>
        <v>0</v>
      </c>
      <c r="P1525" s="54">
        <f t="shared" si="233"/>
        <v>60.072878709005721</v>
      </c>
      <c r="Q1525" s="69">
        <v>31.739905778240498</v>
      </c>
      <c r="R1525" s="53">
        <f t="shared" si="234"/>
        <v>12.664664497657466</v>
      </c>
      <c r="S1525" s="53">
        <f t="shared" si="235"/>
        <v>0</v>
      </c>
      <c r="T1525" s="53">
        <f t="shared" si="236"/>
        <v>0</v>
      </c>
      <c r="U1525" s="53">
        <f t="shared" si="237"/>
        <v>60.072878709005721</v>
      </c>
      <c r="V1525" s="69">
        <v>31.739905778240498</v>
      </c>
      <c r="W1525" s="53">
        <f t="shared" si="238"/>
        <v>12.664664497657466</v>
      </c>
      <c r="X1525" s="53">
        <f t="shared" si="239"/>
        <v>0</v>
      </c>
      <c r="Y1525" s="12"/>
      <c r="Z1525" s="21"/>
      <c r="AA1525" s="48"/>
      <c r="AB1525" s="21"/>
      <c r="AC1525" s="12"/>
    </row>
    <row r="1526" spans="1:29" x14ac:dyDescent="0.3">
      <c r="A1526" s="1">
        <f t="shared" si="230"/>
        <v>45215.854166662975</v>
      </c>
      <c r="B1526" s="6">
        <v>16</v>
      </c>
      <c r="C1526" s="6" t="s">
        <v>127</v>
      </c>
      <c r="D1526">
        <f>IF(HOUR(A1526)+MINUTE(A1526)/60&lt;=18,1,IF(HOUR(A1526)+MINUTE(A1526)/60&gt;=23.25,1,LOOKUP(DAY(A1526),calendario!$A$12:$A$41,calendario!$C$12:$C$41)))</f>
        <v>0</v>
      </c>
      <c r="E1526" s="89">
        <f t="shared" si="231"/>
        <v>4.6518935546874998</v>
      </c>
      <c r="F1526" s="88">
        <v>18.607574218749999</v>
      </c>
      <c r="G1526" s="89">
        <f t="shared" si="231"/>
        <v>4.64785791015625</v>
      </c>
      <c r="H1526" s="86">
        <v>18.591431640625</v>
      </c>
      <c r="O1526" s="53">
        <f t="shared" si="232"/>
        <v>0</v>
      </c>
      <c r="P1526" s="54">
        <f t="shared" si="233"/>
        <v>60.072878709005721</v>
      </c>
      <c r="Q1526" s="69">
        <v>31.739905778240498</v>
      </c>
      <c r="R1526" s="53">
        <f t="shared" si="234"/>
        <v>12.664664497657466</v>
      </c>
      <c r="S1526" s="53">
        <f t="shared" si="235"/>
        <v>0</v>
      </c>
      <c r="T1526" s="53">
        <f t="shared" si="236"/>
        <v>0</v>
      </c>
      <c r="U1526" s="53">
        <f t="shared" si="237"/>
        <v>60.072878709005721</v>
      </c>
      <c r="V1526" s="69">
        <v>31.739905778240498</v>
      </c>
      <c r="W1526" s="53">
        <f t="shared" si="238"/>
        <v>12.664664497657466</v>
      </c>
      <c r="X1526" s="53">
        <f t="shared" si="239"/>
        <v>0</v>
      </c>
      <c r="Y1526" s="12"/>
      <c r="Z1526" s="21"/>
      <c r="AA1526" s="48"/>
      <c r="AB1526" s="21"/>
      <c r="AC1526" s="12"/>
    </row>
    <row r="1527" spans="1:29" x14ac:dyDescent="0.3">
      <c r="A1527" s="1">
        <f t="shared" si="230"/>
        <v>45215.86458332964</v>
      </c>
      <c r="B1527" s="6">
        <v>16</v>
      </c>
      <c r="C1527" s="6" t="s">
        <v>128</v>
      </c>
      <c r="D1527">
        <f>IF(HOUR(A1527)+MINUTE(A1527)/60&lt;=18,1,IF(HOUR(A1527)+MINUTE(A1527)/60&gt;=23.25,1,LOOKUP(DAY(A1527),calendario!$A$12:$A$41,calendario!$C$12:$C$41)))</f>
        <v>0</v>
      </c>
      <c r="E1527" s="89">
        <f t="shared" si="231"/>
        <v>4.6525654296874999</v>
      </c>
      <c r="F1527" s="88">
        <v>18.610261718749999</v>
      </c>
      <c r="G1527" s="89">
        <f t="shared" si="231"/>
        <v>4.6478188476562501</v>
      </c>
      <c r="H1527" s="86">
        <v>18.591275390625</v>
      </c>
      <c r="O1527" s="53">
        <f t="shared" si="232"/>
        <v>0</v>
      </c>
      <c r="P1527" s="54">
        <f t="shared" si="233"/>
        <v>60.072878709005721</v>
      </c>
      <c r="Q1527" s="69">
        <v>31.783554138469547</v>
      </c>
      <c r="R1527" s="53">
        <f t="shared" si="234"/>
        <v>12.642840317542941</v>
      </c>
      <c r="S1527" s="53">
        <f t="shared" si="235"/>
        <v>0</v>
      </c>
      <c r="T1527" s="53">
        <f t="shared" si="236"/>
        <v>0</v>
      </c>
      <c r="U1527" s="53">
        <f t="shared" si="237"/>
        <v>60.072878709005721</v>
      </c>
      <c r="V1527" s="69">
        <v>31.783554138469547</v>
      </c>
      <c r="W1527" s="53">
        <f t="shared" si="238"/>
        <v>12.642840317542941</v>
      </c>
      <c r="X1527" s="53">
        <f t="shared" si="239"/>
        <v>0</v>
      </c>
      <c r="Y1527" s="12"/>
      <c r="Z1527" s="21"/>
      <c r="AA1527" s="48"/>
      <c r="AB1527" s="21"/>
      <c r="AC1527" s="12"/>
    </row>
    <row r="1528" spans="1:29" x14ac:dyDescent="0.3">
      <c r="A1528" s="1">
        <f t="shared" si="230"/>
        <v>45215.874999996304</v>
      </c>
      <c r="B1528" s="6">
        <v>16</v>
      </c>
      <c r="C1528" s="6" t="s">
        <v>129</v>
      </c>
      <c r="D1528">
        <f>IF(HOUR(A1528)+MINUTE(A1528)/60&lt;=18,1,IF(HOUR(A1528)+MINUTE(A1528)/60&gt;=23.25,1,LOOKUP(DAY(A1528),calendario!$A$12:$A$41,calendario!$C$12:$C$41)))</f>
        <v>0</v>
      </c>
      <c r="E1528" s="89">
        <f t="shared" si="231"/>
        <v>4.6526342773437497</v>
      </c>
      <c r="F1528" s="88">
        <v>18.610537109374999</v>
      </c>
      <c r="G1528" s="89">
        <f t="shared" si="231"/>
        <v>4.6475214843749999</v>
      </c>
      <c r="H1528" s="86">
        <v>18.5900859375</v>
      </c>
      <c r="O1528" s="53">
        <f t="shared" si="232"/>
        <v>0</v>
      </c>
      <c r="P1528" s="54">
        <f t="shared" si="233"/>
        <v>60.072878709005721</v>
      </c>
      <c r="Q1528" s="69">
        <v>31.783554138469547</v>
      </c>
      <c r="R1528" s="53">
        <f t="shared" si="234"/>
        <v>12.642840317542941</v>
      </c>
      <c r="S1528" s="53">
        <f t="shared" si="235"/>
        <v>0</v>
      </c>
      <c r="T1528" s="53">
        <f t="shared" si="236"/>
        <v>0</v>
      </c>
      <c r="U1528" s="53">
        <f t="shared" si="237"/>
        <v>60.072878709005721</v>
      </c>
      <c r="V1528" s="69">
        <v>31.783554138469547</v>
      </c>
      <c r="W1528" s="53">
        <f t="shared" si="238"/>
        <v>12.642840317542941</v>
      </c>
      <c r="X1528" s="53">
        <f t="shared" si="239"/>
        <v>0</v>
      </c>
      <c r="Y1528" s="12"/>
      <c r="Z1528" s="21"/>
      <c r="AA1528" s="48"/>
      <c r="AB1528" s="21"/>
      <c r="AC1528" s="12"/>
    </row>
    <row r="1529" spans="1:29" x14ac:dyDescent="0.3">
      <c r="A1529" s="1">
        <f t="shared" si="230"/>
        <v>45215.885416662968</v>
      </c>
      <c r="B1529" s="6">
        <v>16</v>
      </c>
      <c r="C1529" s="6" t="s">
        <v>130</v>
      </c>
      <c r="D1529">
        <f>IF(HOUR(A1529)+MINUTE(A1529)/60&lt;=18,1,IF(HOUR(A1529)+MINUTE(A1529)/60&gt;=23.25,1,LOOKUP(DAY(A1529),calendario!$A$12:$A$41,calendario!$C$12:$C$41)))</f>
        <v>0</v>
      </c>
      <c r="E1529" s="89">
        <f t="shared" si="231"/>
        <v>4.6523706054687501</v>
      </c>
      <c r="F1529" s="88">
        <v>18.609482421875001</v>
      </c>
      <c r="G1529" s="89">
        <f t="shared" si="231"/>
        <v>4.6469228515624996</v>
      </c>
      <c r="H1529" s="86">
        <v>18.587691406249998</v>
      </c>
      <c r="O1529" s="53">
        <f t="shared" si="232"/>
        <v>0</v>
      </c>
      <c r="P1529" s="54">
        <f t="shared" si="233"/>
        <v>60.072878709005721</v>
      </c>
      <c r="Q1529" s="69">
        <v>31.934914888079128</v>
      </c>
      <c r="R1529" s="53">
        <f t="shared" si="234"/>
        <v>12.567159942738151</v>
      </c>
      <c r="S1529" s="53">
        <f t="shared" si="235"/>
        <v>0</v>
      </c>
      <c r="T1529" s="53">
        <f t="shared" si="236"/>
        <v>0</v>
      </c>
      <c r="U1529" s="53">
        <f t="shared" si="237"/>
        <v>60.072878709005721</v>
      </c>
      <c r="V1529" s="69">
        <v>31.934914888079128</v>
      </c>
      <c r="W1529" s="53">
        <f t="shared" si="238"/>
        <v>12.567159942738151</v>
      </c>
      <c r="X1529" s="53">
        <f t="shared" si="239"/>
        <v>0</v>
      </c>
      <c r="Y1529" s="12"/>
      <c r="Z1529" s="21"/>
      <c r="AA1529" s="48"/>
      <c r="AB1529" s="21"/>
      <c r="AC1529" s="12"/>
    </row>
    <row r="1530" spans="1:29" x14ac:dyDescent="0.3">
      <c r="A1530" s="1">
        <f t="shared" si="230"/>
        <v>45215.895833329632</v>
      </c>
      <c r="B1530" s="6">
        <v>16</v>
      </c>
      <c r="C1530" s="6" t="s">
        <v>131</v>
      </c>
      <c r="D1530">
        <f>IF(HOUR(A1530)+MINUTE(A1530)/60&lt;=18,1,IF(HOUR(A1530)+MINUTE(A1530)/60&gt;=23.25,1,LOOKUP(DAY(A1530),calendario!$A$12:$A$41,calendario!$C$12:$C$41)))</f>
        <v>0</v>
      </c>
      <c r="E1530" s="89">
        <f t="shared" si="231"/>
        <v>4.6519223632812503</v>
      </c>
      <c r="F1530" s="88">
        <v>18.607689453125001</v>
      </c>
      <c r="G1530" s="89">
        <f t="shared" si="231"/>
        <v>4.6470561523437501</v>
      </c>
      <c r="H1530" s="86">
        <v>18.588224609375001</v>
      </c>
      <c r="O1530" s="53">
        <f t="shared" si="232"/>
        <v>0</v>
      </c>
      <c r="P1530" s="54">
        <f t="shared" si="233"/>
        <v>60.072878709005721</v>
      </c>
      <c r="Q1530" s="69">
        <v>31.934914888079128</v>
      </c>
      <c r="R1530" s="53">
        <f t="shared" si="234"/>
        <v>12.567159942738151</v>
      </c>
      <c r="S1530" s="53">
        <f t="shared" si="235"/>
        <v>0</v>
      </c>
      <c r="T1530" s="53">
        <f t="shared" si="236"/>
        <v>0</v>
      </c>
      <c r="U1530" s="53">
        <f t="shared" si="237"/>
        <v>60.072878709005721</v>
      </c>
      <c r="V1530" s="69">
        <v>31.934914888079128</v>
      </c>
      <c r="W1530" s="53">
        <f t="shared" si="238"/>
        <v>12.567159942738151</v>
      </c>
      <c r="X1530" s="53">
        <f t="shared" si="239"/>
        <v>0</v>
      </c>
      <c r="Y1530" s="12"/>
      <c r="Z1530" s="21"/>
      <c r="AA1530" s="48"/>
      <c r="AB1530" s="21"/>
      <c r="AC1530" s="12"/>
    </row>
    <row r="1531" spans="1:29" x14ac:dyDescent="0.3">
      <c r="A1531" s="1">
        <f t="shared" si="230"/>
        <v>45215.906249996297</v>
      </c>
      <c r="B1531" s="6">
        <v>16</v>
      </c>
      <c r="C1531" s="6" t="s">
        <v>132</v>
      </c>
      <c r="D1531">
        <f>IF(HOUR(A1531)+MINUTE(A1531)/60&lt;=18,1,IF(HOUR(A1531)+MINUTE(A1531)/60&gt;=23.25,1,LOOKUP(DAY(A1531),calendario!$A$12:$A$41,calendario!$C$12:$C$41)))</f>
        <v>0</v>
      </c>
      <c r="E1531" s="89">
        <f t="shared" si="231"/>
        <v>4.65291064453125</v>
      </c>
      <c r="F1531" s="88">
        <v>18.611642578125</v>
      </c>
      <c r="G1531" s="89">
        <f t="shared" si="231"/>
        <v>4.6469487304687496</v>
      </c>
      <c r="H1531" s="86">
        <v>18.587794921874998</v>
      </c>
      <c r="O1531" s="53">
        <f t="shared" si="232"/>
        <v>0</v>
      </c>
      <c r="P1531" s="54">
        <f t="shared" si="233"/>
        <v>60.072878709005721</v>
      </c>
      <c r="Q1531" s="69">
        <v>32.617432847475271</v>
      </c>
      <c r="R1531" s="53">
        <f t="shared" si="234"/>
        <v>12.225900963040079</v>
      </c>
      <c r="S1531" s="53">
        <f t="shared" si="235"/>
        <v>0</v>
      </c>
      <c r="T1531" s="53">
        <f t="shared" si="236"/>
        <v>0</v>
      </c>
      <c r="U1531" s="53">
        <f t="shared" si="237"/>
        <v>60.072878709005721</v>
      </c>
      <c r="V1531" s="69">
        <v>32.617432847475271</v>
      </c>
      <c r="W1531" s="53">
        <f t="shared" si="238"/>
        <v>12.225900963040079</v>
      </c>
      <c r="X1531" s="53">
        <f t="shared" si="239"/>
        <v>0</v>
      </c>
      <c r="Y1531" s="12"/>
      <c r="Z1531" s="21"/>
      <c r="AA1531" s="48"/>
      <c r="AB1531" s="21"/>
      <c r="AC1531" s="12"/>
    </row>
    <row r="1532" spans="1:29" x14ac:dyDescent="0.3">
      <c r="A1532" s="1">
        <f t="shared" si="230"/>
        <v>45215.916666662961</v>
      </c>
      <c r="B1532" s="6">
        <v>16</v>
      </c>
      <c r="C1532" s="6" t="s">
        <v>133</v>
      </c>
      <c r="D1532">
        <f>IF(HOUR(A1532)+MINUTE(A1532)/60&lt;=18,1,IF(HOUR(A1532)+MINUTE(A1532)/60&gt;=23.25,1,LOOKUP(DAY(A1532),calendario!$A$12:$A$41,calendario!$C$12:$C$41)))</f>
        <v>0</v>
      </c>
      <c r="E1532" s="89">
        <f t="shared" si="231"/>
        <v>4.6530419921875001</v>
      </c>
      <c r="F1532" s="88">
        <v>18.612167968750001</v>
      </c>
      <c r="G1532" s="89">
        <f t="shared" si="231"/>
        <v>4.6466547851562501</v>
      </c>
      <c r="H1532" s="86">
        <v>18.586619140625</v>
      </c>
      <c r="O1532" s="53">
        <f t="shared" si="232"/>
        <v>0</v>
      </c>
      <c r="P1532" s="54">
        <f t="shared" si="233"/>
        <v>60.072878709005721</v>
      </c>
      <c r="Q1532" s="69">
        <v>32.617432847475271</v>
      </c>
      <c r="R1532" s="53">
        <f t="shared" si="234"/>
        <v>12.225900963040079</v>
      </c>
      <c r="S1532" s="53">
        <f t="shared" si="235"/>
        <v>0</v>
      </c>
      <c r="T1532" s="53">
        <f t="shared" si="236"/>
        <v>0</v>
      </c>
      <c r="U1532" s="53">
        <f t="shared" si="237"/>
        <v>60.072878709005721</v>
      </c>
      <c r="V1532" s="69">
        <v>32.617432847475271</v>
      </c>
      <c r="W1532" s="53">
        <f t="shared" si="238"/>
        <v>12.225900963040079</v>
      </c>
      <c r="X1532" s="53">
        <f t="shared" si="239"/>
        <v>0</v>
      </c>
      <c r="Y1532" s="12"/>
      <c r="Z1532" s="21"/>
      <c r="AA1532" s="48"/>
      <c r="AB1532" s="21"/>
      <c r="AC1532" s="12"/>
    </row>
    <row r="1533" spans="1:29" x14ac:dyDescent="0.3">
      <c r="A1533" s="1">
        <f t="shared" si="230"/>
        <v>45215.927083329625</v>
      </c>
      <c r="B1533" s="6">
        <v>16</v>
      </c>
      <c r="C1533" s="6" t="s">
        <v>134</v>
      </c>
      <c r="D1533">
        <f>IF(HOUR(A1533)+MINUTE(A1533)/60&lt;=18,1,IF(HOUR(A1533)+MINUTE(A1533)/60&gt;=23.25,1,LOOKUP(DAY(A1533),calendario!$A$12:$A$41,calendario!$C$12:$C$41)))</f>
        <v>0</v>
      </c>
      <c r="E1533" s="89">
        <f t="shared" si="231"/>
        <v>4.6532148437499998</v>
      </c>
      <c r="F1533" s="88">
        <v>18.612859374999999</v>
      </c>
      <c r="G1533" s="89">
        <f t="shared" si="231"/>
        <v>4.64718603515625</v>
      </c>
      <c r="H1533" s="86">
        <v>18.588744140625</v>
      </c>
      <c r="O1533" s="53">
        <f t="shared" si="232"/>
        <v>0</v>
      </c>
      <c r="P1533" s="54">
        <f t="shared" si="233"/>
        <v>60.072878709005721</v>
      </c>
      <c r="Q1533" s="69">
        <v>33.00432196772514</v>
      </c>
      <c r="R1533" s="53">
        <f t="shared" si="234"/>
        <v>12.032456402915145</v>
      </c>
      <c r="S1533" s="53">
        <f t="shared" si="235"/>
        <v>0</v>
      </c>
      <c r="T1533" s="53">
        <f t="shared" si="236"/>
        <v>0</v>
      </c>
      <c r="U1533" s="53">
        <f t="shared" si="237"/>
        <v>60.072878709005721</v>
      </c>
      <c r="V1533" s="69">
        <v>33.00432196772514</v>
      </c>
      <c r="W1533" s="53">
        <f t="shared" si="238"/>
        <v>12.032456402915145</v>
      </c>
      <c r="X1533" s="53">
        <f t="shared" si="239"/>
        <v>0</v>
      </c>
      <c r="Y1533" s="12"/>
      <c r="Z1533" s="21"/>
      <c r="AA1533" s="48"/>
      <c r="AB1533" s="21"/>
      <c r="AC1533" s="12"/>
    </row>
    <row r="1534" spans="1:29" x14ac:dyDescent="0.3">
      <c r="A1534" s="1">
        <f t="shared" si="230"/>
        <v>45215.937499996289</v>
      </c>
      <c r="B1534" s="6">
        <v>16</v>
      </c>
      <c r="C1534" s="6" t="s">
        <v>135</v>
      </c>
      <c r="D1534">
        <f>IF(HOUR(A1534)+MINUTE(A1534)/60&lt;=18,1,IF(HOUR(A1534)+MINUTE(A1534)/60&gt;=23.25,1,LOOKUP(DAY(A1534),calendario!$A$12:$A$41,calendario!$C$12:$C$41)))</f>
        <v>0</v>
      </c>
      <c r="E1534" s="89">
        <f t="shared" si="231"/>
        <v>4.6529965820312498</v>
      </c>
      <c r="F1534" s="88">
        <v>18.611986328124999</v>
      </c>
      <c r="G1534" s="89">
        <f t="shared" si="231"/>
        <v>4.64696826171875</v>
      </c>
      <c r="H1534" s="86">
        <v>18.587873046875</v>
      </c>
      <c r="O1534" s="53">
        <f t="shared" si="232"/>
        <v>0</v>
      </c>
      <c r="P1534" s="54">
        <f t="shared" si="233"/>
        <v>60.072878709005721</v>
      </c>
      <c r="Q1534" s="69">
        <v>33.00432196772514</v>
      </c>
      <c r="R1534" s="53">
        <f t="shared" si="234"/>
        <v>12.032456402915145</v>
      </c>
      <c r="S1534" s="53">
        <f t="shared" si="235"/>
        <v>0</v>
      </c>
      <c r="T1534" s="53">
        <f t="shared" si="236"/>
        <v>0</v>
      </c>
      <c r="U1534" s="53">
        <f t="shared" si="237"/>
        <v>60.072878709005721</v>
      </c>
      <c r="V1534" s="69">
        <v>33.00432196772514</v>
      </c>
      <c r="W1534" s="53">
        <f t="shared" si="238"/>
        <v>12.032456402915145</v>
      </c>
      <c r="X1534" s="53">
        <f t="shared" si="239"/>
        <v>0</v>
      </c>
      <c r="Y1534" s="12"/>
      <c r="Z1534" s="21"/>
      <c r="AA1534" s="48"/>
      <c r="AB1534" s="21"/>
      <c r="AC1534" s="12"/>
    </row>
    <row r="1535" spans="1:29" x14ac:dyDescent="0.3">
      <c r="A1535" s="1">
        <f t="shared" si="230"/>
        <v>45215.947916662954</v>
      </c>
      <c r="B1535" s="6">
        <v>16</v>
      </c>
      <c r="C1535" s="6" t="s">
        <v>136</v>
      </c>
      <c r="D1535">
        <f>IF(HOUR(A1535)+MINUTE(A1535)/60&lt;=18,1,IF(HOUR(A1535)+MINUTE(A1535)/60&gt;=23.25,1,LOOKUP(DAY(A1535),calendario!$A$12:$A$41,calendario!$C$12:$C$41)))</f>
        <v>0</v>
      </c>
      <c r="E1535" s="89">
        <f t="shared" si="231"/>
        <v>4.6536860351562499</v>
      </c>
      <c r="F1535" s="88">
        <v>18.614744140625</v>
      </c>
      <c r="G1535" s="89">
        <f t="shared" si="231"/>
        <v>4.6468696289062503</v>
      </c>
      <c r="H1535" s="86">
        <v>18.587478515625001</v>
      </c>
      <c r="O1535" s="53">
        <f t="shared" si="232"/>
        <v>0</v>
      </c>
      <c r="P1535" s="54">
        <f t="shared" si="233"/>
        <v>60.072878709005721</v>
      </c>
      <c r="Q1535" s="69">
        <v>33.497000260281098</v>
      </c>
      <c r="R1535" s="53">
        <f t="shared" si="234"/>
        <v>11.786117256637166</v>
      </c>
      <c r="S1535" s="53">
        <f t="shared" si="235"/>
        <v>0</v>
      </c>
      <c r="T1535" s="53">
        <f t="shared" si="236"/>
        <v>0</v>
      </c>
      <c r="U1535" s="53">
        <f t="shared" si="237"/>
        <v>60.072878709005721</v>
      </c>
      <c r="V1535" s="69">
        <v>33.497000260281098</v>
      </c>
      <c r="W1535" s="53">
        <f t="shared" si="238"/>
        <v>11.786117256637166</v>
      </c>
      <c r="X1535" s="53">
        <f t="shared" si="239"/>
        <v>0</v>
      </c>
      <c r="Y1535" s="12"/>
      <c r="Z1535" s="21"/>
      <c r="AA1535" s="48"/>
      <c r="AB1535" s="21"/>
      <c r="AC1535" s="12"/>
    </row>
    <row r="1536" spans="1:29" x14ac:dyDescent="0.3">
      <c r="A1536" s="1">
        <f t="shared" si="230"/>
        <v>45215.958333329618</v>
      </c>
      <c r="B1536" s="6">
        <v>16</v>
      </c>
      <c r="C1536" s="6" t="s">
        <v>137</v>
      </c>
      <c r="D1536">
        <f>IF(HOUR(A1536)+MINUTE(A1536)/60&lt;=18,1,IF(HOUR(A1536)+MINUTE(A1536)/60&gt;=23.25,1,LOOKUP(DAY(A1536),calendario!$A$12:$A$41,calendario!$C$12:$C$41)))</f>
        <v>0</v>
      </c>
      <c r="E1536" s="89">
        <f t="shared" si="231"/>
        <v>4.6536967773437503</v>
      </c>
      <c r="F1536" s="88">
        <v>18.614787109375001</v>
      </c>
      <c r="G1536" s="89">
        <f t="shared" si="231"/>
        <v>4.6467270507812497</v>
      </c>
      <c r="H1536" s="86">
        <v>18.586908203124999</v>
      </c>
      <c r="O1536" s="53">
        <f t="shared" si="232"/>
        <v>0</v>
      </c>
      <c r="P1536" s="54">
        <f t="shared" si="233"/>
        <v>60.072878709005721</v>
      </c>
      <c r="Q1536" s="69">
        <v>33.497000260281098</v>
      </c>
      <c r="R1536" s="53">
        <f t="shared" si="234"/>
        <v>11.786117256637166</v>
      </c>
      <c r="S1536" s="53">
        <f t="shared" si="235"/>
        <v>0</v>
      </c>
      <c r="T1536" s="53">
        <f t="shared" si="236"/>
        <v>0</v>
      </c>
      <c r="U1536" s="53">
        <f t="shared" si="237"/>
        <v>60.072878709005721</v>
      </c>
      <c r="V1536" s="69">
        <v>33.497000260281098</v>
      </c>
      <c r="W1536" s="53">
        <f t="shared" si="238"/>
        <v>11.786117256637166</v>
      </c>
      <c r="X1536" s="53">
        <f t="shared" si="239"/>
        <v>0</v>
      </c>
      <c r="Y1536" s="12"/>
      <c r="Z1536" s="21"/>
      <c r="AA1536" s="48"/>
      <c r="AB1536" s="21"/>
      <c r="AC1536" s="12"/>
    </row>
    <row r="1537" spans="1:29" x14ac:dyDescent="0.3">
      <c r="A1537" s="1">
        <f t="shared" si="230"/>
        <v>45215.968749996282</v>
      </c>
      <c r="B1537" s="6">
        <v>16</v>
      </c>
      <c r="C1537" s="6" t="s">
        <v>138</v>
      </c>
      <c r="D1537">
        <f>IF(HOUR(A1537)+MINUTE(A1537)/60&lt;=18,1,IF(HOUR(A1537)+MINUTE(A1537)/60&gt;=23.25,1,LOOKUP(DAY(A1537),calendario!$A$12:$A$41,calendario!$C$12:$C$41)))</f>
        <v>1</v>
      </c>
      <c r="E1537" s="89">
        <f t="shared" si="231"/>
        <v>4.6103549804687498</v>
      </c>
      <c r="F1537" s="88">
        <v>18.441419921874999</v>
      </c>
      <c r="G1537" s="89">
        <f t="shared" si="231"/>
        <v>4.5591464843749998</v>
      </c>
      <c r="H1537" s="86">
        <v>18.236585937499999</v>
      </c>
      <c r="O1537" s="53">
        <f t="shared" si="232"/>
        <v>0</v>
      </c>
      <c r="P1537" s="54">
        <f t="shared" si="233"/>
        <v>58.927641853201457</v>
      </c>
      <c r="Q1537" s="69">
        <v>33.515728787090055</v>
      </c>
      <c r="R1537" s="53">
        <f t="shared" si="234"/>
        <v>11.232765486725665</v>
      </c>
      <c r="S1537" s="53">
        <f t="shared" si="235"/>
        <v>0</v>
      </c>
      <c r="T1537" s="53">
        <f t="shared" si="236"/>
        <v>0</v>
      </c>
      <c r="U1537" s="53">
        <f t="shared" si="237"/>
        <v>58.927641853201457</v>
      </c>
      <c r="V1537" s="69">
        <v>33.515728787090055</v>
      </c>
      <c r="W1537" s="53">
        <f t="shared" si="238"/>
        <v>11.232765486725665</v>
      </c>
      <c r="X1537" s="53">
        <f t="shared" si="239"/>
        <v>0</v>
      </c>
      <c r="Y1537" s="12"/>
      <c r="Z1537" s="21"/>
      <c r="AA1537" s="48"/>
      <c r="AB1537" s="21"/>
      <c r="AC1537" s="12"/>
    </row>
    <row r="1538" spans="1:29" x14ac:dyDescent="0.3">
      <c r="A1538" s="1">
        <f t="shared" si="230"/>
        <v>45215.979166662946</v>
      </c>
      <c r="B1538" s="6">
        <v>16</v>
      </c>
      <c r="C1538" s="6" t="s">
        <v>139</v>
      </c>
      <c r="D1538">
        <f>IF(HOUR(A1538)+MINUTE(A1538)/60&lt;=18,1,IF(HOUR(A1538)+MINUTE(A1538)/60&gt;=23.25,1,LOOKUP(DAY(A1538),calendario!$A$12:$A$41,calendario!$C$12:$C$41)))</f>
        <v>1</v>
      </c>
      <c r="E1538" s="89">
        <f t="shared" si="231"/>
        <v>4.5089248046875001</v>
      </c>
      <c r="F1538" s="88">
        <v>18.03569921875</v>
      </c>
      <c r="G1538" s="89">
        <f t="shared" si="231"/>
        <v>4.4936020507812504</v>
      </c>
      <c r="H1538" s="86">
        <v>17.974408203125002</v>
      </c>
      <c r="O1538" s="53">
        <f t="shared" si="232"/>
        <v>0</v>
      </c>
      <c r="P1538" s="54">
        <f t="shared" si="233"/>
        <v>58.927641853201457</v>
      </c>
      <c r="Q1538" s="69">
        <v>33.515728787090055</v>
      </c>
      <c r="R1538" s="53">
        <f t="shared" si="234"/>
        <v>11.232765486725665</v>
      </c>
      <c r="S1538" s="53">
        <f t="shared" si="235"/>
        <v>0</v>
      </c>
      <c r="T1538" s="53">
        <f t="shared" si="236"/>
        <v>0</v>
      </c>
      <c r="U1538" s="53">
        <f t="shared" si="237"/>
        <v>58.927641853201457</v>
      </c>
      <c r="V1538" s="69">
        <v>33.515728787090055</v>
      </c>
      <c r="W1538" s="53">
        <f t="shared" si="238"/>
        <v>11.232765486725665</v>
      </c>
      <c r="X1538" s="53">
        <f t="shared" si="239"/>
        <v>0</v>
      </c>
      <c r="Y1538" s="12"/>
      <c r="Z1538" s="21"/>
      <c r="AA1538" s="48"/>
      <c r="AB1538" s="21"/>
      <c r="AC1538" s="12"/>
    </row>
    <row r="1539" spans="1:29" x14ac:dyDescent="0.3">
      <c r="A1539" s="1">
        <f t="shared" si="230"/>
        <v>45215.98958332961</v>
      </c>
      <c r="B1539" s="6">
        <v>16</v>
      </c>
      <c r="C1539" s="6" t="s">
        <v>140</v>
      </c>
      <c r="D1539">
        <f>IF(HOUR(A1539)+MINUTE(A1539)/60&lt;=18,1,IF(HOUR(A1539)+MINUTE(A1539)/60&gt;=23.25,1,LOOKUP(DAY(A1539),calendario!$A$12:$A$41,calendario!$C$12:$C$41)))</f>
        <v>1</v>
      </c>
      <c r="E1539" s="89">
        <f t="shared" si="231"/>
        <v>4.5091450195312497</v>
      </c>
      <c r="F1539" s="88">
        <v>18.036580078124999</v>
      </c>
      <c r="G1539" s="89">
        <f t="shared" si="231"/>
        <v>4.4938735351562498</v>
      </c>
      <c r="H1539" s="86">
        <v>17.975494140624999</v>
      </c>
      <c r="O1539" s="53">
        <f t="shared" si="232"/>
        <v>0</v>
      </c>
      <c r="P1539" s="54">
        <f t="shared" si="233"/>
        <v>58.927641853201457</v>
      </c>
      <c r="Q1539" s="69">
        <v>33.802611140031232</v>
      </c>
      <c r="R1539" s="53">
        <f t="shared" si="234"/>
        <v>11.089324310255076</v>
      </c>
      <c r="S1539" s="53">
        <f t="shared" si="235"/>
        <v>0</v>
      </c>
      <c r="T1539" s="53">
        <f t="shared" si="236"/>
        <v>0</v>
      </c>
      <c r="U1539" s="53">
        <f t="shared" si="237"/>
        <v>58.927641853201457</v>
      </c>
      <c r="V1539" s="69">
        <v>33.802611140031232</v>
      </c>
      <c r="W1539" s="53">
        <f t="shared" si="238"/>
        <v>11.089324310255076</v>
      </c>
      <c r="X1539" s="53">
        <f t="shared" si="239"/>
        <v>0</v>
      </c>
      <c r="Y1539" s="12"/>
      <c r="Z1539" s="21"/>
      <c r="AA1539" s="48"/>
      <c r="AB1539" s="21"/>
      <c r="AC1539" s="12"/>
    </row>
    <row r="1540" spans="1:29" x14ac:dyDescent="0.3">
      <c r="A1540" s="1">
        <f t="shared" si="230"/>
        <v>45215.999999996275</v>
      </c>
      <c r="B1540" s="6">
        <v>16</v>
      </c>
      <c r="C1540" s="6" t="s">
        <v>141</v>
      </c>
      <c r="D1540">
        <f>IF(HOUR(A1540)+MINUTE(A1540)/60&lt;=18,1,IF(HOUR(A1540)+MINUTE(A1540)/60&gt;=23.25,1,LOOKUP(DAY(A1540),calendario!$A$12:$A$41,calendario!$C$12:$C$41)))</f>
        <v>1</v>
      </c>
      <c r="E1540" s="89">
        <f t="shared" si="231"/>
        <v>4.5092158203124999</v>
      </c>
      <c r="F1540" s="88">
        <v>18.03686328125</v>
      </c>
      <c r="G1540" s="89">
        <f t="shared" si="231"/>
        <v>4.4944008789062497</v>
      </c>
      <c r="H1540" s="86">
        <v>17.977603515624999</v>
      </c>
      <c r="O1540" s="53">
        <f t="shared" si="232"/>
        <v>0</v>
      </c>
      <c r="P1540" s="54">
        <f t="shared" si="233"/>
        <v>58.927641853201457</v>
      </c>
      <c r="Q1540" s="69">
        <v>33.802611140031232</v>
      </c>
      <c r="R1540" s="53">
        <f t="shared" si="234"/>
        <v>11.089324310255076</v>
      </c>
      <c r="S1540" s="53">
        <f t="shared" si="235"/>
        <v>0</v>
      </c>
      <c r="T1540" s="53">
        <f t="shared" si="236"/>
        <v>0</v>
      </c>
      <c r="U1540" s="53">
        <f t="shared" si="237"/>
        <v>58.927641853201457</v>
      </c>
      <c r="V1540" s="69">
        <v>33.802611140031232</v>
      </c>
      <c r="W1540" s="53">
        <f t="shared" si="238"/>
        <v>11.089324310255076</v>
      </c>
      <c r="X1540" s="53">
        <f t="shared" si="239"/>
        <v>0</v>
      </c>
      <c r="Y1540" s="12"/>
      <c r="Z1540" s="21"/>
      <c r="AA1540" s="48"/>
      <c r="AB1540" s="21"/>
      <c r="AC1540" s="12"/>
    </row>
    <row r="1541" spans="1:29" x14ac:dyDescent="0.3">
      <c r="A1541" s="1">
        <f t="shared" si="230"/>
        <v>45216.010416662939</v>
      </c>
      <c r="B1541" s="6">
        <v>17</v>
      </c>
      <c r="C1541" s="6" t="s">
        <v>142</v>
      </c>
      <c r="D1541">
        <f>IF(HOUR(A1541)+MINUTE(A1541)/60&lt;=18,1,IF(HOUR(A1541)+MINUTE(A1541)/60&gt;=23.25,1,LOOKUP(DAY(A1541),calendario!$A$12:$A$41,calendario!$C$12:$C$41)))</f>
        <v>1</v>
      </c>
      <c r="E1541" s="89">
        <f t="shared" si="231"/>
        <v>4.5090629882812499</v>
      </c>
      <c r="F1541" s="88">
        <v>18.036251953124999</v>
      </c>
      <c r="G1541" s="89">
        <f t="shared" si="231"/>
        <v>3.1467385253906248</v>
      </c>
      <c r="H1541" s="86">
        <v>12.586954101562499</v>
      </c>
      <c r="O1541" s="53">
        <f t="shared" si="232"/>
        <v>0</v>
      </c>
      <c r="P1541" s="54">
        <f t="shared" si="233"/>
        <v>58.927641853201457</v>
      </c>
      <c r="Q1541" s="69">
        <v>38.001460697553355</v>
      </c>
      <c r="R1541" s="53">
        <f t="shared" si="234"/>
        <v>8.9898995314940144</v>
      </c>
      <c r="S1541" s="53">
        <f t="shared" si="235"/>
        <v>0</v>
      </c>
      <c r="T1541" s="53">
        <f t="shared" si="236"/>
        <v>1.3161253146173419</v>
      </c>
      <c r="U1541" s="53">
        <f t="shared" si="237"/>
        <v>58.927641853201457</v>
      </c>
      <c r="V1541" s="69">
        <v>38.001460697553355</v>
      </c>
      <c r="W1541" s="53">
        <f t="shared" si="238"/>
        <v>8.9898995314940144</v>
      </c>
      <c r="X1541" s="53">
        <f t="shared" si="239"/>
        <v>11.831834349265854</v>
      </c>
      <c r="Y1541" s="12"/>
      <c r="Z1541" s="21"/>
      <c r="AA1541" s="48"/>
      <c r="AB1541" s="21"/>
      <c r="AC1541" s="12"/>
    </row>
    <row r="1542" spans="1:29" x14ac:dyDescent="0.3">
      <c r="A1542" s="1">
        <f t="shared" ref="A1542:A1605" si="240">A1541+0.0104166666666667</f>
        <v>45216.020833329603</v>
      </c>
      <c r="B1542" s="6">
        <v>17</v>
      </c>
      <c r="C1542" s="6" t="s">
        <v>34</v>
      </c>
      <c r="D1542">
        <f>IF(HOUR(A1542)+MINUTE(A1542)/60&lt;=18,1,IF(HOUR(A1542)+MINUTE(A1542)/60&gt;=23.25,1,LOOKUP(DAY(A1542),calendario!$A$12:$A$41,calendario!$C$12:$C$41)))</f>
        <v>1</v>
      </c>
      <c r="E1542" s="89">
        <f t="shared" ref="E1542:G1605" si="241">F1542/4</f>
        <v>1.4933117675781249</v>
      </c>
      <c r="F1542" s="88">
        <v>5.9732470703124996</v>
      </c>
      <c r="G1542" s="89">
        <f t="shared" si="241"/>
        <v>0</v>
      </c>
      <c r="H1542" s="86">
        <v>0</v>
      </c>
      <c r="O1542" s="53">
        <f t="shared" ref="O1542:O1605" si="242">IF(($K$2*95%/4-E1542)*$M$8*$M$9&lt;0,0,($K$2*95%/4-E1542)*$M$8*$M$9)</f>
        <v>3.0027283944764336</v>
      </c>
      <c r="P1542" s="54">
        <f t="shared" ref="P1542:P1605" si="243">IF(B1542&lt;=3,IF(D1542=1,$L$14*10/$K$11,$K$14*10/$K$11),IF(D1542=1,$L$15*10/$K$11,$K$15*10/$K$11))</f>
        <v>58.927641853201457</v>
      </c>
      <c r="Q1542" s="69">
        <v>38.001460697553355</v>
      </c>
      <c r="R1542" s="53">
        <f t="shared" ref="R1542:R1605" si="244">IF((P1542*95%-Q1542)/2&lt;0,0,(P1542*95%-Q1542)/2)</f>
        <v>8.9898995314940144</v>
      </c>
      <c r="S1542" s="53">
        <f t="shared" ref="S1542:S1605" si="245">R1542*O1542</f>
        <v>26.994226586707466</v>
      </c>
      <c r="T1542" s="53">
        <f t="shared" ref="T1542:T1605" si="246">IF(($K$3*95%/4-G1542)*$M$8*$M$9&lt;0,0,($K$3*95%/4-G1542)*$M$8*$M$9)</f>
        <v>4.5260037464002503</v>
      </c>
      <c r="U1542" s="53">
        <f t="shared" ref="U1542:U1605" si="247">IF(B1542&lt;=3,IF(D1542=1,$L$14*10/$K$11,$K$14*10/$K$11),IF(D1542=1,$L$15*10/$K$11,$K$15*10/$K$11))</f>
        <v>58.927641853201457</v>
      </c>
      <c r="V1542" s="69">
        <v>38.001460697553355</v>
      </c>
      <c r="W1542" s="53">
        <f t="shared" ref="W1542:W1605" si="248">IF((U1542*95%-V1542)/2&lt;0,0,(U1542*95%-V1542)/2)</f>
        <v>8.9898995314940144</v>
      </c>
      <c r="X1542" s="53">
        <f t="shared" ref="X1542:X1605" si="249">W1542*T1542</f>
        <v>40.688318959303764</v>
      </c>
      <c r="Y1542" s="12"/>
      <c r="Z1542" s="21"/>
      <c r="AA1542" s="48"/>
      <c r="AB1542" s="21"/>
      <c r="AC1542" s="12"/>
    </row>
    <row r="1543" spans="1:29" x14ac:dyDescent="0.3">
      <c r="A1543" s="1">
        <f t="shared" si="240"/>
        <v>45216.031249996267</v>
      </c>
      <c r="B1543" s="6">
        <v>17</v>
      </c>
      <c r="C1543" s="6" t="s">
        <v>36</v>
      </c>
      <c r="D1543">
        <f>IF(HOUR(A1543)+MINUTE(A1543)/60&lt;=18,1,IF(HOUR(A1543)+MINUTE(A1543)/60&gt;=23.25,1,LOOKUP(DAY(A1543),calendario!$A$12:$A$41,calendario!$C$12:$C$41)))</f>
        <v>1</v>
      </c>
      <c r="E1543" s="89">
        <f t="shared" si="241"/>
        <v>0</v>
      </c>
      <c r="F1543" s="88">
        <v>0</v>
      </c>
      <c r="G1543" s="89">
        <f t="shared" si="241"/>
        <v>0</v>
      </c>
      <c r="H1543" s="86">
        <v>0</v>
      </c>
      <c r="O1543" s="53">
        <f t="shared" si="242"/>
        <v>4.5260037464002503</v>
      </c>
      <c r="P1543" s="54">
        <f t="shared" si="243"/>
        <v>58.927641853201457</v>
      </c>
      <c r="Q1543" s="69">
        <v>37.596699635606456</v>
      </c>
      <c r="R1543" s="53">
        <f t="shared" si="244"/>
        <v>9.1922800624674643</v>
      </c>
      <c r="S1543" s="53">
        <f t="shared" si="245"/>
        <v>41.604294000688071</v>
      </c>
      <c r="T1543" s="53">
        <f t="shared" si="246"/>
        <v>4.5260037464002503</v>
      </c>
      <c r="U1543" s="53">
        <f t="shared" si="247"/>
        <v>58.927641853201457</v>
      </c>
      <c r="V1543" s="69">
        <v>37.596699635606456</v>
      </c>
      <c r="W1543" s="53">
        <f t="shared" si="248"/>
        <v>9.1922800624674643</v>
      </c>
      <c r="X1543" s="53">
        <f t="shared" si="249"/>
        <v>41.604294000688071</v>
      </c>
      <c r="Y1543" s="12"/>
      <c r="Z1543" s="21"/>
      <c r="AA1543" s="48"/>
      <c r="AB1543" s="21"/>
      <c r="AC1543" s="12"/>
    </row>
    <row r="1544" spans="1:29" x14ac:dyDescent="0.3">
      <c r="A1544" s="1">
        <f t="shared" si="240"/>
        <v>45216.041666662932</v>
      </c>
      <c r="B1544" s="6">
        <v>17</v>
      </c>
      <c r="C1544" s="6" t="s">
        <v>38</v>
      </c>
      <c r="D1544">
        <f>IF(HOUR(A1544)+MINUTE(A1544)/60&lt;=18,1,IF(HOUR(A1544)+MINUTE(A1544)/60&gt;=23.25,1,LOOKUP(DAY(A1544),calendario!$A$12:$A$41,calendario!$C$12:$C$41)))</f>
        <v>1</v>
      </c>
      <c r="E1544" s="89">
        <f t="shared" si="241"/>
        <v>0</v>
      </c>
      <c r="F1544" s="88">
        <v>0</v>
      </c>
      <c r="G1544" s="89">
        <f t="shared" si="241"/>
        <v>0</v>
      </c>
      <c r="H1544" s="86">
        <v>0</v>
      </c>
      <c r="O1544" s="53">
        <f t="shared" si="242"/>
        <v>4.5260037464002503</v>
      </c>
      <c r="P1544" s="54">
        <f t="shared" si="243"/>
        <v>58.927641853201457</v>
      </c>
      <c r="Q1544" s="69">
        <v>37.596699635606456</v>
      </c>
      <c r="R1544" s="53">
        <f t="shared" si="244"/>
        <v>9.1922800624674643</v>
      </c>
      <c r="S1544" s="53">
        <f t="shared" si="245"/>
        <v>41.604294000688071</v>
      </c>
      <c r="T1544" s="53">
        <f t="shared" si="246"/>
        <v>4.5260037464002503</v>
      </c>
      <c r="U1544" s="53">
        <f t="shared" si="247"/>
        <v>58.927641853201457</v>
      </c>
      <c r="V1544" s="69">
        <v>37.596699635606456</v>
      </c>
      <c r="W1544" s="53">
        <f t="shared" si="248"/>
        <v>9.1922800624674643</v>
      </c>
      <c r="X1544" s="53">
        <f t="shared" si="249"/>
        <v>41.604294000688071</v>
      </c>
      <c r="Y1544" s="12"/>
      <c r="Z1544" s="21"/>
      <c r="AA1544" s="48"/>
      <c r="AB1544" s="21"/>
      <c r="AC1544" s="12"/>
    </row>
    <row r="1545" spans="1:29" x14ac:dyDescent="0.3">
      <c r="A1545" s="1">
        <f t="shared" si="240"/>
        <v>45216.052083329596</v>
      </c>
      <c r="B1545" s="6">
        <v>17</v>
      </c>
      <c r="C1545" s="6" t="s">
        <v>40</v>
      </c>
      <c r="D1545">
        <f>IF(HOUR(A1545)+MINUTE(A1545)/60&lt;=18,1,IF(HOUR(A1545)+MINUTE(A1545)/60&gt;=23.25,1,LOOKUP(DAY(A1545),calendario!$A$12:$A$41,calendario!$C$12:$C$41)))</f>
        <v>1</v>
      </c>
      <c r="E1545" s="89">
        <f t="shared" si="241"/>
        <v>0</v>
      </c>
      <c r="F1545" s="88">
        <v>0</v>
      </c>
      <c r="G1545" s="89">
        <f t="shared" si="241"/>
        <v>0</v>
      </c>
      <c r="H1545" s="86">
        <v>0</v>
      </c>
      <c r="O1545" s="53">
        <f t="shared" si="242"/>
        <v>4.5260037464002503</v>
      </c>
      <c r="P1545" s="54">
        <f t="shared" si="243"/>
        <v>58.927641853201457</v>
      </c>
      <c r="Q1545" s="69">
        <v>38.225724622592402</v>
      </c>
      <c r="R1545" s="53">
        <f t="shared" si="244"/>
        <v>8.877767568974491</v>
      </c>
      <c r="S1545" s="53">
        <f t="shared" si="245"/>
        <v>40.180809276849189</v>
      </c>
      <c r="T1545" s="53">
        <f t="shared" si="246"/>
        <v>4.5260037464002503</v>
      </c>
      <c r="U1545" s="53">
        <f t="shared" si="247"/>
        <v>58.927641853201457</v>
      </c>
      <c r="V1545" s="69">
        <v>38.225724622592402</v>
      </c>
      <c r="W1545" s="53">
        <f t="shared" si="248"/>
        <v>8.877767568974491</v>
      </c>
      <c r="X1545" s="53">
        <f t="shared" si="249"/>
        <v>40.180809276849189</v>
      </c>
      <c r="Y1545" s="12"/>
      <c r="Z1545" s="21"/>
      <c r="AA1545" s="48"/>
      <c r="AB1545" s="21"/>
      <c r="AC1545" s="12"/>
    </row>
    <row r="1546" spans="1:29" x14ac:dyDescent="0.3">
      <c r="A1546" s="1">
        <f t="shared" si="240"/>
        <v>45216.06249999626</v>
      </c>
      <c r="B1546" s="6">
        <v>17</v>
      </c>
      <c r="C1546" s="6" t="s">
        <v>42</v>
      </c>
      <c r="D1546">
        <f>IF(HOUR(A1546)+MINUTE(A1546)/60&lt;=18,1,IF(HOUR(A1546)+MINUTE(A1546)/60&gt;=23.25,1,LOOKUP(DAY(A1546),calendario!$A$12:$A$41,calendario!$C$12:$C$41)))</f>
        <v>1</v>
      </c>
      <c r="E1546" s="89">
        <f t="shared" si="241"/>
        <v>0</v>
      </c>
      <c r="F1546" s="88">
        <v>0</v>
      </c>
      <c r="G1546" s="89">
        <f t="shared" si="241"/>
        <v>0</v>
      </c>
      <c r="H1546" s="86">
        <v>0</v>
      </c>
      <c r="O1546" s="53">
        <f t="shared" si="242"/>
        <v>4.5260037464002503</v>
      </c>
      <c r="P1546" s="54">
        <f t="shared" si="243"/>
        <v>58.927641853201457</v>
      </c>
      <c r="Q1546" s="69">
        <v>38.225724622592402</v>
      </c>
      <c r="R1546" s="53">
        <f t="shared" si="244"/>
        <v>8.877767568974491</v>
      </c>
      <c r="S1546" s="53">
        <f t="shared" si="245"/>
        <v>40.180809276849189</v>
      </c>
      <c r="T1546" s="53">
        <f t="shared" si="246"/>
        <v>4.5260037464002503</v>
      </c>
      <c r="U1546" s="53">
        <f t="shared" si="247"/>
        <v>58.927641853201457</v>
      </c>
      <c r="V1546" s="69">
        <v>38.225724622592402</v>
      </c>
      <c r="W1546" s="53">
        <f t="shared" si="248"/>
        <v>8.877767568974491</v>
      </c>
      <c r="X1546" s="53">
        <f t="shared" si="249"/>
        <v>40.180809276849189</v>
      </c>
      <c r="Y1546" s="12"/>
      <c r="Z1546" s="21"/>
      <c r="AA1546" s="48"/>
      <c r="AB1546" s="21"/>
      <c r="AC1546" s="12"/>
    </row>
    <row r="1547" spans="1:29" x14ac:dyDescent="0.3">
      <c r="A1547" s="1">
        <f t="shared" si="240"/>
        <v>45216.072916662924</v>
      </c>
      <c r="B1547" s="6">
        <v>17</v>
      </c>
      <c r="C1547" s="6" t="s">
        <v>43</v>
      </c>
      <c r="D1547">
        <f>IF(HOUR(A1547)+MINUTE(A1547)/60&lt;=18,1,IF(HOUR(A1547)+MINUTE(A1547)/60&gt;=23.25,1,LOOKUP(DAY(A1547),calendario!$A$12:$A$41,calendario!$C$12:$C$41)))</f>
        <v>1</v>
      </c>
      <c r="E1547" s="89">
        <f t="shared" si="241"/>
        <v>0</v>
      </c>
      <c r="F1547" s="88">
        <v>0</v>
      </c>
      <c r="G1547" s="89">
        <f t="shared" si="241"/>
        <v>0</v>
      </c>
      <c r="H1547" s="86">
        <v>0</v>
      </c>
      <c r="O1547" s="53">
        <f t="shared" si="242"/>
        <v>4.5260037464002503</v>
      </c>
      <c r="P1547" s="54">
        <f t="shared" si="243"/>
        <v>58.927641853201457</v>
      </c>
      <c r="Q1547" s="69">
        <v>37.481484383133783</v>
      </c>
      <c r="R1547" s="53">
        <f t="shared" si="244"/>
        <v>9.2498876887038008</v>
      </c>
      <c r="S1547" s="53">
        <f t="shared" si="245"/>
        <v>41.865026332854953</v>
      </c>
      <c r="T1547" s="53">
        <f t="shared" si="246"/>
        <v>4.5260037464002503</v>
      </c>
      <c r="U1547" s="53">
        <f t="shared" si="247"/>
        <v>58.927641853201457</v>
      </c>
      <c r="V1547" s="69">
        <v>37.481484383133783</v>
      </c>
      <c r="W1547" s="53">
        <f t="shared" si="248"/>
        <v>9.2498876887038008</v>
      </c>
      <c r="X1547" s="53">
        <f t="shared" si="249"/>
        <v>41.865026332854953</v>
      </c>
      <c r="Y1547" s="12"/>
      <c r="Z1547" s="21"/>
      <c r="AA1547" s="48"/>
      <c r="AB1547" s="21"/>
      <c r="AC1547" s="12"/>
    </row>
    <row r="1548" spans="1:29" x14ac:dyDescent="0.3">
      <c r="A1548" s="1">
        <f t="shared" si="240"/>
        <v>45216.083333329589</v>
      </c>
      <c r="B1548" s="6">
        <v>17</v>
      </c>
      <c r="C1548" s="6" t="s">
        <v>45</v>
      </c>
      <c r="D1548">
        <f>IF(HOUR(A1548)+MINUTE(A1548)/60&lt;=18,1,IF(HOUR(A1548)+MINUTE(A1548)/60&gt;=23.25,1,LOOKUP(DAY(A1548),calendario!$A$12:$A$41,calendario!$C$12:$C$41)))</f>
        <v>1</v>
      </c>
      <c r="E1548" s="89">
        <f t="shared" si="241"/>
        <v>0</v>
      </c>
      <c r="F1548" s="88">
        <v>0</v>
      </c>
      <c r="G1548" s="89">
        <f t="shared" si="241"/>
        <v>0</v>
      </c>
      <c r="H1548" s="86">
        <v>0</v>
      </c>
      <c r="O1548" s="53">
        <f t="shared" si="242"/>
        <v>4.5260037464002503</v>
      </c>
      <c r="P1548" s="54">
        <f t="shared" si="243"/>
        <v>58.927641853201457</v>
      </c>
      <c r="Q1548" s="69">
        <v>37.481484383133783</v>
      </c>
      <c r="R1548" s="53">
        <f t="shared" si="244"/>
        <v>9.2498876887038008</v>
      </c>
      <c r="S1548" s="53">
        <f t="shared" si="245"/>
        <v>41.865026332854953</v>
      </c>
      <c r="T1548" s="53">
        <f t="shared" si="246"/>
        <v>4.5260037464002503</v>
      </c>
      <c r="U1548" s="53">
        <f t="shared" si="247"/>
        <v>58.927641853201457</v>
      </c>
      <c r="V1548" s="69">
        <v>37.481484383133783</v>
      </c>
      <c r="W1548" s="53">
        <f t="shared" si="248"/>
        <v>9.2498876887038008</v>
      </c>
      <c r="X1548" s="53">
        <f t="shared" si="249"/>
        <v>41.865026332854953</v>
      </c>
      <c r="Y1548" s="12"/>
      <c r="Z1548" s="21"/>
      <c r="AA1548" s="48"/>
      <c r="AB1548" s="21"/>
      <c r="AC1548" s="12"/>
    </row>
    <row r="1549" spans="1:29" x14ac:dyDescent="0.3">
      <c r="A1549" s="1">
        <f t="shared" si="240"/>
        <v>45216.093749996253</v>
      </c>
      <c r="B1549" s="6">
        <v>17</v>
      </c>
      <c r="C1549" s="6" t="s">
        <v>46</v>
      </c>
      <c r="D1549">
        <f>IF(HOUR(A1549)+MINUTE(A1549)/60&lt;=18,1,IF(HOUR(A1549)+MINUTE(A1549)/60&gt;=23.25,1,LOOKUP(DAY(A1549),calendario!$A$12:$A$41,calendario!$C$12:$C$41)))</f>
        <v>1</v>
      </c>
      <c r="E1549" s="89">
        <f t="shared" si="241"/>
        <v>0</v>
      </c>
      <c r="F1549" s="88">
        <v>0</v>
      </c>
      <c r="G1549" s="89">
        <f t="shared" si="241"/>
        <v>0</v>
      </c>
      <c r="H1549" s="86">
        <v>0</v>
      </c>
      <c r="O1549" s="53">
        <f t="shared" si="242"/>
        <v>4.5260037464002503</v>
      </c>
      <c r="P1549" s="54">
        <f t="shared" si="243"/>
        <v>58.927641853201457</v>
      </c>
      <c r="Q1549" s="69">
        <v>37.60822071837584</v>
      </c>
      <c r="R1549" s="53">
        <f t="shared" si="244"/>
        <v>9.1865195210827721</v>
      </c>
      <c r="S1549" s="53">
        <f t="shared" si="245"/>
        <v>41.578221768799658</v>
      </c>
      <c r="T1549" s="53">
        <f t="shared" si="246"/>
        <v>4.5260037464002503</v>
      </c>
      <c r="U1549" s="53">
        <f t="shared" si="247"/>
        <v>58.927641853201457</v>
      </c>
      <c r="V1549" s="69">
        <v>37.60822071837584</v>
      </c>
      <c r="W1549" s="53">
        <f t="shared" si="248"/>
        <v>9.1865195210827721</v>
      </c>
      <c r="X1549" s="53">
        <f t="shared" si="249"/>
        <v>41.578221768799658</v>
      </c>
      <c r="Y1549" s="12"/>
      <c r="Z1549" s="21"/>
      <c r="AA1549" s="48"/>
      <c r="AB1549" s="21"/>
      <c r="AC1549" s="12"/>
    </row>
    <row r="1550" spans="1:29" x14ac:dyDescent="0.3">
      <c r="A1550" s="1">
        <f t="shared" si="240"/>
        <v>45216.104166662917</v>
      </c>
      <c r="B1550" s="6">
        <v>17</v>
      </c>
      <c r="C1550" s="6" t="s">
        <v>49</v>
      </c>
      <c r="D1550">
        <f>IF(HOUR(A1550)+MINUTE(A1550)/60&lt;=18,1,IF(HOUR(A1550)+MINUTE(A1550)/60&gt;=23.25,1,LOOKUP(DAY(A1550),calendario!$A$12:$A$41,calendario!$C$12:$C$41)))</f>
        <v>1</v>
      </c>
      <c r="E1550" s="89">
        <f t="shared" si="241"/>
        <v>0</v>
      </c>
      <c r="F1550" s="88">
        <v>0</v>
      </c>
      <c r="G1550" s="89">
        <f t="shared" si="241"/>
        <v>0</v>
      </c>
      <c r="H1550" s="86">
        <v>0</v>
      </c>
      <c r="O1550" s="53">
        <f t="shared" si="242"/>
        <v>4.5260037464002503</v>
      </c>
      <c r="P1550" s="54">
        <f t="shared" si="243"/>
        <v>58.927641853201457</v>
      </c>
      <c r="Q1550" s="69">
        <v>37.60822071837584</v>
      </c>
      <c r="R1550" s="53">
        <f t="shared" si="244"/>
        <v>9.1865195210827721</v>
      </c>
      <c r="S1550" s="53">
        <f t="shared" si="245"/>
        <v>41.578221768799658</v>
      </c>
      <c r="T1550" s="53">
        <f t="shared" si="246"/>
        <v>4.5260037464002503</v>
      </c>
      <c r="U1550" s="53">
        <f t="shared" si="247"/>
        <v>58.927641853201457</v>
      </c>
      <c r="V1550" s="69">
        <v>37.60822071837584</v>
      </c>
      <c r="W1550" s="53">
        <f t="shared" si="248"/>
        <v>9.1865195210827721</v>
      </c>
      <c r="X1550" s="53">
        <f t="shared" si="249"/>
        <v>41.578221768799658</v>
      </c>
      <c r="Y1550" s="12"/>
      <c r="Z1550" s="21"/>
      <c r="AA1550" s="48"/>
      <c r="AB1550" s="21"/>
      <c r="AC1550" s="12"/>
    </row>
    <row r="1551" spans="1:29" x14ac:dyDescent="0.3">
      <c r="A1551" s="1">
        <f t="shared" si="240"/>
        <v>45216.114583329581</v>
      </c>
      <c r="B1551" s="6">
        <v>17</v>
      </c>
      <c r="C1551" s="6" t="s">
        <v>52</v>
      </c>
      <c r="D1551">
        <f>IF(HOUR(A1551)+MINUTE(A1551)/60&lt;=18,1,IF(HOUR(A1551)+MINUTE(A1551)/60&gt;=23.25,1,LOOKUP(DAY(A1551),calendario!$A$12:$A$41,calendario!$C$12:$C$41)))</f>
        <v>1</v>
      </c>
      <c r="E1551" s="89">
        <f t="shared" si="241"/>
        <v>0</v>
      </c>
      <c r="F1551" s="88">
        <v>0</v>
      </c>
      <c r="G1551" s="89">
        <f t="shared" si="241"/>
        <v>0</v>
      </c>
      <c r="H1551" s="86">
        <v>0</v>
      </c>
      <c r="O1551" s="53">
        <f t="shared" si="242"/>
        <v>4.5260037464002503</v>
      </c>
      <c r="P1551" s="54">
        <f t="shared" si="243"/>
        <v>58.927641853201457</v>
      </c>
      <c r="Q1551" s="69">
        <v>37.30841176470588</v>
      </c>
      <c r="R1551" s="53">
        <f t="shared" si="244"/>
        <v>9.3364239979177519</v>
      </c>
      <c r="S1551" s="53">
        <f t="shared" si="245"/>
        <v>42.25668999255695</v>
      </c>
      <c r="T1551" s="53">
        <f t="shared" si="246"/>
        <v>4.5260037464002503</v>
      </c>
      <c r="U1551" s="53">
        <f t="shared" si="247"/>
        <v>58.927641853201457</v>
      </c>
      <c r="V1551" s="69">
        <v>37.30841176470588</v>
      </c>
      <c r="W1551" s="53">
        <f t="shared" si="248"/>
        <v>9.3364239979177519</v>
      </c>
      <c r="X1551" s="53">
        <f t="shared" si="249"/>
        <v>42.25668999255695</v>
      </c>
      <c r="Y1551" s="12"/>
      <c r="Z1551" s="21"/>
      <c r="AA1551" s="48"/>
      <c r="AB1551" s="21"/>
      <c r="AC1551" s="12"/>
    </row>
    <row r="1552" spans="1:29" x14ac:dyDescent="0.3">
      <c r="A1552" s="1">
        <f t="shared" si="240"/>
        <v>45216.124999996246</v>
      </c>
      <c r="B1552" s="6">
        <v>17</v>
      </c>
      <c r="C1552" s="6" t="s">
        <v>54</v>
      </c>
      <c r="D1552">
        <f>IF(HOUR(A1552)+MINUTE(A1552)/60&lt;=18,1,IF(HOUR(A1552)+MINUTE(A1552)/60&gt;=23.25,1,LOOKUP(DAY(A1552),calendario!$A$12:$A$41,calendario!$C$12:$C$41)))</f>
        <v>1</v>
      </c>
      <c r="E1552" s="89">
        <f t="shared" si="241"/>
        <v>0</v>
      </c>
      <c r="F1552" s="88">
        <v>0</v>
      </c>
      <c r="G1552" s="89">
        <f t="shared" si="241"/>
        <v>0</v>
      </c>
      <c r="H1552" s="86">
        <v>0</v>
      </c>
      <c r="O1552" s="53">
        <f t="shared" si="242"/>
        <v>4.5260037464002503</v>
      </c>
      <c r="P1552" s="54">
        <f t="shared" si="243"/>
        <v>58.927641853201457</v>
      </c>
      <c r="Q1552" s="69">
        <v>37.30841176470588</v>
      </c>
      <c r="R1552" s="53">
        <f t="shared" si="244"/>
        <v>9.3364239979177519</v>
      </c>
      <c r="S1552" s="53">
        <f t="shared" si="245"/>
        <v>42.25668999255695</v>
      </c>
      <c r="T1552" s="53">
        <f t="shared" si="246"/>
        <v>4.5260037464002503</v>
      </c>
      <c r="U1552" s="53">
        <f t="shared" si="247"/>
        <v>58.927641853201457</v>
      </c>
      <c r="V1552" s="69">
        <v>37.30841176470588</v>
      </c>
      <c r="W1552" s="53">
        <f t="shared" si="248"/>
        <v>9.3364239979177519</v>
      </c>
      <c r="X1552" s="53">
        <f t="shared" si="249"/>
        <v>42.25668999255695</v>
      </c>
      <c r="Y1552" s="12"/>
      <c r="Z1552" s="21"/>
      <c r="AA1552" s="48"/>
      <c r="AB1552" s="21"/>
      <c r="AC1552" s="12"/>
    </row>
    <row r="1553" spans="1:29" x14ac:dyDescent="0.3">
      <c r="A1553" s="1">
        <f t="shared" si="240"/>
        <v>45216.13541666291</v>
      </c>
      <c r="B1553" s="6">
        <v>17</v>
      </c>
      <c r="C1553" s="6" t="s">
        <v>55</v>
      </c>
      <c r="D1553">
        <f>IF(HOUR(A1553)+MINUTE(A1553)/60&lt;=18,1,IF(HOUR(A1553)+MINUTE(A1553)/60&gt;=23.25,1,LOOKUP(DAY(A1553),calendario!$A$12:$A$41,calendario!$C$12:$C$41)))</f>
        <v>1</v>
      </c>
      <c r="E1553" s="89">
        <f t="shared" si="241"/>
        <v>0</v>
      </c>
      <c r="F1553" s="88">
        <v>0</v>
      </c>
      <c r="G1553" s="89">
        <f t="shared" si="241"/>
        <v>0</v>
      </c>
      <c r="H1553" s="86">
        <v>0</v>
      </c>
      <c r="O1553" s="53">
        <f t="shared" si="242"/>
        <v>4.5260037464002503</v>
      </c>
      <c r="P1553" s="54">
        <f t="shared" si="243"/>
        <v>58.927641853201457</v>
      </c>
      <c r="Q1553" s="69">
        <v>37.703052837064028</v>
      </c>
      <c r="R1553" s="53">
        <f t="shared" si="244"/>
        <v>9.1391034617386779</v>
      </c>
      <c r="S1553" s="53">
        <f t="shared" si="245"/>
        <v>41.363616506568754</v>
      </c>
      <c r="T1553" s="53">
        <f t="shared" si="246"/>
        <v>4.5260037464002503</v>
      </c>
      <c r="U1553" s="53">
        <f t="shared" si="247"/>
        <v>58.927641853201457</v>
      </c>
      <c r="V1553" s="69">
        <v>37.703052837064028</v>
      </c>
      <c r="W1553" s="53">
        <f t="shared" si="248"/>
        <v>9.1391034617386779</v>
      </c>
      <c r="X1553" s="53">
        <f t="shared" si="249"/>
        <v>41.363616506568754</v>
      </c>
      <c r="Y1553" s="12"/>
      <c r="Z1553" s="21"/>
      <c r="AA1553" s="48"/>
      <c r="AB1553" s="21"/>
      <c r="AC1553" s="12"/>
    </row>
    <row r="1554" spans="1:29" x14ac:dyDescent="0.3">
      <c r="A1554" s="1">
        <f t="shared" si="240"/>
        <v>45216.145833329574</v>
      </c>
      <c r="B1554" s="6">
        <v>17</v>
      </c>
      <c r="C1554" s="6" t="s">
        <v>56</v>
      </c>
      <c r="D1554">
        <f>IF(HOUR(A1554)+MINUTE(A1554)/60&lt;=18,1,IF(HOUR(A1554)+MINUTE(A1554)/60&gt;=23.25,1,LOOKUP(DAY(A1554),calendario!$A$12:$A$41,calendario!$C$12:$C$41)))</f>
        <v>1</v>
      </c>
      <c r="E1554" s="89">
        <f t="shared" si="241"/>
        <v>0</v>
      </c>
      <c r="F1554" s="88">
        <v>0</v>
      </c>
      <c r="G1554" s="89">
        <f t="shared" si="241"/>
        <v>0</v>
      </c>
      <c r="H1554" s="86">
        <v>0</v>
      </c>
      <c r="O1554" s="53">
        <f t="shared" si="242"/>
        <v>4.5260037464002503</v>
      </c>
      <c r="P1554" s="54">
        <f t="shared" si="243"/>
        <v>58.927641853201457</v>
      </c>
      <c r="Q1554" s="69">
        <v>37.703052837064028</v>
      </c>
      <c r="R1554" s="53">
        <f t="shared" si="244"/>
        <v>9.1391034617386779</v>
      </c>
      <c r="S1554" s="53">
        <f t="shared" si="245"/>
        <v>41.363616506568754</v>
      </c>
      <c r="T1554" s="53">
        <f t="shared" si="246"/>
        <v>4.5260037464002503</v>
      </c>
      <c r="U1554" s="53">
        <f t="shared" si="247"/>
        <v>58.927641853201457</v>
      </c>
      <c r="V1554" s="69">
        <v>37.703052837064028</v>
      </c>
      <c r="W1554" s="53">
        <f t="shared" si="248"/>
        <v>9.1391034617386779</v>
      </c>
      <c r="X1554" s="53">
        <f t="shared" si="249"/>
        <v>41.363616506568754</v>
      </c>
      <c r="Y1554" s="12"/>
      <c r="Z1554" s="21"/>
      <c r="AA1554" s="48"/>
      <c r="AB1554" s="21"/>
      <c r="AC1554" s="12"/>
    </row>
    <row r="1555" spans="1:29" x14ac:dyDescent="0.3">
      <c r="A1555" s="1">
        <f t="shared" si="240"/>
        <v>45216.156249996238</v>
      </c>
      <c r="B1555" s="6">
        <v>17</v>
      </c>
      <c r="C1555" s="6" t="s">
        <v>57</v>
      </c>
      <c r="D1555">
        <f>IF(HOUR(A1555)+MINUTE(A1555)/60&lt;=18,1,IF(HOUR(A1555)+MINUTE(A1555)/60&gt;=23.25,1,LOOKUP(DAY(A1555),calendario!$A$12:$A$41,calendario!$C$12:$C$41)))</f>
        <v>1</v>
      </c>
      <c r="E1555" s="89">
        <f t="shared" si="241"/>
        <v>0</v>
      </c>
      <c r="F1555" s="88">
        <v>0</v>
      </c>
      <c r="G1555" s="89">
        <f t="shared" si="241"/>
        <v>0</v>
      </c>
      <c r="H1555" s="86">
        <v>0</v>
      </c>
      <c r="O1555" s="53">
        <f t="shared" si="242"/>
        <v>4.5260037464002503</v>
      </c>
      <c r="P1555" s="54">
        <f t="shared" si="243"/>
        <v>58.927641853201457</v>
      </c>
      <c r="Q1555" s="69">
        <v>37.833889120249864</v>
      </c>
      <c r="R1555" s="53">
        <f t="shared" si="244"/>
        <v>9.0736853201457599</v>
      </c>
      <c r="S1555" s="53">
        <f t="shared" si="245"/>
        <v>41.067533752636663</v>
      </c>
      <c r="T1555" s="53">
        <f t="shared" si="246"/>
        <v>4.5260037464002503</v>
      </c>
      <c r="U1555" s="53">
        <f t="shared" si="247"/>
        <v>58.927641853201457</v>
      </c>
      <c r="V1555" s="69">
        <v>37.833889120249864</v>
      </c>
      <c r="W1555" s="53">
        <f t="shared" si="248"/>
        <v>9.0736853201457599</v>
      </c>
      <c r="X1555" s="53">
        <f t="shared" si="249"/>
        <v>41.067533752636663</v>
      </c>
      <c r="Y1555" s="12"/>
      <c r="Z1555" s="21"/>
      <c r="AA1555" s="48"/>
      <c r="AB1555" s="21"/>
      <c r="AC1555" s="12"/>
    </row>
    <row r="1556" spans="1:29" x14ac:dyDescent="0.3">
      <c r="A1556" s="1">
        <f t="shared" si="240"/>
        <v>45216.166666662903</v>
      </c>
      <c r="B1556" s="6">
        <v>17</v>
      </c>
      <c r="C1556" s="6" t="s">
        <v>58</v>
      </c>
      <c r="D1556">
        <f>IF(HOUR(A1556)+MINUTE(A1556)/60&lt;=18,1,IF(HOUR(A1556)+MINUTE(A1556)/60&gt;=23.25,1,LOOKUP(DAY(A1556),calendario!$A$12:$A$41,calendario!$C$12:$C$41)))</f>
        <v>1</v>
      </c>
      <c r="E1556" s="89">
        <f t="shared" si="241"/>
        <v>0</v>
      </c>
      <c r="F1556" s="88">
        <v>0</v>
      </c>
      <c r="G1556" s="89">
        <f t="shared" si="241"/>
        <v>0</v>
      </c>
      <c r="H1556" s="86">
        <v>0</v>
      </c>
      <c r="O1556" s="53">
        <f t="shared" si="242"/>
        <v>4.5260037464002503</v>
      </c>
      <c r="P1556" s="54">
        <f t="shared" si="243"/>
        <v>58.927641853201457</v>
      </c>
      <c r="Q1556" s="69">
        <v>37.833889120249864</v>
      </c>
      <c r="R1556" s="53">
        <f t="shared" si="244"/>
        <v>9.0736853201457599</v>
      </c>
      <c r="S1556" s="53">
        <f t="shared" si="245"/>
        <v>41.067533752636663</v>
      </c>
      <c r="T1556" s="53">
        <f t="shared" si="246"/>
        <v>4.5260037464002503</v>
      </c>
      <c r="U1556" s="53">
        <f t="shared" si="247"/>
        <v>58.927641853201457</v>
      </c>
      <c r="V1556" s="69">
        <v>37.833889120249864</v>
      </c>
      <c r="W1556" s="53">
        <f t="shared" si="248"/>
        <v>9.0736853201457599</v>
      </c>
      <c r="X1556" s="53">
        <f t="shared" si="249"/>
        <v>41.067533752636663</v>
      </c>
      <c r="Y1556" s="12"/>
      <c r="Z1556" s="21"/>
      <c r="AA1556" s="48"/>
      <c r="AB1556" s="21"/>
      <c r="AC1556" s="12"/>
    </row>
    <row r="1557" spans="1:29" x14ac:dyDescent="0.3">
      <c r="A1557" s="1">
        <f t="shared" si="240"/>
        <v>45216.177083329567</v>
      </c>
      <c r="B1557" s="6">
        <v>17</v>
      </c>
      <c r="C1557" s="6" t="s">
        <v>60</v>
      </c>
      <c r="D1557">
        <f>IF(HOUR(A1557)+MINUTE(A1557)/60&lt;=18,1,IF(HOUR(A1557)+MINUTE(A1557)/60&gt;=23.25,1,LOOKUP(DAY(A1557),calendario!$A$12:$A$41,calendario!$C$12:$C$41)))</f>
        <v>1</v>
      </c>
      <c r="E1557" s="89">
        <f t="shared" si="241"/>
        <v>0</v>
      </c>
      <c r="F1557" s="88">
        <v>0</v>
      </c>
      <c r="G1557" s="89">
        <f t="shared" si="241"/>
        <v>0</v>
      </c>
      <c r="H1557" s="86">
        <v>0</v>
      </c>
      <c r="O1557" s="53">
        <f t="shared" si="242"/>
        <v>4.5260037464002503</v>
      </c>
      <c r="P1557" s="54">
        <f t="shared" si="243"/>
        <v>58.927641853201457</v>
      </c>
      <c r="Q1557" s="69">
        <v>38.062408901613736</v>
      </c>
      <c r="R1557" s="53">
        <f t="shared" si="244"/>
        <v>8.959425429463824</v>
      </c>
      <c r="S1557" s="53">
        <f t="shared" si="245"/>
        <v>40.550393059346938</v>
      </c>
      <c r="T1557" s="53">
        <f t="shared" si="246"/>
        <v>4.5260037464002503</v>
      </c>
      <c r="U1557" s="53">
        <f t="shared" si="247"/>
        <v>58.927641853201457</v>
      </c>
      <c r="V1557" s="69">
        <v>38.062408901613736</v>
      </c>
      <c r="W1557" s="53">
        <f t="shared" si="248"/>
        <v>8.959425429463824</v>
      </c>
      <c r="X1557" s="53">
        <f t="shared" si="249"/>
        <v>40.550393059346938</v>
      </c>
      <c r="Y1557" s="12"/>
      <c r="Z1557" s="21"/>
      <c r="AA1557" s="48"/>
      <c r="AB1557" s="21"/>
      <c r="AC1557" s="12"/>
    </row>
    <row r="1558" spans="1:29" x14ac:dyDescent="0.3">
      <c r="A1558" s="1">
        <f t="shared" si="240"/>
        <v>45216.187499996231</v>
      </c>
      <c r="B1558" s="6">
        <v>17</v>
      </c>
      <c r="C1558" s="6" t="s">
        <v>61</v>
      </c>
      <c r="D1558">
        <f>IF(HOUR(A1558)+MINUTE(A1558)/60&lt;=18,1,IF(HOUR(A1558)+MINUTE(A1558)/60&gt;=23.25,1,LOOKUP(DAY(A1558),calendario!$A$12:$A$41,calendario!$C$12:$C$41)))</f>
        <v>1</v>
      </c>
      <c r="E1558" s="89">
        <f t="shared" si="241"/>
        <v>0</v>
      </c>
      <c r="F1558" s="88">
        <v>0</v>
      </c>
      <c r="G1558" s="89">
        <f t="shared" si="241"/>
        <v>0</v>
      </c>
      <c r="H1558" s="86">
        <v>0</v>
      </c>
      <c r="O1558" s="53">
        <f t="shared" si="242"/>
        <v>4.5260037464002503</v>
      </c>
      <c r="P1558" s="54">
        <f t="shared" si="243"/>
        <v>58.927641853201457</v>
      </c>
      <c r="Q1558" s="69">
        <v>38.062408901613736</v>
      </c>
      <c r="R1558" s="53">
        <f t="shared" si="244"/>
        <v>8.959425429463824</v>
      </c>
      <c r="S1558" s="53">
        <f t="shared" si="245"/>
        <v>40.550393059346938</v>
      </c>
      <c r="T1558" s="53">
        <f t="shared" si="246"/>
        <v>4.5260037464002503</v>
      </c>
      <c r="U1558" s="53">
        <f t="shared" si="247"/>
        <v>58.927641853201457</v>
      </c>
      <c r="V1558" s="69">
        <v>38.062408901613736</v>
      </c>
      <c r="W1558" s="53">
        <f t="shared" si="248"/>
        <v>8.959425429463824</v>
      </c>
      <c r="X1558" s="53">
        <f t="shared" si="249"/>
        <v>40.550393059346938</v>
      </c>
      <c r="Y1558" s="12"/>
      <c r="Z1558" s="21"/>
      <c r="AA1558" s="48"/>
      <c r="AB1558" s="21"/>
      <c r="AC1558" s="12"/>
    </row>
    <row r="1559" spans="1:29" x14ac:dyDescent="0.3">
      <c r="A1559" s="1">
        <f t="shared" si="240"/>
        <v>45216.197916662895</v>
      </c>
      <c r="B1559" s="6">
        <v>17</v>
      </c>
      <c r="C1559" s="6" t="s">
        <v>62</v>
      </c>
      <c r="D1559">
        <f>IF(HOUR(A1559)+MINUTE(A1559)/60&lt;=18,1,IF(HOUR(A1559)+MINUTE(A1559)/60&gt;=23.25,1,LOOKUP(DAY(A1559),calendario!$A$12:$A$41,calendario!$C$12:$C$41)))</f>
        <v>1</v>
      </c>
      <c r="E1559" s="89">
        <f t="shared" si="241"/>
        <v>0</v>
      </c>
      <c r="F1559" s="88">
        <v>0</v>
      </c>
      <c r="G1559" s="89">
        <f t="shared" si="241"/>
        <v>0</v>
      </c>
      <c r="H1559" s="86">
        <v>0</v>
      </c>
      <c r="O1559" s="53">
        <f t="shared" si="242"/>
        <v>4.5260037464002503</v>
      </c>
      <c r="P1559" s="54">
        <f t="shared" si="243"/>
        <v>58.927641853201457</v>
      </c>
      <c r="Q1559" s="69">
        <v>37.564880791254559</v>
      </c>
      <c r="R1559" s="53">
        <f t="shared" si="244"/>
        <v>9.2081894846434125</v>
      </c>
      <c r="S1559" s="53">
        <f t="shared" si="245"/>
        <v>41.676300105059475</v>
      </c>
      <c r="T1559" s="53">
        <f t="shared" si="246"/>
        <v>4.5260037464002503</v>
      </c>
      <c r="U1559" s="53">
        <f t="shared" si="247"/>
        <v>58.927641853201457</v>
      </c>
      <c r="V1559" s="69">
        <v>37.564880791254559</v>
      </c>
      <c r="W1559" s="53">
        <f t="shared" si="248"/>
        <v>9.2081894846434125</v>
      </c>
      <c r="X1559" s="53">
        <f t="shared" si="249"/>
        <v>41.676300105059475</v>
      </c>
      <c r="Y1559" s="12"/>
      <c r="Z1559" s="21"/>
      <c r="AA1559" s="48"/>
      <c r="AB1559" s="21"/>
      <c r="AC1559" s="12"/>
    </row>
    <row r="1560" spans="1:29" x14ac:dyDescent="0.3">
      <c r="A1560" s="1">
        <f t="shared" si="240"/>
        <v>45216.20833332956</v>
      </c>
      <c r="B1560" s="6">
        <v>17</v>
      </c>
      <c r="C1560" s="6" t="s">
        <v>63</v>
      </c>
      <c r="D1560">
        <f>IF(HOUR(A1560)+MINUTE(A1560)/60&lt;=18,1,IF(HOUR(A1560)+MINUTE(A1560)/60&gt;=23.25,1,LOOKUP(DAY(A1560),calendario!$A$12:$A$41,calendario!$C$12:$C$41)))</f>
        <v>1</v>
      </c>
      <c r="E1560" s="89">
        <f t="shared" si="241"/>
        <v>0</v>
      </c>
      <c r="F1560" s="88">
        <v>0</v>
      </c>
      <c r="G1560" s="89">
        <f t="shared" si="241"/>
        <v>0</v>
      </c>
      <c r="H1560" s="86">
        <v>0</v>
      </c>
      <c r="O1560" s="53">
        <f t="shared" si="242"/>
        <v>4.5260037464002503</v>
      </c>
      <c r="P1560" s="54">
        <f t="shared" si="243"/>
        <v>58.927641853201457</v>
      </c>
      <c r="Q1560" s="69">
        <v>37.564880791254559</v>
      </c>
      <c r="R1560" s="53">
        <f t="shared" si="244"/>
        <v>9.2081894846434125</v>
      </c>
      <c r="S1560" s="53">
        <f t="shared" si="245"/>
        <v>41.676300105059475</v>
      </c>
      <c r="T1560" s="53">
        <f t="shared" si="246"/>
        <v>4.5260037464002503</v>
      </c>
      <c r="U1560" s="53">
        <f t="shared" si="247"/>
        <v>58.927641853201457</v>
      </c>
      <c r="V1560" s="69">
        <v>37.564880791254559</v>
      </c>
      <c r="W1560" s="53">
        <f t="shared" si="248"/>
        <v>9.2081894846434125</v>
      </c>
      <c r="X1560" s="53">
        <f t="shared" si="249"/>
        <v>41.676300105059475</v>
      </c>
      <c r="Y1560" s="12"/>
      <c r="Z1560" s="21"/>
      <c r="AA1560" s="48"/>
      <c r="AB1560" s="21"/>
      <c r="AC1560" s="12"/>
    </row>
    <row r="1561" spans="1:29" x14ac:dyDescent="0.3">
      <c r="A1561" s="1">
        <f t="shared" si="240"/>
        <v>45216.218749996224</v>
      </c>
      <c r="B1561" s="6">
        <v>17</v>
      </c>
      <c r="C1561" s="6" t="s">
        <v>64</v>
      </c>
      <c r="D1561">
        <f>IF(HOUR(A1561)+MINUTE(A1561)/60&lt;=18,1,IF(HOUR(A1561)+MINUTE(A1561)/60&gt;=23.25,1,LOOKUP(DAY(A1561),calendario!$A$12:$A$41,calendario!$C$12:$C$41)))</f>
        <v>1</v>
      </c>
      <c r="E1561" s="89">
        <f t="shared" si="241"/>
        <v>0</v>
      </c>
      <c r="F1561" s="88">
        <v>0</v>
      </c>
      <c r="G1561" s="89">
        <f t="shared" si="241"/>
        <v>0</v>
      </c>
      <c r="H1561" s="86">
        <v>0</v>
      </c>
      <c r="O1561" s="53">
        <f t="shared" si="242"/>
        <v>4.5260037464002503</v>
      </c>
      <c r="P1561" s="54">
        <f t="shared" si="243"/>
        <v>58.927641853201457</v>
      </c>
      <c r="Q1561" s="69">
        <v>34.057696512233214</v>
      </c>
      <c r="R1561" s="53">
        <f t="shared" si="244"/>
        <v>10.961781624154085</v>
      </c>
      <c r="S1561" s="53">
        <f t="shared" si="245"/>
        <v>49.613064698142807</v>
      </c>
      <c r="T1561" s="53">
        <f t="shared" si="246"/>
        <v>4.5260037464002503</v>
      </c>
      <c r="U1561" s="53">
        <f t="shared" si="247"/>
        <v>58.927641853201457</v>
      </c>
      <c r="V1561" s="69">
        <v>34.057696512233214</v>
      </c>
      <c r="W1561" s="53">
        <f t="shared" si="248"/>
        <v>10.961781624154085</v>
      </c>
      <c r="X1561" s="53">
        <f t="shared" si="249"/>
        <v>49.613064698142807</v>
      </c>
      <c r="Y1561" s="12"/>
      <c r="Z1561" s="21"/>
      <c r="AA1561" s="48"/>
      <c r="AB1561" s="21"/>
      <c r="AC1561" s="12"/>
    </row>
    <row r="1562" spans="1:29" x14ac:dyDescent="0.3">
      <c r="A1562" s="1">
        <f t="shared" si="240"/>
        <v>45216.229166662888</v>
      </c>
      <c r="B1562" s="6">
        <v>17</v>
      </c>
      <c r="C1562" s="6" t="s">
        <v>65</v>
      </c>
      <c r="D1562">
        <f>IF(HOUR(A1562)+MINUTE(A1562)/60&lt;=18,1,IF(HOUR(A1562)+MINUTE(A1562)/60&gt;=23.25,1,LOOKUP(DAY(A1562),calendario!$A$12:$A$41,calendario!$C$12:$C$41)))</f>
        <v>1</v>
      </c>
      <c r="E1562" s="89">
        <f t="shared" si="241"/>
        <v>0</v>
      </c>
      <c r="F1562" s="88">
        <v>0</v>
      </c>
      <c r="G1562" s="89">
        <f t="shared" si="241"/>
        <v>0</v>
      </c>
      <c r="H1562" s="86">
        <v>0</v>
      </c>
      <c r="O1562" s="53">
        <f t="shared" si="242"/>
        <v>4.5260037464002503</v>
      </c>
      <c r="P1562" s="54">
        <f t="shared" si="243"/>
        <v>58.927641853201457</v>
      </c>
      <c r="Q1562" s="69">
        <v>34.057696512233214</v>
      </c>
      <c r="R1562" s="53">
        <f t="shared" si="244"/>
        <v>10.961781624154085</v>
      </c>
      <c r="S1562" s="53">
        <f t="shared" si="245"/>
        <v>49.613064698142807</v>
      </c>
      <c r="T1562" s="53">
        <f t="shared" si="246"/>
        <v>4.5260037464002503</v>
      </c>
      <c r="U1562" s="53">
        <f t="shared" si="247"/>
        <v>58.927641853201457</v>
      </c>
      <c r="V1562" s="69">
        <v>34.057696512233214</v>
      </c>
      <c r="W1562" s="53">
        <f t="shared" si="248"/>
        <v>10.961781624154085</v>
      </c>
      <c r="X1562" s="53">
        <f t="shared" si="249"/>
        <v>49.613064698142807</v>
      </c>
      <c r="Y1562" s="12"/>
      <c r="Z1562" s="21"/>
      <c r="AA1562" s="48"/>
      <c r="AB1562" s="21"/>
      <c r="AC1562" s="12"/>
    </row>
    <row r="1563" spans="1:29" x14ac:dyDescent="0.3">
      <c r="A1563" s="1">
        <f t="shared" si="240"/>
        <v>45216.239583329552</v>
      </c>
      <c r="B1563" s="6">
        <v>17</v>
      </c>
      <c r="C1563" s="6" t="s">
        <v>66</v>
      </c>
      <c r="D1563">
        <f>IF(HOUR(A1563)+MINUTE(A1563)/60&lt;=18,1,IF(HOUR(A1563)+MINUTE(A1563)/60&gt;=23.25,1,LOOKUP(DAY(A1563),calendario!$A$12:$A$41,calendario!$C$12:$C$41)))</f>
        <v>1</v>
      </c>
      <c r="E1563" s="89">
        <f t="shared" si="241"/>
        <v>0</v>
      </c>
      <c r="F1563" s="88">
        <v>0</v>
      </c>
      <c r="G1563" s="89">
        <f t="shared" si="241"/>
        <v>0</v>
      </c>
      <c r="H1563" s="86">
        <v>0</v>
      </c>
      <c r="O1563" s="53">
        <f t="shared" si="242"/>
        <v>4.5260037464002503</v>
      </c>
      <c r="P1563" s="54">
        <f t="shared" si="243"/>
        <v>58.927641853201457</v>
      </c>
      <c r="Q1563" s="69">
        <v>34.191641072358145</v>
      </c>
      <c r="R1563" s="53">
        <f t="shared" si="244"/>
        <v>10.89480934409162</v>
      </c>
      <c r="S1563" s="53">
        <f t="shared" si="245"/>
        <v>49.309947907675124</v>
      </c>
      <c r="T1563" s="53">
        <f t="shared" si="246"/>
        <v>4.5260037464002503</v>
      </c>
      <c r="U1563" s="53">
        <f t="shared" si="247"/>
        <v>58.927641853201457</v>
      </c>
      <c r="V1563" s="69">
        <v>34.191641072358145</v>
      </c>
      <c r="W1563" s="53">
        <f t="shared" si="248"/>
        <v>10.89480934409162</v>
      </c>
      <c r="X1563" s="53">
        <f t="shared" si="249"/>
        <v>49.309947907675124</v>
      </c>
      <c r="Y1563" s="12"/>
      <c r="Z1563" s="21"/>
      <c r="AA1563" s="48"/>
      <c r="AB1563" s="21"/>
      <c r="AC1563" s="12"/>
    </row>
    <row r="1564" spans="1:29" x14ac:dyDescent="0.3">
      <c r="A1564" s="1">
        <f t="shared" si="240"/>
        <v>45216.249999996217</v>
      </c>
      <c r="B1564" s="6">
        <v>17</v>
      </c>
      <c r="C1564" s="6" t="s">
        <v>67</v>
      </c>
      <c r="D1564">
        <f>IF(HOUR(A1564)+MINUTE(A1564)/60&lt;=18,1,IF(HOUR(A1564)+MINUTE(A1564)/60&gt;=23.25,1,LOOKUP(DAY(A1564),calendario!$A$12:$A$41,calendario!$C$12:$C$41)))</f>
        <v>1</v>
      </c>
      <c r="E1564" s="89">
        <f t="shared" si="241"/>
        <v>0</v>
      </c>
      <c r="F1564" s="88">
        <v>0</v>
      </c>
      <c r="G1564" s="89">
        <f t="shared" si="241"/>
        <v>0</v>
      </c>
      <c r="H1564" s="86">
        <v>0</v>
      </c>
      <c r="O1564" s="53">
        <f t="shared" si="242"/>
        <v>4.5260037464002503</v>
      </c>
      <c r="P1564" s="54">
        <f t="shared" si="243"/>
        <v>58.927641853201457</v>
      </c>
      <c r="Q1564" s="69">
        <v>34.191641072358145</v>
      </c>
      <c r="R1564" s="53">
        <f t="shared" si="244"/>
        <v>10.89480934409162</v>
      </c>
      <c r="S1564" s="53">
        <f t="shared" si="245"/>
        <v>49.309947907675124</v>
      </c>
      <c r="T1564" s="53">
        <f t="shared" si="246"/>
        <v>4.5260037464002503</v>
      </c>
      <c r="U1564" s="53">
        <f t="shared" si="247"/>
        <v>58.927641853201457</v>
      </c>
      <c r="V1564" s="69">
        <v>34.191641072358145</v>
      </c>
      <c r="W1564" s="53">
        <f t="shared" si="248"/>
        <v>10.89480934409162</v>
      </c>
      <c r="X1564" s="53">
        <f t="shared" si="249"/>
        <v>49.309947907675124</v>
      </c>
      <c r="Y1564" s="12"/>
      <c r="Z1564" s="21"/>
      <c r="AA1564" s="48"/>
      <c r="AB1564" s="21"/>
      <c r="AC1564" s="12"/>
    </row>
    <row r="1565" spans="1:29" x14ac:dyDescent="0.3">
      <c r="A1565" s="1">
        <f t="shared" si="240"/>
        <v>45216.260416662881</v>
      </c>
      <c r="B1565" s="6">
        <v>17</v>
      </c>
      <c r="C1565" s="6" t="s">
        <v>68</v>
      </c>
      <c r="D1565">
        <f>IF(HOUR(A1565)+MINUTE(A1565)/60&lt;=18,1,IF(HOUR(A1565)+MINUTE(A1565)/60&gt;=23.25,1,LOOKUP(DAY(A1565),calendario!$A$12:$A$41,calendario!$C$12:$C$41)))</f>
        <v>1</v>
      </c>
      <c r="E1565" s="89">
        <f t="shared" si="241"/>
        <v>0.7701963500976563</v>
      </c>
      <c r="F1565" s="88">
        <v>3.0807854003906252</v>
      </c>
      <c r="G1565" s="89">
        <f t="shared" si="241"/>
        <v>0</v>
      </c>
      <c r="H1565" s="86">
        <v>0</v>
      </c>
      <c r="O1565" s="53">
        <f t="shared" si="242"/>
        <v>3.7403532602005773</v>
      </c>
      <c r="P1565" s="54">
        <f t="shared" si="243"/>
        <v>58.927641853201457</v>
      </c>
      <c r="Q1565" s="69">
        <v>33.856087975013011</v>
      </c>
      <c r="R1565" s="53">
        <f t="shared" si="244"/>
        <v>11.062585892764186</v>
      </c>
      <c r="S1565" s="53">
        <f t="shared" si="245"/>
        <v>41.377979210249443</v>
      </c>
      <c r="T1565" s="53">
        <f t="shared" si="246"/>
        <v>4.5260037464002503</v>
      </c>
      <c r="U1565" s="53">
        <f t="shared" si="247"/>
        <v>58.927641853201457</v>
      </c>
      <c r="V1565" s="69">
        <v>33.856087975013011</v>
      </c>
      <c r="W1565" s="53">
        <f t="shared" si="248"/>
        <v>11.062585892764186</v>
      </c>
      <c r="X1565" s="53">
        <f t="shared" si="249"/>
        <v>50.069305195525267</v>
      </c>
      <c r="Y1565" s="12"/>
      <c r="Z1565" s="21"/>
      <c r="AA1565" s="48"/>
      <c r="AB1565" s="21"/>
      <c r="AC1565" s="12"/>
    </row>
    <row r="1566" spans="1:29" x14ac:dyDescent="0.3">
      <c r="A1566" s="1">
        <f t="shared" si="240"/>
        <v>45216.270833329545</v>
      </c>
      <c r="B1566" s="6">
        <v>17</v>
      </c>
      <c r="C1566" s="6" t="s">
        <v>69</v>
      </c>
      <c r="D1566">
        <f>IF(HOUR(A1566)+MINUTE(A1566)/60&lt;=18,1,IF(HOUR(A1566)+MINUTE(A1566)/60&gt;=23.25,1,LOOKUP(DAY(A1566),calendario!$A$12:$A$41,calendario!$C$12:$C$41)))</f>
        <v>1</v>
      </c>
      <c r="E1566" s="89">
        <f t="shared" si="241"/>
        <v>4.3332358398437503</v>
      </c>
      <c r="F1566" s="88">
        <v>17.332943359375001</v>
      </c>
      <c r="G1566" s="89">
        <f t="shared" si="241"/>
        <v>0</v>
      </c>
      <c r="H1566" s="86">
        <v>0</v>
      </c>
      <c r="O1566" s="53">
        <f t="shared" si="242"/>
        <v>0.10582070611522475</v>
      </c>
      <c r="P1566" s="54">
        <f t="shared" si="243"/>
        <v>58.927641853201457</v>
      </c>
      <c r="Q1566" s="69">
        <v>33.856087975013011</v>
      </c>
      <c r="R1566" s="53">
        <f t="shared" si="244"/>
        <v>11.062585892764186</v>
      </c>
      <c r="S1566" s="53">
        <f t="shared" si="245"/>
        <v>1.1706506506326302</v>
      </c>
      <c r="T1566" s="53">
        <f t="shared" si="246"/>
        <v>4.5260037464002503</v>
      </c>
      <c r="U1566" s="53">
        <f t="shared" si="247"/>
        <v>58.927641853201457</v>
      </c>
      <c r="V1566" s="69">
        <v>33.856087975013011</v>
      </c>
      <c r="W1566" s="53">
        <f t="shared" si="248"/>
        <v>11.062585892764186</v>
      </c>
      <c r="X1566" s="53">
        <f t="shared" si="249"/>
        <v>50.069305195525267</v>
      </c>
      <c r="Y1566" s="12"/>
      <c r="Z1566" s="21"/>
      <c r="AA1566" s="48"/>
      <c r="AB1566" s="21"/>
      <c r="AC1566" s="12"/>
    </row>
    <row r="1567" spans="1:29" x14ac:dyDescent="0.3">
      <c r="A1567" s="1">
        <f t="shared" si="240"/>
        <v>45216.281249996209</v>
      </c>
      <c r="B1567" s="6">
        <v>17</v>
      </c>
      <c r="C1567" s="6" t="s">
        <v>70</v>
      </c>
      <c r="D1567">
        <f>IF(HOUR(A1567)+MINUTE(A1567)/60&lt;=18,1,IF(HOUR(A1567)+MINUTE(A1567)/60&gt;=23.25,1,LOOKUP(DAY(A1567),calendario!$A$12:$A$41,calendario!$C$12:$C$41)))</f>
        <v>1</v>
      </c>
      <c r="E1567" s="89">
        <f t="shared" si="241"/>
        <v>4.5077446289062504</v>
      </c>
      <c r="F1567" s="88">
        <v>18.030978515625002</v>
      </c>
      <c r="G1567" s="89">
        <f t="shared" si="241"/>
        <v>0</v>
      </c>
      <c r="H1567" s="86">
        <v>0</v>
      </c>
      <c r="O1567" s="53">
        <f t="shared" si="242"/>
        <v>0</v>
      </c>
      <c r="P1567" s="54">
        <f t="shared" si="243"/>
        <v>58.927641853201457</v>
      </c>
      <c r="Q1567" s="69">
        <v>33.31030270692348</v>
      </c>
      <c r="R1567" s="53">
        <f t="shared" si="244"/>
        <v>11.335478526808952</v>
      </c>
      <c r="S1567" s="53">
        <f t="shared" si="245"/>
        <v>0</v>
      </c>
      <c r="T1567" s="53">
        <f t="shared" si="246"/>
        <v>4.5260037464002503</v>
      </c>
      <c r="U1567" s="53">
        <f t="shared" si="247"/>
        <v>58.927641853201457</v>
      </c>
      <c r="V1567" s="69">
        <v>33.31030270692348</v>
      </c>
      <c r="W1567" s="53">
        <f t="shared" si="248"/>
        <v>11.335478526808952</v>
      </c>
      <c r="X1567" s="53">
        <f t="shared" si="249"/>
        <v>51.304418279576907</v>
      </c>
      <c r="Y1567" s="12"/>
      <c r="Z1567" s="21"/>
      <c r="AA1567" s="48"/>
      <c r="AB1567" s="21"/>
      <c r="AC1567" s="12"/>
    </row>
    <row r="1568" spans="1:29" x14ac:dyDescent="0.3">
      <c r="A1568" s="1">
        <f t="shared" si="240"/>
        <v>45216.291666662873</v>
      </c>
      <c r="B1568" s="6">
        <v>17</v>
      </c>
      <c r="C1568" s="6" t="s">
        <v>71</v>
      </c>
      <c r="D1568">
        <f>IF(HOUR(A1568)+MINUTE(A1568)/60&lt;=18,1,IF(HOUR(A1568)+MINUTE(A1568)/60&gt;=23.25,1,LOOKUP(DAY(A1568),calendario!$A$12:$A$41,calendario!$C$12:$C$41)))</f>
        <v>1</v>
      </c>
      <c r="E1568" s="89">
        <f t="shared" si="241"/>
        <v>4.5084443359374999</v>
      </c>
      <c r="F1568" s="88">
        <v>18.03377734375</v>
      </c>
      <c r="G1568" s="89">
        <f t="shared" si="241"/>
        <v>2.2484326171875</v>
      </c>
      <c r="H1568" s="86">
        <v>8.9937304687499999</v>
      </c>
      <c r="O1568" s="53">
        <f t="shared" si="242"/>
        <v>0</v>
      </c>
      <c r="P1568" s="54">
        <f t="shared" si="243"/>
        <v>58.927641853201457</v>
      </c>
      <c r="Q1568" s="69">
        <v>33.31030270692348</v>
      </c>
      <c r="R1568" s="53">
        <f t="shared" si="244"/>
        <v>11.335478526808952</v>
      </c>
      <c r="S1568" s="53">
        <f t="shared" si="245"/>
        <v>0</v>
      </c>
      <c r="T1568" s="53">
        <f t="shared" si="246"/>
        <v>2.2324559015466847</v>
      </c>
      <c r="U1568" s="53">
        <f t="shared" si="247"/>
        <v>58.927641853201457</v>
      </c>
      <c r="V1568" s="69">
        <v>33.31030270692348</v>
      </c>
      <c r="W1568" s="53">
        <f t="shared" si="248"/>
        <v>11.335478526808952</v>
      </c>
      <c r="X1568" s="53">
        <f t="shared" si="249"/>
        <v>25.305955934030365</v>
      </c>
      <c r="Y1568" s="12"/>
      <c r="Z1568" s="21"/>
      <c r="AA1568" s="48"/>
      <c r="AB1568" s="21"/>
      <c r="AC1568" s="12"/>
    </row>
    <row r="1569" spans="1:29" x14ac:dyDescent="0.3">
      <c r="A1569" s="1">
        <f t="shared" si="240"/>
        <v>45216.302083329538</v>
      </c>
      <c r="B1569" s="6">
        <v>17</v>
      </c>
      <c r="C1569" s="6" t="s">
        <v>72</v>
      </c>
      <c r="D1569">
        <f>IF(HOUR(A1569)+MINUTE(A1569)/60&lt;=18,1,IF(HOUR(A1569)+MINUTE(A1569)/60&gt;=23.25,1,LOOKUP(DAY(A1569),calendario!$A$12:$A$41,calendario!$C$12:$C$41)))</f>
        <v>1</v>
      </c>
      <c r="E1569" s="89">
        <f t="shared" si="241"/>
        <v>4.5082026367187504</v>
      </c>
      <c r="F1569" s="88">
        <v>18.032810546875002</v>
      </c>
      <c r="G1569" s="89">
        <f t="shared" si="241"/>
        <v>4.4967587890624996</v>
      </c>
      <c r="H1569" s="86">
        <v>17.987035156249998</v>
      </c>
      <c r="O1569" s="53">
        <f t="shared" si="242"/>
        <v>0</v>
      </c>
      <c r="P1569" s="54">
        <f t="shared" si="243"/>
        <v>58.927641853201457</v>
      </c>
      <c r="Q1569" s="69">
        <v>33.697606715252469</v>
      </c>
      <c r="R1569" s="53">
        <f t="shared" si="244"/>
        <v>11.141826522644457</v>
      </c>
      <c r="S1569" s="53">
        <f t="shared" si="245"/>
        <v>0</v>
      </c>
      <c r="T1569" s="53">
        <f t="shared" si="246"/>
        <v>0</v>
      </c>
      <c r="U1569" s="53">
        <f t="shared" si="247"/>
        <v>58.927641853201457</v>
      </c>
      <c r="V1569" s="69">
        <v>33.697606715252469</v>
      </c>
      <c r="W1569" s="53">
        <f t="shared" si="248"/>
        <v>11.141826522644457</v>
      </c>
      <c r="X1569" s="53">
        <f t="shared" si="249"/>
        <v>0</v>
      </c>
      <c r="Y1569" s="12"/>
      <c r="Z1569" s="21"/>
      <c r="AA1569" s="48"/>
      <c r="AB1569" s="21"/>
      <c r="AC1569" s="12"/>
    </row>
    <row r="1570" spans="1:29" x14ac:dyDescent="0.3">
      <c r="A1570" s="1">
        <f t="shared" si="240"/>
        <v>45216.312499996202</v>
      </c>
      <c r="B1570" s="6">
        <v>17</v>
      </c>
      <c r="C1570" s="6" t="s">
        <v>73</v>
      </c>
      <c r="D1570">
        <f>IF(HOUR(A1570)+MINUTE(A1570)/60&lt;=18,1,IF(HOUR(A1570)+MINUTE(A1570)/60&gt;=23.25,1,LOOKUP(DAY(A1570),calendario!$A$12:$A$41,calendario!$C$12:$C$41)))</f>
        <v>1</v>
      </c>
      <c r="E1570" s="89">
        <f t="shared" si="241"/>
        <v>4.5078339843749999</v>
      </c>
      <c r="F1570" s="88">
        <v>18.0313359375</v>
      </c>
      <c r="G1570" s="89">
        <f t="shared" si="241"/>
        <v>4.4987827148437498</v>
      </c>
      <c r="H1570" s="86">
        <v>17.995130859374999</v>
      </c>
      <c r="O1570" s="53">
        <f t="shared" si="242"/>
        <v>0</v>
      </c>
      <c r="P1570" s="54">
        <f t="shared" si="243"/>
        <v>58.927641853201457</v>
      </c>
      <c r="Q1570" s="69">
        <v>33.697606715252469</v>
      </c>
      <c r="R1570" s="53">
        <f t="shared" si="244"/>
        <v>11.141826522644457</v>
      </c>
      <c r="S1570" s="53">
        <f t="shared" si="245"/>
        <v>0</v>
      </c>
      <c r="T1570" s="53">
        <f t="shared" si="246"/>
        <v>0</v>
      </c>
      <c r="U1570" s="53">
        <f t="shared" si="247"/>
        <v>58.927641853201457</v>
      </c>
      <c r="V1570" s="69">
        <v>33.697606715252469</v>
      </c>
      <c r="W1570" s="53">
        <f t="shared" si="248"/>
        <v>11.141826522644457</v>
      </c>
      <c r="X1570" s="53">
        <f t="shared" si="249"/>
        <v>0</v>
      </c>
      <c r="Y1570" s="12"/>
      <c r="Z1570" s="21"/>
      <c r="AA1570" s="48"/>
      <c r="AB1570" s="21"/>
      <c r="AC1570" s="12"/>
    </row>
    <row r="1571" spans="1:29" x14ac:dyDescent="0.3">
      <c r="A1571" s="1">
        <f t="shared" si="240"/>
        <v>45216.322916662866</v>
      </c>
      <c r="B1571" s="6">
        <v>17</v>
      </c>
      <c r="C1571" s="6" t="s">
        <v>74</v>
      </c>
      <c r="D1571">
        <f>IF(HOUR(A1571)+MINUTE(A1571)/60&lt;=18,1,IF(HOUR(A1571)+MINUTE(A1571)/60&gt;=23.25,1,LOOKUP(DAY(A1571),calendario!$A$12:$A$41,calendario!$C$12:$C$41)))</f>
        <v>1</v>
      </c>
      <c r="E1571" s="89">
        <f t="shared" si="241"/>
        <v>4.5074750976562497</v>
      </c>
      <c r="F1571" s="88">
        <v>18.029900390624999</v>
      </c>
      <c r="G1571" s="89">
        <f t="shared" si="241"/>
        <v>4.4982773437499999</v>
      </c>
      <c r="H1571" s="86">
        <v>17.993109375</v>
      </c>
      <c r="O1571" s="53">
        <f t="shared" si="242"/>
        <v>0</v>
      </c>
      <c r="P1571" s="54">
        <f t="shared" si="243"/>
        <v>58.927641853201457</v>
      </c>
      <c r="Q1571" s="69">
        <v>37.534562988027062</v>
      </c>
      <c r="R1571" s="53">
        <f t="shared" si="244"/>
        <v>9.223348386257161</v>
      </c>
      <c r="S1571" s="53">
        <f t="shared" si="245"/>
        <v>0</v>
      </c>
      <c r="T1571" s="53">
        <f t="shared" si="246"/>
        <v>0</v>
      </c>
      <c r="U1571" s="53">
        <f t="shared" si="247"/>
        <v>58.927641853201457</v>
      </c>
      <c r="V1571" s="69">
        <v>37.534562988027062</v>
      </c>
      <c r="W1571" s="53">
        <f t="shared" si="248"/>
        <v>9.223348386257161</v>
      </c>
      <c r="X1571" s="53">
        <f t="shared" si="249"/>
        <v>0</v>
      </c>
      <c r="Y1571" s="12"/>
      <c r="Z1571" s="21"/>
      <c r="AA1571" s="48"/>
      <c r="AB1571" s="21"/>
      <c r="AC1571" s="12"/>
    </row>
    <row r="1572" spans="1:29" x14ac:dyDescent="0.3">
      <c r="A1572" s="1">
        <f t="shared" si="240"/>
        <v>45216.33333332953</v>
      </c>
      <c r="B1572" s="6">
        <v>17</v>
      </c>
      <c r="C1572" s="6" t="s">
        <v>75</v>
      </c>
      <c r="D1572">
        <f>IF(HOUR(A1572)+MINUTE(A1572)/60&lt;=18,1,IF(HOUR(A1572)+MINUTE(A1572)/60&gt;=23.25,1,LOOKUP(DAY(A1572),calendario!$A$12:$A$41,calendario!$C$12:$C$41)))</f>
        <v>1</v>
      </c>
      <c r="E1572" s="89">
        <f t="shared" si="241"/>
        <v>4.50785595703125</v>
      </c>
      <c r="F1572" s="88">
        <v>18.031423828125</v>
      </c>
      <c r="G1572" s="89">
        <f t="shared" si="241"/>
        <v>4.4984370117187504</v>
      </c>
      <c r="H1572" s="86">
        <v>17.993748046875002</v>
      </c>
      <c r="O1572" s="53">
        <f t="shared" si="242"/>
        <v>0</v>
      </c>
      <c r="P1572" s="54">
        <f t="shared" si="243"/>
        <v>58.927641853201457</v>
      </c>
      <c r="Q1572" s="69">
        <v>37.534562988027062</v>
      </c>
      <c r="R1572" s="53">
        <f t="shared" si="244"/>
        <v>9.223348386257161</v>
      </c>
      <c r="S1572" s="53">
        <f t="shared" si="245"/>
        <v>0</v>
      </c>
      <c r="T1572" s="53">
        <f t="shared" si="246"/>
        <v>0</v>
      </c>
      <c r="U1572" s="53">
        <f t="shared" si="247"/>
        <v>58.927641853201457</v>
      </c>
      <c r="V1572" s="69">
        <v>37.534562988027062</v>
      </c>
      <c r="W1572" s="53">
        <f t="shared" si="248"/>
        <v>9.223348386257161</v>
      </c>
      <c r="X1572" s="53">
        <f t="shared" si="249"/>
        <v>0</v>
      </c>
      <c r="Y1572" s="12"/>
      <c r="Z1572" s="21"/>
      <c r="AA1572" s="48"/>
      <c r="AB1572" s="21"/>
      <c r="AC1572" s="12"/>
    </row>
    <row r="1573" spans="1:29" x14ac:dyDescent="0.3">
      <c r="A1573" s="1">
        <f t="shared" si="240"/>
        <v>45216.343749996195</v>
      </c>
      <c r="B1573" s="6">
        <v>17</v>
      </c>
      <c r="C1573" s="6" t="s">
        <v>76</v>
      </c>
      <c r="D1573">
        <f>IF(HOUR(A1573)+MINUTE(A1573)/60&lt;=18,1,IF(HOUR(A1573)+MINUTE(A1573)/60&gt;=23.25,1,LOOKUP(DAY(A1573),calendario!$A$12:$A$41,calendario!$C$12:$C$41)))</f>
        <v>1</v>
      </c>
      <c r="E1573" s="89">
        <f t="shared" si="241"/>
        <v>4.5076113281249999</v>
      </c>
      <c r="F1573" s="88">
        <v>18.030445312499999</v>
      </c>
      <c r="G1573" s="89">
        <f t="shared" si="241"/>
        <v>4.4986191406250002</v>
      </c>
      <c r="H1573" s="86">
        <v>17.994476562500001</v>
      </c>
      <c r="O1573" s="53">
        <f t="shared" si="242"/>
        <v>0</v>
      </c>
      <c r="P1573" s="54">
        <f t="shared" si="243"/>
        <v>58.927641853201457</v>
      </c>
      <c r="Q1573" s="69">
        <v>37.637761061946897</v>
      </c>
      <c r="R1573" s="53">
        <f t="shared" si="244"/>
        <v>9.1717493492972437</v>
      </c>
      <c r="S1573" s="53">
        <f t="shared" si="245"/>
        <v>0</v>
      </c>
      <c r="T1573" s="53">
        <f t="shared" si="246"/>
        <v>0</v>
      </c>
      <c r="U1573" s="53">
        <f t="shared" si="247"/>
        <v>58.927641853201457</v>
      </c>
      <c r="V1573" s="69">
        <v>37.637761061946897</v>
      </c>
      <c r="W1573" s="53">
        <f t="shared" si="248"/>
        <v>9.1717493492972437</v>
      </c>
      <c r="X1573" s="53">
        <f t="shared" si="249"/>
        <v>0</v>
      </c>
      <c r="Y1573" s="12"/>
      <c r="Z1573" s="21"/>
      <c r="AA1573" s="48"/>
      <c r="AB1573" s="21"/>
      <c r="AC1573" s="12"/>
    </row>
    <row r="1574" spans="1:29" x14ac:dyDescent="0.3">
      <c r="A1574" s="1">
        <f t="shared" si="240"/>
        <v>45216.354166662859</v>
      </c>
      <c r="B1574" s="6">
        <v>17</v>
      </c>
      <c r="C1574" s="6" t="s">
        <v>77</v>
      </c>
      <c r="D1574">
        <f>IF(HOUR(A1574)+MINUTE(A1574)/60&lt;=18,1,IF(HOUR(A1574)+MINUTE(A1574)/60&gt;=23.25,1,LOOKUP(DAY(A1574),calendario!$A$12:$A$41,calendario!$C$12:$C$41)))</f>
        <v>1</v>
      </c>
      <c r="E1574" s="89">
        <f t="shared" si="241"/>
        <v>4.5076577148437504</v>
      </c>
      <c r="F1574" s="88">
        <v>18.030630859375002</v>
      </c>
      <c r="G1574" s="89">
        <f t="shared" si="241"/>
        <v>4.4987084960937498</v>
      </c>
      <c r="H1574" s="86">
        <v>17.994833984374999</v>
      </c>
      <c r="O1574" s="53">
        <f t="shared" si="242"/>
        <v>0</v>
      </c>
      <c r="P1574" s="54">
        <f t="shared" si="243"/>
        <v>58.927641853201457</v>
      </c>
      <c r="Q1574" s="69">
        <v>37.637761061946897</v>
      </c>
      <c r="R1574" s="53">
        <f t="shared" si="244"/>
        <v>9.1717493492972437</v>
      </c>
      <c r="S1574" s="53">
        <f t="shared" si="245"/>
        <v>0</v>
      </c>
      <c r="T1574" s="53">
        <f t="shared" si="246"/>
        <v>0</v>
      </c>
      <c r="U1574" s="53">
        <f t="shared" si="247"/>
        <v>58.927641853201457</v>
      </c>
      <c r="V1574" s="69">
        <v>37.637761061946897</v>
      </c>
      <c r="W1574" s="53">
        <f t="shared" si="248"/>
        <v>9.1717493492972437</v>
      </c>
      <c r="X1574" s="53">
        <f t="shared" si="249"/>
        <v>0</v>
      </c>
      <c r="Y1574" s="12"/>
      <c r="Z1574" s="21"/>
      <c r="AA1574" s="48"/>
      <c r="AB1574" s="21"/>
      <c r="AC1574" s="12"/>
    </row>
    <row r="1575" spans="1:29" x14ac:dyDescent="0.3">
      <c r="A1575" s="1">
        <f t="shared" si="240"/>
        <v>45216.364583329523</v>
      </c>
      <c r="B1575" s="6">
        <v>17</v>
      </c>
      <c r="C1575" s="6" t="s">
        <v>78</v>
      </c>
      <c r="D1575">
        <f>IF(HOUR(A1575)+MINUTE(A1575)/60&lt;=18,1,IF(HOUR(A1575)+MINUTE(A1575)/60&gt;=23.25,1,LOOKUP(DAY(A1575),calendario!$A$12:$A$41,calendario!$C$12:$C$41)))</f>
        <v>1</v>
      </c>
      <c r="E1575" s="89">
        <f t="shared" si="241"/>
        <v>4.5067812500000004</v>
      </c>
      <c r="F1575" s="88">
        <v>18.027125000000002</v>
      </c>
      <c r="G1575" s="89">
        <f t="shared" si="241"/>
        <v>4.4987333984375004</v>
      </c>
      <c r="H1575" s="86">
        <v>17.994933593750002</v>
      </c>
      <c r="O1575" s="53">
        <f t="shared" si="242"/>
        <v>0</v>
      </c>
      <c r="P1575" s="54">
        <f t="shared" si="243"/>
        <v>58.927641853201457</v>
      </c>
      <c r="Q1575" s="69">
        <v>38.697451847995836</v>
      </c>
      <c r="R1575" s="53">
        <f t="shared" si="244"/>
        <v>8.641903956272774</v>
      </c>
      <c r="S1575" s="53">
        <f t="shared" si="245"/>
        <v>0</v>
      </c>
      <c r="T1575" s="53">
        <f t="shared" si="246"/>
        <v>0</v>
      </c>
      <c r="U1575" s="53">
        <f t="shared" si="247"/>
        <v>58.927641853201457</v>
      </c>
      <c r="V1575" s="69">
        <v>38.697451847995836</v>
      </c>
      <c r="W1575" s="53">
        <f t="shared" si="248"/>
        <v>8.641903956272774</v>
      </c>
      <c r="X1575" s="53">
        <f t="shared" si="249"/>
        <v>0</v>
      </c>
      <c r="Y1575" s="12"/>
      <c r="Z1575" s="21"/>
      <c r="AA1575" s="48"/>
      <c r="AB1575" s="21"/>
      <c r="AC1575" s="12"/>
    </row>
    <row r="1576" spans="1:29" x14ac:dyDescent="0.3">
      <c r="A1576" s="1">
        <f t="shared" si="240"/>
        <v>45216.374999996187</v>
      </c>
      <c r="B1576" s="6">
        <v>17</v>
      </c>
      <c r="C1576" s="6" t="s">
        <v>79</v>
      </c>
      <c r="D1576">
        <f>IF(HOUR(A1576)+MINUTE(A1576)/60&lt;=18,1,IF(HOUR(A1576)+MINUTE(A1576)/60&gt;=23.25,1,LOOKUP(DAY(A1576),calendario!$A$12:$A$41,calendario!$C$12:$C$41)))</f>
        <v>1</v>
      </c>
      <c r="E1576" s="89">
        <f t="shared" si="241"/>
        <v>4.5066152343750003</v>
      </c>
      <c r="F1576" s="88">
        <v>18.026460937500001</v>
      </c>
      <c r="G1576" s="89">
        <f t="shared" si="241"/>
        <v>4.4998862304687499</v>
      </c>
      <c r="H1576" s="86">
        <v>17.999544921875</v>
      </c>
      <c r="O1576" s="53">
        <f t="shared" si="242"/>
        <v>0</v>
      </c>
      <c r="P1576" s="54">
        <f t="shared" si="243"/>
        <v>58.927641853201457</v>
      </c>
      <c r="Q1576" s="69">
        <v>38.697451847995836</v>
      </c>
      <c r="R1576" s="53">
        <f t="shared" si="244"/>
        <v>8.641903956272774</v>
      </c>
      <c r="S1576" s="53">
        <f t="shared" si="245"/>
        <v>0</v>
      </c>
      <c r="T1576" s="53">
        <f t="shared" si="246"/>
        <v>0</v>
      </c>
      <c r="U1576" s="53">
        <f t="shared" si="247"/>
        <v>58.927641853201457</v>
      </c>
      <c r="V1576" s="69">
        <v>38.697451847995836</v>
      </c>
      <c r="W1576" s="53">
        <f t="shared" si="248"/>
        <v>8.641903956272774</v>
      </c>
      <c r="X1576" s="53">
        <f t="shared" si="249"/>
        <v>0</v>
      </c>
      <c r="Y1576" s="12"/>
      <c r="Z1576" s="21"/>
      <c r="AA1576" s="48"/>
      <c r="AB1576" s="21"/>
      <c r="AC1576" s="12"/>
    </row>
    <row r="1577" spans="1:29" x14ac:dyDescent="0.3">
      <c r="A1577" s="1">
        <f t="shared" si="240"/>
        <v>45216.385416662852</v>
      </c>
      <c r="B1577" s="6">
        <v>17</v>
      </c>
      <c r="C1577" s="6" t="s">
        <v>80</v>
      </c>
      <c r="D1577">
        <f>IF(HOUR(A1577)+MINUTE(A1577)/60&lt;=18,1,IF(HOUR(A1577)+MINUTE(A1577)/60&gt;=23.25,1,LOOKUP(DAY(A1577),calendario!$A$12:$A$41,calendario!$C$12:$C$41)))</f>
        <v>1</v>
      </c>
      <c r="E1577" s="89">
        <f t="shared" si="241"/>
        <v>4.5067426757812497</v>
      </c>
      <c r="F1577" s="88">
        <v>18.026970703124999</v>
      </c>
      <c r="G1577" s="89">
        <f t="shared" si="241"/>
        <v>4.4989013671875</v>
      </c>
      <c r="H1577" s="86">
        <v>17.99560546875</v>
      </c>
      <c r="O1577" s="53">
        <f t="shared" si="242"/>
        <v>0</v>
      </c>
      <c r="P1577" s="54">
        <f t="shared" si="243"/>
        <v>58.927641853201457</v>
      </c>
      <c r="Q1577" s="69">
        <v>38.250379750130136</v>
      </c>
      <c r="R1577" s="53">
        <f t="shared" si="244"/>
        <v>8.8654400052056239</v>
      </c>
      <c r="S1577" s="53">
        <f t="shared" si="245"/>
        <v>0</v>
      </c>
      <c r="T1577" s="53">
        <f t="shared" si="246"/>
        <v>0</v>
      </c>
      <c r="U1577" s="53">
        <f t="shared" si="247"/>
        <v>58.927641853201457</v>
      </c>
      <c r="V1577" s="69">
        <v>38.250379750130136</v>
      </c>
      <c r="W1577" s="53">
        <f t="shared" si="248"/>
        <v>8.8654400052056239</v>
      </c>
      <c r="X1577" s="53">
        <f t="shared" si="249"/>
        <v>0</v>
      </c>
      <c r="Y1577" s="12"/>
      <c r="Z1577" s="21"/>
      <c r="AA1577" s="48"/>
      <c r="AB1577" s="21"/>
      <c r="AC1577" s="12"/>
    </row>
    <row r="1578" spans="1:29" x14ac:dyDescent="0.3">
      <c r="A1578" s="1">
        <f t="shared" si="240"/>
        <v>45216.395833329516</v>
      </c>
      <c r="B1578" s="6">
        <v>17</v>
      </c>
      <c r="C1578" s="6" t="s">
        <v>81</v>
      </c>
      <c r="D1578">
        <f>IF(HOUR(A1578)+MINUTE(A1578)/60&lt;=18,1,IF(HOUR(A1578)+MINUTE(A1578)/60&gt;=23.25,1,LOOKUP(DAY(A1578),calendario!$A$12:$A$41,calendario!$C$12:$C$41)))</f>
        <v>1</v>
      </c>
      <c r="E1578" s="89">
        <f t="shared" si="241"/>
        <v>4.5057265624999996</v>
      </c>
      <c r="F1578" s="88">
        <v>18.022906249999998</v>
      </c>
      <c r="G1578" s="89">
        <f t="shared" si="241"/>
        <v>4.4985390624999999</v>
      </c>
      <c r="H1578" s="86">
        <v>17.99415625</v>
      </c>
      <c r="O1578" s="53">
        <f t="shared" si="242"/>
        <v>0</v>
      </c>
      <c r="P1578" s="54">
        <f t="shared" si="243"/>
        <v>58.927641853201457</v>
      </c>
      <c r="Q1578" s="69">
        <v>38.250379750130136</v>
      </c>
      <c r="R1578" s="53">
        <f t="shared" si="244"/>
        <v>8.8654400052056239</v>
      </c>
      <c r="S1578" s="53">
        <f t="shared" si="245"/>
        <v>0</v>
      </c>
      <c r="T1578" s="53">
        <f t="shared" si="246"/>
        <v>0</v>
      </c>
      <c r="U1578" s="53">
        <f t="shared" si="247"/>
        <v>58.927641853201457</v>
      </c>
      <c r="V1578" s="69">
        <v>38.250379750130136</v>
      </c>
      <c r="W1578" s="53">
        <f t="shared" si="248"/>
        <v>8.8654400052056239</v>
      </c>
      <c r="X1578" s="53">
        <f t="shared" si="249"/>
        <v>0</v>
      </c>
      <c r="Y1578" s="12"/>
      <c r="Z1578" s="21"/>
      <c r="AA1578" s="48"/>
      <c r="AB1578" s="21"/>
      <c r="AC1578" s="12"/>
    </row>
    <row r="1579" spans="1:29" x14ac:dyDescent="0.3">
      <c r="A1579" s="1">
        <f t="shared" si="240"/>
        <v>45216.40624999618</v>
      </c>
      <c r="B1579" s="6">
        <v>17</v>
      </c>
      <c r="C1579" s="6" t="s">
        <v>82</v>
      </c>
      <c r="D1579">
        <f>IF(HOUR(A1579)+MINUTE(A1579)/60&lt;=18,1,IF(HOUR(A1579)+MINUTE(A1579)/60&gt;=23.25,1,LOOKUP(DAY(A1579),calendario!$A$12:$A$41,calendario!$C$12:$C$41)))</f>
        <v>1</v>
      </c>
      <c r="E1579" s="89">
        <f t="shared" si="241"/>
        <v>4.5051567382812499</v>
      </c>
      <c r="F1579" s="88">
        <v>18.020626953124999</v>
      </c>
      <c r="G1579" s="89">
        <f t="shared" si="241"/>
        <v>4.4991293945312503</v>
      </c>
      <c r="H1579" s="86">
        <v>17.996517578125001</v>
      </c>
      <c r="O1579" s="53">
        <f t="shared" si="242"/>
        <v>0</v>
      </c>
      <c r="P1579" s="54">
        <f t="shared" si="243"/>
        <v>58.927641853201457</v>
      </c>
      <c r="Q1579" s="69">
        <v>38.272429463820927</v>
      </c>
      <c r="R1579" s="53">
        <f t="shared" si="244"/>
        <v>8.8544151483602285</v>
      </c>
      <c r="S1579" s="53">
        <f t="shared" si="245"/>
        <v>0</v>
      </c>
      <c r="T1579" s="53">
        <f t="shared" si="246"/>
        <v>0</v>
      </c>
      <c r="U1579" s="53">
        <f t="shared" si="247"/>
        <v>58.927641853201457</v>
      </c>
      <c r="V1579" s="69">
        <v>38.272429463820927</v>
      </c>
      <c r="W1579" s="53">
        <f t="shared" si="248"/>
        <v>8.8544151483602285</v>
      </c>
      <c r="X1579" s="53">
        <f t="shared" si="249"/>
        <v>0</v>
      </c>
      <c r="Y1579" s="12"/>
      <c r="Z1579" s="21"/>
      <c r="AA1579" s="48"/>
      <c r="AB1579" s="21"/>
      <c r="AC1579" s="12"/>
    </row>
    <row r="1580" spans="1:29" x14ac:dyDescent="0.3">
      <c r="A1580" s="1">
        <f t="shared" si="240"/>
        <v>45216.416666662844</v>
      </c>
      <c r="B1580" s="6">
        <v>17</v>
      </c>
      <c r="C1580" s="6" t="s">
        <v>83</v>
      </c>
      <c r="D1580">
        <f>IF(HOUR(A1580)+MINUTE(A1580)/60&lt;=18,1,IF(HOUR(A1580)+MINUTE(A1580)/60&gt;=23.25,1,LOOKUP(DAY(A1580),calendario!$A$12:$A$41,calendario!$C$12:$C$41)))</f>
        <v>1</v>
      </c>
      <c r="E1580" s="89">
        <f t="shared" si="241"/>
        <v>4.5048901367187497</v>
      </c>
      <c r="F1580" s="88">
        <v>18.019560546874999</v>
      </c>
      <c r="G1580" s="89">
        <f t="shared" si="241"/>
        <v>4.4991464843750002</v>
      </c>
      <c r="H1580" s="86">
        <v>17.996585937500001</v>
      </c>
      <c r="O1580" s="53">
        <f t="shared" si="242"/>
        <v>0</v>
      </c>
      <c r="P1580" s="54">
        <f t="shared" si="243"/>
        <v>58.927641853201457</v>
      </c>
      <c r="Q1580" s="69">
        <v>38.272429463820927</v>
      </c>
      <c r="R1580" s="53">
        <f t="shared" si="244"/>
        <v>8.8544151483602285</v>
      </c>
      <c r="S1580" s="53">
        <f t="shared" si="245"/>
        <v>0</v>
      </c>
      <c r="T1580" s="53">
        <f t="shared" si="246"/>
        <v>0</v>
      </c>
      <c r="U1580" s="53">
        <f t="shared" si="247"/>
        <v>58.927641853201457</v>
      </c>
      <c r="V1580" s="69">
        <v>38.272429463820927</v>
      </c>
      <c r="W1580" s="53">
        <f t="shared" si="248"/>
        <v>8.8544151483602285</v>
      </c>
      <c r="X1580" s="53">
        <f t="shared" si="249"/>
        <v>0</v>
      </c>
      <c r="Y1580" s="12"/>
      <c r="Z1580" s="21"/>
      <c r="AA1580" s="48"/>
      <c r="AB1580" s="21"/>
      <c r="AC1580" s="12"/>
    </row>
    <row r="1581" spans="1:29" x14ac:dyDescent="0.3">
      <c r="A1581" s="1">
        <f t="shared" si="240"/>
        <v>45216.427083329509</v>
      </c>
      <c r="B1581" s="6">
        <v>17</v>
      </c>
      <c r="C1581" s="6" t="s">
        <v>84</v>
      </c>
      <c r="D1581">
        <f>IF(HOUR(A1581)+MINUTE(A1581)/60&lt;=18,1,IF(HOUR(A1581)+MINUTE(A1581)/60&gt;=23.25,1,LOOKUP(DAY(A1581),calendario!$A$12:$A$41,calendario!$C$12:$C$41)))</f>
        <v>1</v>
      </c>
      <c r="E1581" s="89">
        <f t="shared" si="241"/>
        <v>4.5049042968749999</v>
      </c>
      <c r="F1581" s="88">
        <v>18.0196171875</v>
      </c>
      <c r="G1581" s="89">
        <f t="shared" si="241"/>
        <v>4.4993759765624999</v>
      </c>
      <c r="H1581" s="86">
        <v>17.99750390625</v>
      </c>
      <c r="O1581" s="53">
        <f t="shared" si="242"/>
        <v>0</v>
      </c>
      <c r="P1581" s="54">
        <f t="shared" si="243"/>
        <v>58.927641853201457</v>
      </c>
      <c r="Q1581" s="69">
        <v>38.249745184799586</v>
      </c>
      <c r="R1581" s="53">
        <f t="shared" si="244"/>
        <v>8.865757287870899</v>
      </c>
      <c r="S1581" s="53">
        <f t="shared" si="245"/>
        <v>0</v>
      </c>
      <c r="T1581" s="53">
        <f t="shared" si="246"/>
        <v>0</v>
      </c>
      <c r="U1581" s="53">
        <f t="shared" si="247"/>
        <v>58.927641853201457</v>
      </c>
      <c r="V1581" s="69">
        <v>38.249745184799586</v>
      </c>
      <c r="W1581" s="53">
        <f t="shared" si="248"/>
        <v>8.865757287870899</v>
      </c>
      <c r="X1581" s="53">
        <f t="shared" si="249"/>
        <v>0</v>
      </c>
      <c r="Y1581" s="12"/>
      <c r="Z1581" s="21"/>
      <c r="AA1581" s="48"/>
      <c r="AB1581" s="21"/>
      <c r="AC1581" s="12"/>
    </row>
    <row r="1582" spans="1:29" x14ac:dyDescent="0.3">
      <c r="A1582" s="1">
        <f t="shared" si="240"/>
        <v>45216.437499996173</v>
      </c>
      <c r="B1582" s="6">
        <v>17</v>
      </c>
      <c r="C1582" s="6" t="s">
        <v>85</v>
      </c>
      <c r="D1582">
        <f>IF(HOUR(A1582)+MINUTE(A1582)/60&lt;=18,1,IF(HOUR(A1582)+MINUTE(A1582)/60&gt;=23.25,1,LOOKUP(DAY(A1582),calendario!$A$12:$A$41,calendario!$C$12:$C$41)))</f>
        <v>1</v>
      </c>
      <c r="E1582" s="89">
        <f t="shared" si="241"/>
        <v>4.5041689453125002</v>
      </c>
      <c r="F1582" s="88">
        <v>18.016675781250001</v>
      </c>
      <c r="G1582" s="89">
        <f t="shared" si="241"/>
        <v>4.4996801757812497</v>
      </c>
      <c r="H1582" s="86">
        <v>17.998720703124999</v>
      </c>
      <c r="O1582" s="53">
        <f t="shared" si="242"/>
        <v>0</v>
      </c>
      <c r="P1582" s="54">
        <f t="shared" si="243"/>
        <v>58.927641853201457</v>
      </c>
      <c r="Q1582" s="69">
        <v>38.249745184799586</v>
      </c>
      <c r="R1582" s="53">
        <f t="shared" si="244"/>
        <v>8.865757287870899</v>
      </c>
      <c r="S1582" s="53">
        <f t="shared" si="245"/>
        <v>0</v>
      </c>
      <c r="T1582" s="53">
        <f t="shared" si="246"/>
        <v>0</v>
      </c>
      <c r="U1582" s="53">
        <f t="shared" si="247"/>
        <v>58.927641853201457</v>
      </c>
      <c r="V1582" s="69">
        <v>38.249745184799586</v>
      </c>
      <c r="W1582" s="53">
        <f t="shared" si="248"/>
        <v>8.865757287870899</v>
      </c>
      <c r="X1582" s="53">
        <f t="shared" si="249"/>
        <v>0</v>
      </c>
      <c r="Y1582" s="12"/>
      <c r="Z1582" s="21"/>
      <c r="AA1582" s="48"/>
      <c r="AB1582" s="21"/>
      <c r="AC1582" s="12"/>
    </row>
    <row r="1583" spans="1:29" x14ac:dyDescent="0.3">
      <c r="A1583" s="1">
        <f t="shared" si="240"/>
        <v>45216.447916662837</v>
      </c>
      <c r="B1583" s="6">
        <v>17</v>
      </c>
      <c r="C1583" s="6" t="s">
        <v>86</v>
      </c>
      <c r="D1583">
        <f>IF(HOUR(A1583)+MINUTE(A1583)/60&lt;=18,1,IF(HOUR(A1583)+MINUTE(A1583)/60&gt;=23.25,1,LOOKUP(DAY(A1583),calendario!$A$12:$A$41,calendario!$C$12:$C$41)))</f>
        <v>1</v>
      </c>
      <c r="E1583" s="89">
        <f t="shared" si="241"/>
        <v>4.5029609375000001</v>
      </c>
      <c r="F1583" s="88">
        <v>18.011843750000001</v>
      </c>
      <c r="G1583" s="89">
        <f t="shared" si="241"/>
        <v>4.5001171874999999</v>
      </c>
      <c r="H1583" s="86">
        <v>18.00046875</v>
      </c>
      <c r="O1583" s="53">
        <f t="shared" si="242"/>
        <v>0</v>
      </c>
      <c r="P1583" s="54">
        <f t="shared" si="243"/>
        <v>58.927641853201457</v>
      </c>
      <c r="Q1583" s="69">
        <v>38.213044768349818</v>
      </c>
      <c r="R1583" s="53">
        <f t="shared" si="244"/>
        <v>8.8841074960957833</v>
      </c>
      <c r="S1583" s="53">
        <f t="shared" si="245"/>
        <v>0</v>
      </c>
      <c r="T1583" s="53">
        <f t="shared" si="246"/>
        <v>0</v>
      </c>
      <c r="U1583" s="53">
        <f t="shared" si="247"/>
        <v>58.927641853201457</v>
      </c>
      <c r="V1583" s="69">
        <v>38.213044768349818</v>
      </c>
      <c r="W1583" s="53">
        <f t="shared" si="248"/>
        <v>8.8841074960957833</v>
      </c>
      <c r="X1583" s="53">
        <f t="shared" si="249"/>
        <v>0</v>
      </c>
      <c r="Y1583" s="12"/>
      <c r="Z1583" s="21"/>
      <c r="AA1583" s="48"/>
      <c r="AB1583" s="21"/>
      <c r="AC1583" s="12"/>
    </row>
    <row r="1584" spans="1:29" x14ac:dyDescent="0.3">
      <c r="A1584" s="1">
        <f t="shared" si="240"/>
        <v>45216.458333329501</v>
      </c>
      <c r="B1584" s="6">
        <v>17</v>
      </c>
      <c r="C1584" s="6" t="s">
        <v>87</v>
      </c>
      <c r="D1584">
        <f>IF(HOUR(A1584)+MINUTE(A1584)/60&lt;=18,1,IF(HOUR(A1584)+MINUTE(A1584)/60&gt;=23.25,1,LOOKUP(DAY(A1584),calendario!$A$12:$A$41,calendario!$C$12:$C$41)))</f>
        <v>1</v>
      </c>
      <c r="E1584" s="89">
        <f t="shared" si="241"/>
        <v>4.5013203124999999</v>
      </c>
      <c r="F1584" s="88">
        <v>18.005281249999999</v>
      </c>
      <c r="G1584" s="89">
        <f t="shared" si="241"/>
        <v>4.4999707031250002</v>
      </c>
      <c r="H1584" s="86">
        <v>17.999882812500001</v>
      </c>
      <c r="O1584" s="53">
        <f t="shared" si="242"/>
        <v>0</v>
      </c>
      <c r="P1584" s="54">
        <f t="shared" si="243"/>
        <v>58.927641853201457</v>
      </c>
      <c r="Q1584" s="69">
        <v>38.213044768349818</v>
      </c>
      <c r="R1584" s="53">
        <f t="shared" si="244"/>
        <v>8.8841074960957833</v>
      </c>
      <c r="S1584" s="53">
        <f t="shared" si="245"/>
        <v>0</v>
      </c>
      <c r="T1584" s="53">
        <f t="shared" si="246"/>
        <v>0</v>
      </c>
      <c r="U1584" s="53">
        <f t="shared" si="247"/>
        <v>58.927641853201457</v>
      </c>
      <c r="V1584" s="69">
        <v>38.213044768349818</v>
      </c>
      <c r="W1584" s="53">
        <f t="shared" si="248"/>
        <v>8.8841074960957833</v>
      </c>
      <c r="X1584" s="53">
        <f t="shared" si="249"/>
        <v>0</v>
      </c>
      <c r="Y1584" s="12"/>
      <c r="Z1584" s="21"/>
      <c r="AA1584" s="48"/>
      <c r="AB1584" s="21"/>
      <c r="AC1584" s="12"/>
    </row>
    <row r="1585" spans="1:29" x14ac:dyDescent="0.3">
      <c r="A1585" s="1">
        <f t="shared" si="240"/>
        <v>45216.468749996166</v>
      </c>
      <c r="B1585" s="6">
        <v>17</v>
      </c>
      <c r="C1585" s="6" t="s">
        <v>88</v>
      </c>
      <c r="D1585">
        <f>IF(HOUR(A1585)+MINUTE(A1585)/60&lt;=18,1,IF(HOUR(A1585)+MINUTE(A1585)/60&gt;=23.25,1,LOOKUP(DAY(A1585),calendario!$A$12:$A$41,calendario!$C$12:$C$41)))</f>
        <v>1</v>
      </c>
      <c r="E1585" s="89">
        <f t="shared" si="241"/>
        <v>4.4993535156249997</v>
      </c>
      <c r="F1585" s="88">
        <v>17.997414062499999</v>
      </c>
      <c r="G1585" s="89">
        <f t="shared" si="241"/>
        <v>4.4997041015625001</v>
      </c>
      <c r="H1585" s="86">
        <v>17.99881640625</v>
      </c>
      <c r="O1585" s="53">
        <f t="shared" si="242"/>
        <v>0</v>
      </c>
      <c r="P1585" s="54">
        <f t="shared" si="243"/>
        <v>58.927641853201457</v>
      </c>
      <c r="Q1585" s="69">
        <v>38.187933107756379</v>
      </c>
      <c r="R1585" s="53">
        <f t="shared" si="244"/>
        <v>8.8966633263925026</v>
      </c>
      <c r="S1585" s="53">
        <f t="shared" si="245"/>
        <v>0</v>
      </c>
      <c r="T1585" s="53">
        <f t="shared" si="246"/>
        <v>0</v>
      </c>
      <c r="U1585" s="53">
        <f t="shared" si="247"/>
        <v>58.927641853201457</v>
      </c>
      <c r="V1585" s="69">
        <v>38.187933107756379</v>
      </c>
      <c r="W1585" s="53">
        <f t="shared" si="248"/>
        <v>8.8966633263925026</v>
      </c>
      <c r="X1585" s="53">
        <f t="shared" si="249"/>
        <v>0</v>
      </c>
      <c r="Y1585" s="12"/>
      <c r="Z1585" s="21"/>
      <c r="AA1585" s="48"/>
      <c r="AB1585" s="21"/>
      <c r="AC1585" s="12"/>
    </row>
    <row r="1586" spans="1:29" x14ac:dyDescent="0.3">
      <c r="A1586" s="1">
        <f t="shared" si="240"/>
        <v>45216.47916666283</v>
      </c>
      <c r="B1586" s="6">
        <v>17</v>
      </c>
      <c r="C1586" s="6" t="s">
        <v>89</v>
      </c>
      <c r="D1586">
        <f>IF(HOUR(A1586)+MINUTE(A1586)/60&lt;=18,1,IF(HOUR(A1586)+MINUTE(A1586)/60&gt;=23.25,1,LOOKUP(DAY(A1586),calendario!$A$12:$A$41,calendario!$C$12:$C$41)))</f>
        <v>1</v>
      </c>
      <c r="E1586" s="89">
        <f t="shared" si="241"/>
        <v>4.4974072265625002</v>
      </c>
      <c r="F1586" s="88">
        <v>17.989628906250001</v>
      </c>
      <c r="G1586" s="89">
        <f t="shared" si="241"/>
        <v>4.4999311523437502</v>
      </c>
      <c r="H1586" s="86">
        <v>17.999724609375001</v>
      </c>
      <c r="O1586" s="53">
        <f t="shared" si="242"/>
        <v>0</v>
      </c>
      <c r="P1586" s="54">
        <f t="shared" si="243"/>
        <v>58.927641853201457</v>
      </c>
      <c r="Q1586" s="69">
        <v>38.187933107756379</v>
      </c>
      <c r="R1586" s="53">
        <f t="shared" si="244"/>
        <v>8.8966633263925026</v>
      </c>
      <c r="S1586" s="53">
        <f t="shared" si="245"/>
        <v>0</v>
      </c>
      <c r="T1586" s="53">
        <f t="shared" si="246"/>
        <v>0</v>
      </c>
      <c r="U1586" s="53">
        <f t="shared" si="247"/>
        <v>58.927641853201457</v>
      </c>
      <c r="V1586" s="69">
        <v>38.187933107756379</v>
      </c>
      <c r="W1586" s="53">
        <f t="shared" si="248"/>
        <v>8.8966633263925026</v>
      </c>
      <c r="X1586" s="53">
        <f t="shared" si="249"/>
        <v>0</v>
      </c>
      <c r="Y1586" s="12"/>
      <c r="Z1586" s="21"/>
      <c r="AA1586" s="48"/>
      <c r="AB1586" s="21"/>
      <c r="AC1586" s="12"/>
    </row>
    <row r="1587" spans="1:29" x14ac:dyDescent="0.3">
      <c r="A1587" s="1">
        <f t="shared" si="240"/>
        <v>45216.489583329494</v>
      </c>
      <c r="B1587" s="6">
        <v>17</v>
      </c>
      <c r="C1587" s="6" t="s">
        <v>90</v>
      </c>
      <c r="D1587">
        <f>IF(HOUR(A1587)+MINUTE(A1587)/60&lt;=18,1,IF(HOUR(A1587)+MINUTE(A1587)/60&gt;=23.25,1,LOOKUP(DAY(A1587),calendario!$A$12:$A$41,calendario!$C$12:$C$41)))</f>
        <v>1</v>
      </c>
      <c r="E1587" s="89">
        <f t="shared" si="241"/>
        <v>4.4957460937500002</v>
      </c>
      <c r="F1587" s="88">
        <v>17.982984375000001</v>
      </c>
      <c r="G1587" s="89">
        <f t="shared" si="241"/>
        <v>4.4999848632812496</v>
      </c>
      <c r="H1587" s="86">
        <v>17.999939453124998</v>
      </c>
      <c r="O1587" s="53">
        <f t="shared" si="242"/>
        <v>0</v>
      </c>
      <c r="P1587" s="54">
        <f t="shared" si="243"/>
        <v>58.927641853201457</v>
      </c>
      <c r="Q1587" s="69">
        <v>38.238222800624669</v>
      </c>
      <c r="R1587" s="53">
        <f t="shared" si="244"/>
        <v>8.8715184799583575</v>
      </c>
      <c r="S1587" s="53">
        <f t="shared" si="245"/>
        <v>0</v>
      </c>
      <c r="T1587" s="53">
        <f t="shared" si="246"/>
        <v>0</v>
      </c>
      <c r="U1587" s="53">
        <f t="shared" si="247"/>
        <v>58.927641853201457</v>
      </c>
      <c r="V1587" s="69">
        <v>38.238222800624669</v>
      </c>
      <c r="W1587" s="53">
        <f t="shared" si="248"/>
        <v>8.8715184799583575</v>
      </c>
      <c r="X1587" s="53">
        <f t="shared" si="249"/>
        <v>0</v>
      </c>
      <c r="Y1587" s="12"/>
      <c r="Z1587" s="21"/>
      <c r="AA1587" s="48"/>
      <c r="AB1587" s="21"/>
      <c r="AC1587" s="12"/>
    </row>
    <row r="1588" spans="1:29" x14ac:dyDescent="0.3">
      <c r="A1588" s="1">
        <f t="shared" si="240"/>
        <v>45216.499999996158</v>
      </c>
      <c r="B1588" s="6">
        <v>17</v>
      </c>
      <c r="C1588" s="6" t="s">
        <v>91</v>
      </c>
      <c r="D1588">
        <f>IF(HOUR(A1588)+MINUTE(A1588)/60&lt;=18,1,IF(HOUR(A1588)+MINUTE(A1588)/60&gt;=23.25,1,LOOKUP(DAY(A1588),calendario!$A$12:$A$41,calendario!$C$12:$C$41)))</f>
        <v>1</v>
      </c>
      <c r="E1588" s="89">
        <f t="shared" si="241"/>
        <v>4.4953320312500002</v>
      </c>
      <c r="F1588" s="88">
        <v>17.981328125000001</v>
      </c>
      <c r="G1588" s="89">
        <f t="shared" si="241"/>
        <v>4.5003754882812501</v>
      </c>
      <c r="H1588" s="86">
        <v>18.001501953125</v>
      </c>
      <c r="O1588" s="53">
        <f t="shared" si="242"/>
        <v>0</v>
      </c>
      <c r="P1588" s="54">
        <f t="shared" si="243"/>
        <v>58.927641853201457</v>
      </c>
      <c r="Q1588" s="69">
        <v>38.238222800624669</v>
      </c>
      <c r="R1588" s="53">
        <f t="shared" si="244"/>
        <v>8.8715184799583575</v>
      </c>
      <c r="S1588" s="53">
        <f t="shared" si="245"/>
        <v>0</v>
      </c>
      <c r="T1588" s="53">
        <f t="shared" si="246"/>
        <v>0</v>
      </c>
      <c r="U1588" s="53">
        <f t="shared" si="247"/>
        <v>58.927641853201457</v>
      </c>
      <c r="V1588" s="69">
        <v>38.238222800624669</v>
      </c>
      <c r="W1588" s="53">
        <f t="shared" si="248"/>
        <v>8.8715184799583575</v>
      </c>
      <c r="X1588" s="53">
        <f t="shared" si="249"/>
        <v>0</v>
      </c>
      <c r="Y1588" s="12"/>
      <c r="Z1588" s="21"/>
      <c r="AA1588" s="48"/>
      <c r="AB1588" s="21"/>
      <c r="AC1588" s="12"/>
    </row>
    <row r="1589" spans="1:29" x14ac:dyDescent="0.3">
      <c r="A1589" s="1">
        <f t="shared" si="240"/>
        <v>45216.510416662823</v>
      </c>
      <c r="B1589" s="6">
        <v>17</v>
      </c>
      <c r="C1589" s="6" t="s">
        <v>93</v>
      </c>
      <c r="D1589">
        <f>IF(HOUR(A1589)+MINUTE(A1589)/60&lt;=18,1,IF(HOUR(A1589)+MINUTE(A1589)/60&gt;=23.25,1,LOOKUP(DAY(A1589),calendario!$A$12:$A$41,calendario!$C$12:$C$41)))</f>
        <v>1</v>
      </c>
      <c r="E1589" s="89">
        <f t="shared" si="241"/>
        <v>4.4954291992187496</v>
      </c>
      <c r="F1589" s="88">
        <v>17.981716796874998</v>
      </c>
      <c r="G1589" s="89">
        <f t="shared" si="241"/>
        <v>4.5005366210937501</v>
      </c>
      <c r="H1589" s="86">
        <v>18.002146484375</v>
      </c>
      <c r="O1589" s="53">
        <f t="shared" si="242"/>
        <v>0</v>
      </c>
      <c r="P1589" s="54">
        <f t="shared" si="243"/>
        <v>58.927641853201457</v>
      </c>
      <c r="Q1589" s="69">
        <v>38.209717595002601</v>
      </c>
      <c r="R1589" s="53">
        <f t="shared" si="244"/>
        <v>8.8857710827693914</v>
      </c>
      <c r="S1589" s="53">
        <f t="shared" si="245"/>
        <v>0</v>
      </c>
      <c r="T1589" s="53">
        <f t="shared" si="246"/>
        <v>0</v>
      </c>
      <c r="U1589" s="53">
        <f t="shared" si="247"/>
        <v>58.927641853201457</v>
      </c>
      <c r="V1589" s="69">
        <v>38.209717595002601</v>
      </c>
      <c r="W1589" s="53">
        <f t="shared" si="248"/>
        <v>8.8857710827693914</v>
      </c>
      <c r="X1589" s="53">
        <f t="shared" si="249"/>
        <v>0</v>
      </c>
      <c r="Y1589" s="12"/>
      <c r="Z1589" s="21"/>
      <c r="AA1589" s="48"/>
      <c r="AB1589" s="21"/>
      <c r="AC1589" s="12"/>
    </row>
    <row r="1590" spans="1:29" x14ac:dyDescent="0.3">
      <c r="A1590" s="1">
        <f t="shared" si="240"/>
        <v>45216.520833329487</v>
      </c>
      <c r="B1590" s="6">
        <v>17</v>
      </c>
      <c r="C1590" s="6" t="s">
        <v>94</v>
      </c>
      <c r="D1590">
        <f>IF(HOUR(A1590)+MINUTE(A1590)/60&lt;=18,1,IF(HOUR(A1590)+MINUTE(A1590)/60&gt;=23.25,1,LOOKUP(DAY(A1590),calendario!$A$12:$A$41,calendario!$C$12:$C$41)))</f>
        <v>1</v>
      </c>
      <c r="E1590" s="89">
        <f t="shared" si="241"/>
        <v>4.49537890625</v>
      </c>
      <c r="F1590" s="88">
        <v>17.981515625</v>
      </c>
      <c r="G1590" s="89">
        <f t="shared" si="241"/>
        <v>4.4998842773437504</v>
      </c>
      <c r="H1590" s="86">
        <v>17.999537109375002</v>
      </c>
      <c r="O1590" s="53">
        <f t="shared" si="242"/>
        <v>0</v>
      </c>
      <c r="P1590" s="54">
        <f t="shared" si="243"/>
        <v>58.927641853201457</v>
      </c>
      <c r="Q1590" s="69">
        <v>38.209717595002601</v>
      </c>
      <c r="R1590" s="53">
        <f t="shared" si="244"/>
        <v>8.8857710827693914</v>
      </c>
      <c r="S1590" s="53">
        <f t="shared" si="245"/>
        <v>0</v>
      </c>
      <c r="T1590" s="53">
        <f t="shared" si="246"/>
        <v>0</v>
      </c>
      <c r="U1590" s="53">
        <f t="shared" si="247"/>
        <v>58.927641853201457</v>
      </c>
      <c r="V1590" s="69">
        <v>38.209717595002601</v>
      </c>
      <c r="W1590" s="53">
        <f t="shared" si="248"/>
        <v>8.8857710827693914</v>
      </c>
      <c r="X1590" s="53">
        <f t="shared" si="249"/>
        <v>0</v>
      </c>
      <c r="Y1590" s="12"/>
      <c r="Z1590" s="21"/>
      <c r="AA1590" s="48"/>
      <c r="AB1590" s="21"/>
      <c r="AC1590" s="12"/>
    </row>
    <row r="1591" spans="1:29" x14ac:dyDescent="0.3">
      <c r="A1591" s="1">
        <f t="shared" si="240"/>
        <v>45216.531249996151</v>
      </c>
      <c r="B1591" s="6">
        <v>17</v>
      </c>
      <c r="C1591" s="6" t="s">
        <v>96</v>
      </c>
      <c r="D1591">
        <f>IF(HOUR(A1591)+MINUTE(A1591)/60&lt;=18,1,IF(HOUR(A1591)+MINUTE(A1591)/60&gt;=23.25,1,LOOKUP(DAY(A1591),calendario!$A$12:$A$41,calendario!$C$12:$C$41)))</f>
        <v>1</v>
      </c>
      <c r="E1591" s="89">
        <f t="shared" si="241"/>
        <v>4.4956220703124998</v>
      </c>
      <c r="F1591" s="88">
        <v>17.982488281249999</v>
      </c>
      <c r="G1591" s="89">
        <f t="shared" si="241"/>
        <v>4.4997343750000001</v>
      </c>
      <c r="H1591" s="86">
        <v>17.9989375</v>
      </c>
      <c r="O1591" s="53">
        <f t="shared" si="242"/>
        <v>0</v>
      </c>
      <c r="P1591" s="54">
        <f t="shared" si="243"/>
        <v>58.927641853201457</v>
      </c>
      <c r="Q1591" s="69">
        <v>38.292414107235814</v>
      </c>
      <c r="R1591" s="53">
        <f t="shared" si="244"/>
        <v>8.8444228266527851</v>
      </c>
      <c r="S1591" s="53">
        <f t="shared" si="245"/>
        <v>0</v>
      </c>
      <c r="T1591" s="53">
        <f t="shared" si="246"/>
        <v>0</v>
      </c>
      <c r="U1591" s="53">
        <f t="shared" si="247"/>
        <v>58.927641853201457</v>
      </c>
      <c r="V1591" s="69">
        <v>38.292414107235814</v>
      </c>
      <c r="W1591" s="53">
        <f t="shared" si="248"/>
        <v>8.8444228266527851</v>
      </c>
      <c r="X1591" s="53">
        <f t="shared" si="249"/>
        <v>0</v>
      </c>
      <c r="Y1591" s="12"/>
      <c r="Z1591" s="21"/>
      <c r="AA1591" s="48"/>
      <c r="AB1591" s="21"/>
      <c r="AC1591" s="12"/>
    </row>
    <row r="1592" spans="1:29" x14ac:dyDescent="0.3">
      <c r="A1592" s="1">
        <f t="shared" si="240"/>
        <v>45216.541666662815</v>
      </c>
      <c r="B1592" s="6">
        <v>17</v>
      </c>
      <c r="C1592" s="6" t="s">
        <v>97</v>
      </c>
      <c r="D1592">
        <f>IF(HOUR(A1592)+MINUTE(A1592)/60&lt;=18,1,IF(HOUR(A1592)+MINUTE(A1592)/60&gt;=23.25,1,LOOKUP(DAY(A1592),calendario!$A$12:$A$41,calendario!$C$12:$C$41)))</f>
        <v>1</v>
      </c>
      <c r="E1592" s="89">
        <f t="shared" si="241"/>
        <v>4.4959038085937504</v>
      </c>
      <c r="F1592" s="88">
        <v>17.983615234375002</v>
      </c>
      <c r="G1592" s="89">
        <f t="shared" si="241"/>
        <v>4.4998984374999997</v>
      </c>
      <c r="H1592" s="86">
        <v>17.999593749999999</v>
      </c>
      <c r="O1592" s="53">
        <f t="shared" si="242"/>
        <v>0</v>
      </c>
      <c r="P1592" s="54">
        <f t="shared" si="243"/>
        <v>58.927641853201457</v>
      </c>
      <c r="Q1592" s="69">
        <v>38.292414107235814</v>
      </c>
      <c r="R1592" s="53">
        <f t="shared" si="244"/>
        <v>8.8444228266527851</v>
      </c>
      <c r="S1592" s="53">
        <f t="shared" si="245"/>
        <v>0</v>
      </c>
      <c r="T1592" s="53">
        <f t="shared" si="246"/>
        <v>0</v>
      </c>
      <c r="U1592" s="53">
        <f t="shared" si="247"/>
        <v>58.927641853201457</v>
      </c>
      <c r="V1592" s="69">
        <v>38.292414107235814</v>
      </c>
      <c r="W1592" s="53">
        <f t="shared" si="248"/>
        <v>8.8444228266527851</v>
      </c>
      <c r="X1592" s="53">
        <f t="shared" si="249"/>
        <v>0</v>
      </c>
      <c r="Y1592" s="12"/>
      <c r="Z1592" s="21"/>
      <c r="AA1592" s="48"/>
      <c r="AB1592" s="21"/>
      <c r="AC1592" s="12"/>
    </row>
    <row r="1593" spans="1:29" x14ac:dyDescent="0.3">
      <c r="A1593" s="1">
        <f t="shared" si="240"/>
        <v>45216.55208332948</v>
      </c>
      <c r="B1593" s="6">
        <v>17</v>
      </c>
      <c r="C1593" s="6" t="s">
        <v>98</v>
      </c>
      <c r="D1593">
        <f>IF(HOUR(A1593)+MINUTE(A1593)/60&lt;=18,1,IF(HOUR(A1593)+MINUTE(A1593)/60&gt;=23.25,1,LOOKUP(DAY(A1593),calendario!$A$12:$A$41,calendario!$C$12:$C$41)))</f>
        <v>1</v>
      </c>
      <c r="E1593" s="89">
        <f t="shared" si="241"/>
        <v>4.4909335937500003</v>
      </c>
      <c r="F1593" s="88">
        <v>17.963734375000001</v>
      </c>
      <c r="G1593" s="89">
        <f t="shared" si="241"/>
        <v>4.4998383789062499</v>
      </c>
      <c r="H1593" s="86">
        <v>17.999353515625</v>
      </c>
      <c r="O1593" s="53">
        <f t="shared" si="242"/>
        <v>0</v>
      </c>
      <c r="P1593" s="54">
        <f t="shared" si="243"/>
        <v>58.927641853201457</v>
      </c>
      <c r="Q1593" s="69">
        <v>37.84154789172306</v>
      </c>
      <c r="R1593" s="53">
        <f t="shared" si="244"/>
        <v>9.069855934409162</v>
      </c>
      <c r="S1593" s="53">
        <f t="shared" si="245"/>
        <v>0</v>
      </c>
      <c r="T1593" s="53">
        <f t="shared" si="246"/>
        <v>0</v>
      </c>
      <c r="U1593" s="53">
        <f t="shared" si="247"/>
        <v>58.927641853201457</v>
      </c>
      <c r="V1593" s="69">
        <v>37.84154789172306</v>
      </c>
      <c r="W1593" s="53">
        <f t="shared" si="248"/>
        <v>9.069855934409162</v>
      </c>
      <c r="X1593" s="53">
        <f t="shared" si="249"/>
        <v>0</v>
      </c>
      <c r="Y1593" s="12"/>
      <c r="Z1593" s="21"/>
      <c r="AA1593" s="48"/>
      <c r="AB1593" s="21"/>
      <c r="AC1593" s="12"/>
    </row>
    <row r="1594" spans="1:29" x14ac:dyDescent="0.3">
      <c r="A1594" s="1">
        <f t="shared" si="240"/>
        <v>45216.562499996144</v>
      </c>
      <c r="B1594" s="6">
        <v>17</v>
      </c>
      <c r="C1594" s="6" t="s">
        <v>99</v>
      </c>
      <c r="D1594">
        <f>IF(HOUR(A1594)+MINUTE(A1594)/60&lt;=18,1,IF(HOUR(A1594)+MINUTE(A1594)/60&gt;=23.25,1,LOOKUP(DAY(A1594),calendario!$A$12:$A$41,calendario!$C$12:$C$41)))</f>
        <v>1</v>
      </c>
      <c r="E1594" s="89">
        <f t="shared" si="241"/>
        <v>4.4958027343750002</v>
      </c>
      <c r="F1594" s="88">
        <v>17.983210937500001</v>
      </c>
      <c r="G1594" s="89">
        <f t="shared" si="241"/>
        <v>4.4999218750000001</v>
      </c>
      <c r="H1594" s="86">
        <v>17.9996875</v>
      </c>
      <c r="O1594" s="53">
        <f t="shared" si="242"/>
        <v>0</v>
      </c>
      <c r="P1594" s="54">
        <f t="shared" si="243"/>
        <v>58.927641853201457</v>
      </c>
      <c r="Q1594" s="69">
        <v>37.84154789172306</v>
      </c>
      <c r="R1594" s="53">
        <f t="shared" si="244"/>
        <v>9.069855934409162</v>
      </c>
      <c r="S1594" s="53">
        <f t="shared" si="245"/>
        <v>0</v>
      </c>
      <c r="T1594" s="53">
        <f t="shared" si="246"/>
        <v>0</v>
      </c>
      <c r="U1594" s="53">
        <f t="shared" si="247"/>
        <v>58.927641853201457</v>
      </c>
      <c r="V1594" s="69">
        <v>37.84154789172306</v>
      </c>
      <c r="W1594" s="53">
        <f t="shared" si="248"/>
        <v>9.069855934409162</v>
      </c>
      <c r="X1594" s="53">
        <f t="shared" si="249"/>
        <v>0</v>
      </c>
      <c r="Y1594" s="12"/>
      <c r="Z1594" s="21"/>
      <c r="AA1594" s="48"/>
      <c r="AB1594" s="21"/>
      <c r="AC1594" s="12"/>
    </row>
    <row r="1595" spans="1:29" x14ac:dyDescent="0.3">
      <c r="A1595" s="1">
        <f t="shared" si="240"/>
        <v>45216.572916662808</v>
      </c>
      <c r="B1595" s="6">
        <v>17</v>
      </c>
      <c r="C1595" s="6" t="s">
        <v>100</v>
      </c>
      <c r="D1595">
        <f>IF(HOUR(A1595)+MINUTE(A1595)/60&lt;=18,1,IF(HOUR(A1595)+MINUTE(A1595)/60&gt;=23.25,1,LOOKUP(DAY(A1595),calendario!$A$12:$A$41,calendario!$C$12:$C$41)))</f>
        <v>1</v>
      </c>
      <c r="E1595" s="89">
        <f t="shared" si="241"/>
        <v>4.4959721679687501</v>
      </c>
      <c r="F1595" s="88">
        <v>17.983888671875</v>
      </c>
      <c r="G1595" s="89">
        <f t="shared" si="241"/>
        <v>4.5003725585937504</v>
      </c>
      <c r="H1595" s="86">
        <v>18.001490234375002</v>
      </c>
      <c r="O1595" s="53">
        <f t="shared" si="242"/>
        <v>0</v>
      </c>
      <c r="P1595" s="54">
        <f t="shared" si="243"/>
        <v>58.927641853201457</v>
      </c>
      <c r="Q1595" s="69">
        <v>38.086087975013015</v>
      </c>
      <c r="R1595" s="53">
        <f t="shared" si="244"/>
        <v>8.9475858927641845</v>
      </c>
      <c r="S1595" s="53">
        <f t="shared" si="245"/>
        <v>0</v>
      </c>
      <c r="T1595" s="53">
        <f t="shared" si="246"/>
        <v>0</v>
      </c>
      <c r="U1595" s="53">
        <f t="shared" si="247"/>
        <v>58.927641853201457</v>
      </c>
      <c r="V1595" s="69">
        <v>38.086087975013015</v>
      </c>
      <c r="W1595" s="53">
        <f t="shared" si="248"/>
        <v>8.9475858927641845</v>
      </c>
      <c r="X1595" s="53">
        <f t="shared" si="249"/>
        <v>0</v>
      </c>
      <c r="Y1595" s="12"/>
      <c r="Z1595" s="21"/>
      <c r="AA1595" s="48"/>
      <c r="AB1595" s="21"/>
      <c r="AC1595" s="12"/>
    </row>
    <row r="1596" spans="1:29" x14ac:dyDescent="0.3">
      <c r="A1596" s="1">
        <f t="shared" si="240"/>
        <v>45216.583333329472</v>
      </c>
      <c r="B1596" s="6">
        <v>17</v>
      </c>
      <c r="C1596" s="6" t="s">
        <v>101</v>
      </c>
      <c r="D1596">
        <f>IF(HOUR(A1596)+MINUTE(A1596)/60&lt;=18,1,IF(HOUR(A1596)+MINUTE(A1596)/60&gt;=23.25,1,LOOKUP(DAY(A1596),calendario!$A$12:$A$41,calendario!$C$12:$C$41)))</f>
        <v>1</v>
      </c>
      <c r="E1596" s="89">
        <f t="shared" si="241"/>
        <v>4.4960517578125003</v>
      </c>
      <c r="F1596" s="88">
        <v>17.984207031250001</v>
      </c>
      <c r="G1596" s="89">
        <f t="shared" si="241"/>
        <v>4.5004829101562498</v>
      </c>
      <c r="H1596" s="86">
        <v>18.001931640624999</v>
      </c>
      <c r="O1596" s="53">
        <f t="shared" si="242"/>
        <v>0</v>
      </c>
      <c r="P1596" s="54">
        <f t="shared" si="243"/>
        <v>58.927641853201457</v>
      </c>
      <c r="Q1596" s="69">
        <v>38.086087975013015</v>
      </c>
      <c r="R1596" s="53">
        <f t="shared" si="244"/>
        <v>8.9475858927641845</v>
      </c>
      <c r="S1596" s="53">
        <f t="shared" si="245"/>
        <v>0</v>
      </c>
      <c r="T1596" s="53">
        <f t="shared" si="246"/>
        <v>0</v>
      </c>
      <c r="U1596" s="53">
        <f t="shared" si="247"/>
        <v>58.927641853201457</v>
      </c>
      <c r="V1596" s="69">
        <v>38.086087975013015</v>
      </c>
      <c r="W1596" s="53">
        <f t="shared" si="248"/>
        <v>8.9475858927641845</v>
      </c>
      <c r="X1596" s="53">
        <f t="shared" si="249"/>
        <v>0</v>
      </c>
      <c r="Y1596" s="12"/>
      <c r="Z1596" s="21"/>
      <c r="AA1596" s="48"/>
      <c r="AB1596" s="21"/>
      <c r="AC1596" s="12"/>
    </row>
    <row r="1597" spans="1:29" x14ac:dyDescent="0.3">
      <c r="A1597" s="1">
        <f t="shared" si="240"/>
        <v>45216.593749996136</v>
      </c>
      <c r="B1597" s="6">
        <v>17</v>
      </c>
      <c r="C1597" s="6" t="s">
        <v>102</v>
      </c>
      <c r="D1597">
        <f>IF(HOUR(A1597)+MINUTE(A1597)/60&lt;=18,1,IF(HOUR(A1597)+MINUTE(A1597)/60&gt;=23.25,1,LOOKUP(DAY(A1597),calendario!$A$12:$A$41,calendario!$C$12:$C$41)))</f>
        <v>1</v>
      </c>
      <c r="E1597" s="89">
        <f t="shared" si="241"/>
        <v>4.4961230468749998</v>
      </c>
      <c r="F1597" s="88">
        <v>17.984492187499999</v>
      </c>
      <c r="G1597" s="89">
        <f t="shared" si="241"/>
        <v>4.5006508789062503</v>
      </c>
      <c r="H1597" s="86">
        <v>18.002603515625001</v>
      </c>
      <c r="O1597" s="53">
        <f t="shared" si="242"/>
        <v>0</v>
      </c>
      <c r="P1597" s="54">
        <f t="shared" si="243"/>
        <v>58.927641853201457</v>
      </c>
      <c r="Q1597" s="69">
        <v>38.077564549713692</v>
      </c>
      <c r="R1597" s="53">
        <f t="shared" si="244"/>
        <v>8.9518476054138461</v>
      </c>
      <c r="S1597" s="53">
        <f t="shared" si="245"/>
        <v>0</v>
      </c>
      <c r="T1597" s="53">
        <f t="shared" si="246"/>
        <v>0</v>
      </c>
      <c r="U1597" s="53">
        <f t="shared" si="247"/>
        <v>58.927641853201457</v>
      </c>
      <c r="V1597" s="69">
        <v>38.077564549713692</v>
      </c>
      <c r="W1597" s="53">
        <f t="shared" si="248"/>
        <v>8.9518476054138461</v>
      </c>
      <c r="X1597" s="53">
        <f t="shared" si="249"/>
        <v>0</v>
      </c>
      <c r="Y1597" s="12"/>
      <c r="Z1597" s="21"/>
      <c r="AA1597" s="48"/>
      <c r="AB1597" s="21"/>
      <c r="AC1597" s="12"/>
    </row>
    <row r="1598" spans="1:29" x14ac:dyDescent="0.3">
      <c r="A1598" s="1">
        <f t="shared" si="240"/>
        <v>45216.604166662801</v>
      </c>
      <c r="B1598" s="6">
        <v>17</v>
      </c>
      <c r="C1598" s="6" t="s">
        <v>103</v>
      </c>
      <c r="D1598">
        <f>IF(HOUR(A1598)+MINUTE(A1598)/60&lt;=18,1,IF(HOUR(A1598)+MINUTE(A1598)/60&gt;=23.25,1,LOOKUP(DAY(A1598),calendario!$A$12:$A$41,calendario!$C$12:$C$41)))</f>
        <v>1</v>
      </c>
      <c r="E1598" s="89">
        <f t="shared" si="241"/>
        <v>4.4959248046875002</v>
      </c>
      <c r="F1598" s="88">
        <v>17.983699218750001</v>
      </c>
      <c r="G1598" s="89">
        <f t="shared" si="241"/>
        <v>4.50044482421875</v>
      </c>
      <c r="H1598" s="86">
        <v>18.001779296875</v>
      </c>
      <c r="O1598" s="53">
        <f t="shared" si="242"/>
        <v>0</v>
      </c>
      <c r="P1598" s="54">
        <f t="shared" si="243"/>
        <v>58.927641853201457</v>
      </c>
      <c r="Q1598" s="69">
        <v>38.077564549713692</v>
      </c>
      <c r="R1598" s="53">
        <f t="shared" si="244"/>
        <v>8.9518476054138461</v>
      </c>
      <c r="S1598" s="53">
        <f t="shared" si="245"/>
        <v>0</v>
      </c>
      <c r="T1598" s="53">
        <f t="shared" si="246"/>
        <v>0</v>
      </c>
      <c r="U1598" s="53">
        <f t="shared" si="247"/>
        <v>58.927641853201457</v>
      </c>
      <c r="V1598" s="69">
        <v>38.077564549713692</v>
      </c>
      <c r="W1598" s="53">
        <f t="shared" si="248"/>
        <v>8.9518476054138461</v>
      </c>
      <c r="X1598" s="53">
        <f t="shared" si="249"/>
        <v>0</v>
      </c>
      <c r="Y1598" s="12"/>
      <c r="Z1598" s="21"/>
      <c r="AA1598" s="48"/>
      <c r="AB1598" s="21"/>
      <c r="AC1598" s="12"/>
    </row>
    <row r="1599" spans="1:29" x14ac:dyDescent="0.3">
      <c r="A1599" s="1">
        <f t="shared" si="240"/>
        <v>45216.614583329465</v>
      </c>
      <c r="B1599" s="6">
        <v>17</v>
      </c>
      <c r="C1599" s="6" t="s">
        <v>104</v>
      </c>
      <c r="D1599">
        <f>IF(HOUR(A1599)+MINUTE(A1599)/60&lt;=18,1,IF(HOUR(A1599)+MINUTE(A1599)/60&gt;=23.25,1,LOOKUP(DAY(A1599),calendario!$A$12:$A$41,calendario!$C$12:$C$41)))</f>
        <v>1</v>
      </c>
      <c r="E1599" s="89">
        <f t="shared" si="241"/>
        <v>4.4959819335937503</v>
      </c>
      <c r="F1599" s="88">
        <v>17.983927734375001</v>
      </c>
      <c r="G1599" s="89">
        <f t="shared" si="241"/>
        <v>4.5002807617187504</v>
      </c>
      <c r="H1599" s="86">
        <v>18.001123046875001</v>
      </c>
      <c r="O1599" s="53">
        <f t="shared" si="242"/>
        <v>0</v>
      </c>
      <c r="P1599" s="54">
        <f t="shared" si="243"/>
        <v>58.927641853201457</v>
      </c>
      <c r="Q1599" s="69">
        <v>38.153155908381052</v>
      </c>
      <c r="R1599" s="53">
        <f t="shared" si="244"/>
        <v>8.9140519260801661</v>
      </c>
      <c r="S1599" s="53">
        <f t="shared" si="245"/>
        <v>0</v>
      </c>
      <c r="T1599" s="53">
        <f t="shared" si="246"/>
        <v>0</v>
      </c>
      <c r="U1599" s="53">
        <f t="shared" si="247"/>
        <v>58.927641853201457</v>
      </c>
      <c r="V1599" s="69">
        <v>38.153155908381052</v>
      </c>
      <c r="W1599" s="53">
        <f t="shared" si="248"/>
        <v>8.9140519260801661</v>
      </c>
      <c r="X1599" s="53">
        <f t="shared" si="249"/>
        <v>0</v>
      </c>
      <c r="Y1599" s="12"/>
      <c r="Z1599" s="21"/>
      <c r="AA1599" s="48"/>
      <c r="AB1599" s="21"/>
      <c r="AC1599" s="12"/>
    </row>
    <row r="1600" spans="1:29" x14ac:dyDescent="0.3">
      <c r="A1600" s="1">
        <f t="shared" si="240"/>
        <v>45216.624999996129</v>
      </c>
      <c r="B1600" s="6">
        <v>17</v>
      </c>
      <c r="C1600" s="6" t="s">
        <v>105</v>
      </c>
      <c r="D1600">
        <f>IF(HOUR(A1600)+MINUTE(A1600)/60&lt;=18,1,IF(HOUR(A1600)+MINUTE(A1600)/60&gt;=23.25,1,LOOKUP(DAY(A1600),calendario!$A$12:$A$41,calendario!$C$12:$C$41)))</f>
        <v>1</v>
      </c>
      <c r="E1600" s="89">
        <f t="shared" si="241"/>
        <v>4.4966035156249999</v>
      </c>
      <c r="F1600" s="88">
        <v>17.9864140625</v>
      </c>
      <c r="G1600" s="89">
        <f t="shared" si="241"/>
        <v>4.5003632812500003</v>
      </c>
      <c r="H1600" s="86">
        <v>18.001453125000001</v>
      </c>
      <c r="O1600" s="53">
        <f t="shared" si="242"/>
        <v>0</v>
      </c>
      <c r="P1600" s="54">
        <f t="shared" si="243"/>
        <v>58.927641853201457</v>
      </c>
      <c r="Q1600" s="69">
        <v>38.153155908381052</v>
      </c>
      <c r="R1600" s="53">
        <f t="shared" si="244"/>
        <v>8.9140519260801661</v>
      </c>
      <c r="S1600" s="53">
        <f t="shared" si="245"/>
        <v>0</v>
      </c>
      <c r="T1600" s="53">
        <f t="shared" si="246"/>
        <v>0</v>
      </c>
      <c r="U1600" s="53">
        <f t="shared" si="247"/>
        <v>58.927641853201457</v>
      </c>
      <c r="V1600" s="69">
        <v>38.153155908381052</v>
      </c>
      <c r="W1600" s="53">
        <f t="shared" si="248"/>
        <v>8.9140519260801661</v>
      </c>
      <c r="X1600" s="53">
        <f t="shared" si="249"/>
        <v>0</v>
      </c>
      <c r="Y1600" s="12"/>
      <c r="Z1600" s="21"/>
      <c r="AA1600" s="48"/>
      <c r="AB1600" s="21"/>
      <c r="AC1600" s="12"/>
    </row>
    <row r="1601" spans="1:29" x14ac:dyDescent="0.3">
      <c r="A1601" s="1">
        <f t="shared" si="240"/>
        <v>45216.635416662793</v>
      </c>
      <c r="B1601" s="6">
        <v>17</v>
      </c>
      <c r="C1601" s="6" t="s">
        <v>106</v>
      </c>
      <c r="D1601">
        <f>IF(HOUR(A1601)+MINUTE(A1601)/60&lt;=18,1,IF(HOUR(A1601)+MINUTE(A1601)/60&gt;=23.25,1,LOOKUP(DAY(A1601),calendario!$A$12:$A$41,calendario!$C$12:$C$41)))</f>
        <v>1</v>
      </c>
      <c r="E1601" s="89">
        <f t="shared" si="241"/>
        <v>4.4967158203124997</v>
      </c>
      <c r="F1601" s="88">
        <v>17.986863281249999</v>
      </c>
      <c r="G1601" s="89">
        <f t="shared" si="241"/>
        <v>4.5006293945312503</v>
      </c>
      <c r="H1601" s="86">
        <v>18.002517578125001</v>
      </c>
      <c r="O1601" s="53">
        <f t="shared" si="242"/>
        <v>0</v>
      </c>
      <c r="P1601" s="54">
        <f t="shared" si="243"/>
        <v>58.927641853201457</v>
      </c>
      <c r="Q1601" s="69">
        <v>38.279676730869333</v>
      </c>
      <c r="R1601" s="53">
        <f t="shared" si="244"/>
        <v>8.8507915148360254</v>
      </c>
      <c r="S1601" s="53">
        <f t="shared" si="245"/>
        <v>0</v>
      </c>
      <c r="T1601" s="53">
        <f t="shared" si="246"/>
        <v>0</v>
      </c>
      <c r="U1601" s="53">
        <f t="shared" si="247"/>
        <v>58.927641853201457</v>
      </c>
      <c r="V1601" s="69">
        <v>38.279676730869333</v>
      </c>
      <c r="W1601" s="53">
        <f t="shared" si="248"/>
        <v>8.8507915148360254</v>
      </c>
      <c r="X1601" s="53">
        <f t="shared" si="249"/>
        <v>0</v>
      </c>
      <c r="Y1601" s="12"/>
      <c r="Z1601" s="21"/>
      <c r="AA1601" s="48"/>
      <c r="AB1601" s="21"/>
      <c r="AC1601" s="12"/>
    </row>
    <row r="1602" spans="1:29" x14ac:dyDescent="0.3">
      <c r="A1602" s="1">
        <f t="shared" si="240"/>
        <v>45216.645833329458</v>
      </c>
      <c r="B1602" s="6">
        <v>17</v>
      </c>
      <c r="C1602" s="6" t="s">
        <v>107</v>
      </c>
      <c r="D1602">
        <f>IF(HOUR(A1602)+MINUTE(A1602)/60&lt;=18,1,IF(HOUR(A1602)+MINUTE(A1602)/60&gt;=23.25,1,LOOKUP(DAY(A1602),calendario!$A$12:$A$41,calendario!$C$12:$C$41)))</f>
        <v>1</v>
      </c>
      <c r="E1602" s="89">
        <f t="shared" si="241"/>
        <v>4.4967319335937503</v>
      </c>
      <c r="F1602" s="88">
        <v>17.986927734375001</v>
      </c>
      <c r="G1602" s="89">
        <f t="shared" si="241"/>
        <v>4.5000527343750001</v>
      </c>
      <c r="H1602" s="86">
        <v>18.0002109375</v>
      </c>
      <c r="O1602" s="53">
        <f t="shared" si="242"/>
        <v>0</v>
      </c>
      <c r="P1602" s="54">
        <f t="shared" si="243"/>
        <v>58.927641853201457</v>
      </c>
      <c r="Q1602" s="69">
        <v>38.279676730869333</v>
      </c>
      <c r="R1602" s="53">
        <f t="shared" si="244"/>
        <v>8.8507915148360254</v>
      </c>
      <c r="S1602" s="53">
        <f t="shared" si="245"/>
        <v>0</v>
      </c>
      <c r="T1602" s="53">
        <f t="shared" si="246"/>
        <v>0</v>
      </c>
      <c r="U1602" s="53">
        <f t="shared" si="247"/>
        <v>58.927641853201457</v>
      </c>
      <c r="V1602" s="69">
        <v>38.279676730869333</v>
      </c>
      <c r="W1602" s="53">
        <f t="shared" si="248"/>
        <v>8.8507915148360254</v>
      </c>
      <c r="X1602" s="53">
        <f t="shared" si="249"/>
        <v>0</v>
      </c>
      <c r="Y1602" s="12"/>
      <c r="Z1602" s="21"/>
      <c r="AA1602" s="48"/>
      <c r="AB1602" s="21"/>
      <c r="AC1602" s="12"/>
    </row>
    <row r="1603" spans="1:29" x14ac:dyDescent="0.3">
      <c r="A1603" s="1">
        <f t="shared" si="240"/>
        <v>45216.656249996122</v>
      </c>
      <c r="B1603" s="6">
        <v>17</v>
      </c>
      <c r="C1603" s="6" t="s">
        <v>108</v>
      </c>
      <c r="D1603">
        <f>IF(HOUR(A1603)+MINUTE(A1603)/60&lt;=18,1,IF(HOUR(A1603)+MINUTE(A1603)/60&gt;=23.25,1,LOOKUP(DAY(A1603),calendario!$A$12:$A$41,calendario!$C$12:$C$41)))</f>
        <v>1</v>
      </c>
      <c r="E1603" s="89">
        <f t="shared" si="241"/>
        <v>4.4969248046874997</v>
      </c>
      <c r="F1603" s="88">
        <v>17.987699218749999</v>
      </c>
      <c r="G1603" s="89">
        <f t="shared" si="241"/>
        <v>4.4994741210937503</v>
      </c>
      <c r="H1603" s="86">
        <v>17.997896484375001</v>
      </c>
      <c r="O1603" s="53">
        <f t="shared" si="242"/>
        <v>0</v>
      </c>
      <c r="P1603" s="54">
        <f t="shared" si="243"/>
        <v>58.927641853201457</v>
      </c>
      <c r="Q1603" s="69">
        <v>37.61565174388339</v>
      </c>
      <c r="R1603" s="53">
        <f t="shared" si="244"/>
        <v>9.182804008328997</v>
      </c>
      <c r="S1603" s="53">
        <f t="shared" si="245"/>
        <v>0</v>
      </c>
      <c r="T1603" s="53">
        <f t="shared" si="246"/>
        <v>0</v>
      </c>
      <c r="U1603" s="53">
        <f t="shared" si="247"/>
        <v>58.927641853201457</v>
      </c>
      <c r="V1603" s="69">
        <v>37.61565174388339</v>
      </c>
      <c r="W1603" s="53">
        <f t="shared" si="248"/>
        <v>9.182804008328997</v>
      </c>
      <c r="X1603" s="53">
        <f t="shared" si="249"/>
        <v>0</v>
      </c>
      <c r="Y1603" s="12"/>
      <c r="Z1603" s="21"/>
      <c r="AA1603" s="48"/>
      <c r="AB1603" s="21"/>
      <c r="AC1603" s="12"/>
    </row>
    <row r="1604" spans="1:29" x14ac:dyDescent="0.3">
      <c r="A1604" s="1">
        <f t="shared" si="240"/>
        <v>45216.666666662786</v>
      </c>
      <c r="B1604" s="6">
        <v>17</v>
      </c>
      <c r="C1604" s="6" t="s">
        <v>109</v>
      </c>
      <c r="D1604">
        <f>IF(HOUR(A1604)+MINUTE(A1604)/60&lt;=18,1,IF(HOUR(A1604)+MINUTE(A1604)/60&gt;=23.25,1,LOOKUP(DAY(A1604),calendario!$A$12:$A$41,calendario!$C$12:$C$41)))</f>
        <v>1</v>
      </c>
      <c r="E1604" s="89">
        <f t="shared" si="241"/>
        <v>4.497087890625</v>
      </c>
      <c r="F1604" s="88">
        <v>17.9883515625</v>
      </c>
      <c r="G1604" s="89">
        <f t="shared" si="241"/>
        <v>4.4991596679687502</v>
      </c>
      <c r="H1604" s="86">
        <v>17.996638671875001</v>
      </c>
      <c r="O1604" s="53">
        <f t="shared" si="242"/>
        <v>0</v>
      </c>
      <c r="P1604" s="54">
        <f t="shared" si="243"/>
        <v>58.927641853201457</v>
      </c>
      <c r="Q1604" s="69">
        <v>37.61565174388339</v>
      </c>
      <c r="R1604" s="53">
        <f t="shared" si="244"/>
        <v>9.182804008328997</v>
      </c>
      <c r="S1604" s="53">
        <f t="shared" si="245"/>
        <v>0</v>
      </c>
      <c r="T1604" s="53">
        <f t="shared" si="246"/>
        <v>0</v>
      </c>
      <c r="U1604" s="53">
        <f t="shared" si="247"/>
        <v>58.927641853201457</v>
      </c>
      <c r="V1604" s="69">
        <v>37.61565174388339</v>
      </c>
      <c r="W1604" s="53">
        <f t="shared" si="248"/>
        <v>9.182804008328997</v>
      </c>
      <c r="X1604" s="53">
        <f t="shared" si="249"/>
        <v>0</v>
      </c>
      <c r="Y1604" s="12"/>
      <c r="Z1604" s="21"/>
      <c r="AA1604" s="48"/>
      <c r="AB1604" s="21"/>
      <c r="AC1604" s="12"/>
    </row>
    <row r="1605" spans="1:29" x14ac:dyDescent="0.3">
      <c r="A1605" s="1">
        <f t="shared" si="240"/>
        <v>45216.67708332945</v>
      </c>
      <c r="B1605" s="6">
        <v>17</v>
      </c>
      <c r="C1605" s="6" t="s">
        <v>110</v>
      </c>
      <c r="D1605">
        <f>IF(HOUR(A1605)+MINUTE(A1605)/60&lt;=18,1,IF(HOUR(A1605)+MINUTE(A1605)/60&gt;=23.25,1,LOOKUP(DAY(A1605),calendario!$A$12:$A$41,calendario!$C$12:$C$41)))</f>
        <v>1</v>
      </c>
      <c r="E1605" s="89">
        <f t="shared" si="241"/>
        <v>4.4971533203125</v>
      </c>
      <c r="F1605" s="88">
        <v>17.98861328125</v>
      </c>
      <c r="G1605" s="89">
        <f t="shared" si="241"/>
        <v>4.4991625976562499</v>
      </c>
      <c r="H1605" s="86">
        <v>17.996650390625</v>
      </c>
      <c r="O1605" s="53">
        <f t="shared" si="242"/>
        <v>0</v>
      </c>
      <c r="P1605" s="54">
        <f t="shared" si="243"/>
        <v>58.927641853201457</v>
      </c>
      <c r="Q1605" s="69">
        <v>37.510698854763142</v>
      </c>
      <c r="R1605" s="53">
        <f t="shared" si="244"/>
        <v>9.2352804528891212</v>
      </c>
      <c r="S1605" s="53">
        <f t="shared" si="245"/>
        <v>0</v>
      </c>
      <c r="T1605" s="53">
        <f t="shared" si="246"/>
        <v>0</v>
      </c>
      <c r="U1605" s="53">
        <f t="shared" si="247"/>
        <v>58.927641853201457</v>
      </c>
      <c r="V1605" s="69">
        <v>37.510698854763142</v>
      </c>
      <c r="W1605" s="53">
        <f t="shared" si="248"/>
        <v>9.2352804528891212</v>
      </c>
      <c r="X1605" s="53">
        <f t="shared" si="249"/>
        <v>0</v>
      </c>
      <c r="Y1605" s="12"/>
      <c r="Z1605" s="21"/>
      <c r="AA1605" s="48"/>
      <c r="AB1605" s="21"/>
      <c r="AC1605" s="12"/>
    </row>
    <row r="1606" spans="1:29" x14ac:dyDescent="0.3">
      <c r="A1606" s="1">
        <f t="shared" ref="A1606:A1669" si="250">A1605+0.0104166666666667</f>
        <v>45216.687499996115</v>
      </c>
      <c r="B1606" s="6">
        <v>17</v>
      </c>
      <c r="C1606" s="6" t="s">
        <v>111</v>
      </c>
      <c r="D1606">
        <f>IF(HOUR(A1606)+MINUTE(A1606)/60&lt;=18,1,IF(HOUR(A1606)+MINUTE(A1606)/60&gt;=23.25,1,LOOKUP(DAY(A1606),calendario!$A$12:$A$41,calendario!$C$12:$C$41)))</f>
        <v>1</v>
      </c>
      <c r="E1606" s="89">
        <f t="shared" ref="E1606:G1669" si="251">F1606/4</f>
        <v>4.4914965820312496</v>
      </c>
      <c r="F1606" s="88">
        <v>17.965986328124998</v>
      </c>
      <c r="G1606" s="89">
        <f t="shared" si="251"/>
        <v>4.4989892578125001</v>
      </c>
      <c r="H1606" s="86">
        <v>17.995957031250001</v>
      </c>
      <c r="O1606" s="53">
        <f t="shared" ref="O1606:O1669" si="252">IF(($K$2*95%/4-E1606)*$M$8*$M$9&lt;0,0,($K$2*95%/4-E1606)*$M$8*$M$9)</f>
        <v>0</v>
      </c>
      <c r="P1606" s="54">
        <f t="shared" ref="P1606:P1669" si="253">IF(B1606&lt;=3,IF(D1606=1,$L$14*10/$K$11,$K$14*10/$K$11),IF(D1606=1,$L$15*10/$K$11,$K$15*10/$K$11))</f>
        <v>58.927641853201457</v>
      </c>
      <c r="Q1606" s="69">
        <v>37.510698854763142</v>
      </c>
      <c r="R1606" s="53">
        <f t="shared" ref="R1606:R1669" si="254">IF((P1606*95%-Q1606)/2&lt;0,0,(P1606*95%-Q1606)/2)</f>
        <v>9.2352804528891212</v>
      </c>
      <c r="S1606" s="53">
        <f t="shared" ref="S1606:S1669" si="255">R1606*O1606</f>
        <v>0</v>
      </c>
      <c r="T1606" s="53">
        <f t="shared" ref="T1606:T1669" si="256">IF(($K$3*95%/4-G1606)*$M$8*$M$9&lt;0,0,($K$3*95%/4-G1606)*$M$8*$M$9)</f>
        <v>0</v>
      </c>
      <c r="U1606" s="53">
        <f t="shared" ref="U1606:U1669" si="257">IF(B1606&lt;=3,IF(D1606=1,$L$14*10/$K$11,$K$14*10/$K$11),IF(D1606=1,$L$15*10/$K$11,$K$15*10/$K$11))</f>
        <v>58.927641853201457</v>
      </c>
      <c r="V1606" s="69">
        <v>37.510698854763142</v>
      </c>
      <c r="W1606" s="53">
        <f t="shared" ref="W1606:W1669" si="258">IF((U1606*95%-V1606)/2&lt;0,0,(U1606*95%-V1606)/2)</f>
        <v>9.2352804528891212</v>
      </c>
      <c r="X1606" s="53">
        <f t="shared" ref="X1606:X1669" si="259">W1606*T1606</f>
        <v>0</v>
      </c>
      <c r="Y1606" s="12"/>
      <c r="Z1606" s="21"/>
      <c r="AA1606" s="48"/>
      <c r="AB1606" s="21"/>
      <c r="AC1606" s="12"/>
    </row>
    <row r="1607" spans="1:29" x14ac:dyDescent="0.3">
      <c r="A1607" s="1">
        <f t="shared" si="250"/>
        <v>45216.697916662779</v>
      </c>
      <c r="B1607" s="6">
        <v>17</v>
      </c>
      <c r="C1607" s="6" t="s">
        <v>112</v>
      </c>
      <c r="D1607">
        <f>IF(HOUR(A1607)+MINUTE(A1607)/60&lt;=18,1,IF(HOUR(A1607)+MINUTE(A1607)/60&gt;=23.25,1,LOOKUP(DAY(A1607),calendario!$A$12:$A$41,calendario!$C$12:$C$41)))</f>
        <v>1</v>
      </c>
      <c r="E1607" s="89">
        <f t="shared" si="251"/>
        <v>4.4972441406249999</v>
      </c>
      <c r="F1607" s="88">
        <v>17.9889765625</v>
      </c>
      <c r="G1607" s="89">
        <f t="shared" si="251"/>
        <v>4.4988725585937503</v>
      </c>
      <c r="H1607" s="86">
        <v>17.995490234375001</v>
      </c>
      <c r="O1607" s="53">
        <f t="shared" si="252"/>
        <v>0</v>
      </c>
      <c r="P1607" s="54">
        <f t="shared" si="253"/>
        <v>58.927641853201457</v>
      </c>
      <c r="Q1607" s="69">
        <v>37.241857886517437</v>
      </c>
      <c r="R1607" s="53">
        <f t="shared" si="254"/>
        <v>9.3697009370119737</v>
      </c>
      <c r="S1607" s="53">
        <f t="shared" si="255"/>
        <v>0</v>
      </c>
      <c r="T1607" s="53">
        <f t="shared" si="256"/>
        <v>0</v>
      </c>
      <c r="U1607" s="53">
        <f t="shared" si="257"/>
        <v>58.927641853201457</v>
      </c>
      <c r="V1607" s="69">
        <v>37.241857886517437</v>
      </c>
      <c r="W1607" s="53">
        <f t="shared" si="258"/>
        <v>9.3697009370119737</v>
      </c>
      <c r="X1607" s="53">
        <f t="shared" si="259"/>
        <v>0</v>
      </c>
      <c r="Y1607" s="12"/>
      <c r="Z1607" s="21"/>
      <c r="AA1607" s="48"/>
      <c r="AB1607" s="21"/>
      <c r="AC1607" s="12"/>
    </row>
    <row r="1608" spans="1:29" x14ac:dyDescent="0.3">
      <c r="A1608" s="1">
        <f t="shared" si="250"/>
        <v>45216.708333329443</v>
      </c>
      <c r="B1608" s="6">
        <v>17</v>
      </c>
      <c r="C1608" s="6" t="s">
        <v>113</v>
      </c>
      <c r="D1608">
        <f>IF(HOUR(A1608)+MINUTE(A1608)/60&lt;=18,1,IF(HOUR(A1608)+MINUTE(A1608)/60&gt;=23.25,1,LOOKUP(DAY(A1608),calendario!$A$12:$A$41,calendario!$C$12:$C$41)))</f>
        <v>1</v>
      </c>
      <c r="E1608" s="89">
        <f t="shared" si="251"/>
        <v>4.5774936523437502</v>
      </c>
      <c r="F1608" s="88">
        <v>18.309974609375001</v>
      </c>
      <c r="G1608" s="89">
        <f t="shared" si="251"/>
        <v>4.5426215820312503</v>
      </c>
      <c r="H1608" s="86">
        <v>18.170486328125001</v>
      </c>
      <c r="O1608" s="53">
        <f t="shared" si="252"/>
        <v>0</v>
      </c>
      <c r="P1608" s="54">
        <f t="shared" si="253"/>
        <v>58.927641853201457</v>
      </c>
      <c r="Q1608" s="69">
        <v>37.241857886517437</v>
      </c>
      <c r="R1608" s="53">
        <f t="shared" si="254"/>
        <v>9.3697009370119737</v>
      </c>
      <c r="S1608" s="53">
        <f t="shared" si="255"/>
        <v>0</v>
      </c>
      <c r="T1608" s="53">
        <f t="shared" si="256"/>
        <v>0</v>
      </c>
      <c r="U1608" s="53">
        <f t="shared" si="257"/>
        <v>58.927641853201457</v>
      </c>
      <c r="V1608" s="69">
        <v>37.241857886517437</v>
      </c>
      <c r="W1608" s="53">
        <f t="shared" si="258"/>
        <v>9.3697009370119737</v>
      </c>
      <c r="X1608" s="53">
        <f t="shared" si="259"/>
        <v>0</v>
      </c>
      <c r="Y1608" s="12"/>
      <c r="Z1608" s="21"/>
      <c r="AA1608" s="48"/>
      <c r="AB1608" s="21"/>
      <c r="AC1608" s="12"/>
    </row>
    <row r="1609" spans="1:29" x14ac:dyDescent="0.3">
      <c r="A1609" s="1">
        <f t="shared" si="250"/>
        <v>45216.718749996107</v>
      </c>
      <c r="B1609" s="6">
        <v>17</v>
      </c>
      <c r="C1609" s="6" t="s">
        <v>114</v>
      </c>
      <c r="D1609">
        <f>IF(HOUR(A1609)+MINUTE(A1609)/60&lt;=18,1,IF(HOUR(A1609)+MINUTE(A1609)/60&gt;=23.25,1,LOOKUP(DAY(A1609),calendario!$A$12:$A$41,calendario!$C$12:$C$41)))</f>
        <v>1</v>
      </c>
      <c r="E1609" s="89">
        <f t="shared" si="251"/>
        <v>4.6426972656250003</v>
      </c>
      <c r="F1609" s="88">
        <v>18.570789062500001</v>
      </c>
      <c r="G1609" s="89">
        <f t="shared" si="251"/>
        <v>4.6517749023437496</v>
      </c>
      <c r="H1609" s="86">
        <v>18.607099609374998</v>
      </c>
      <c r="O1609" s="53">
        <f t="shared" si="252"/>
        <v>0</v>
      </c>
      <c r="P1609" s="54">
        <f t="shared" si="253"/>
        <v>58.927641853201457</v>
      </c>
      <c r="Q1609" s="69">
        <v>37.074900052056222</v>
      </c>
      <c r="R1609" s="53">
        <f t="shared" si="254"/>
        <v>9.4531798542425811</v>
      </c>
      <c r="S1609" s="53">
        <f t="shared" si="255"/>
        <v>0</v>
      </c>
      <c r="T1609" s="53">
        <f t="shared" si="256"/>
        <v>0</v>
      </c>
      <c r="U1609" s="53">
        <f t="shared" si="257"/>
        <v>58.927641853201457</v>
      </c>
      <c r="V1609" s="69">
        <v>37.074900052056222</v>
      </c>
      <c r="W1609" s="53">
        <f t="shared" si="258"/>
        <v>9.4531798542425811</v>
      </c>
      <c r="X1609" s="53">
        <f t="shared" si="259"/>
        <v>0</v>
      </c>
      <c r="Y1609" s="12"/>
      <c r="Z1609" s="21"/>
      <c r="AA1609" s="48"/>
      <c r="AB1609" s="21"/>
      <c r="AC1609" s="12"/>
    </row>
    <row r="1610" spans="1:29" x14ac:dyDescent="0.3">
      <c r="A1610" s="1">
        <f t="shared" si="250"/>
        <v>45216.729166662772</v>
      </c>
      <c r="B1610" s="6">
        <v>17</v>
      </c>
      <c r="C1610" s="6" t="s">
        <v>115</v>
      </c>
      <c r="D1610">
        <f>IF(HOUR(A1610)+MINUTE(A1610)/60&lt;=18,1,IF(HOUR(A1610)+MINUTE(A1610)/60&gt;=23.25,1,LOOKUP(DAY(A1610),calendario!$A$12:$A$41,calendario!$C$12:$C$41)))</f>
        <v>1</v>
      </c>
      <c r="E1610" s="89">
        <f t="shared" si="251"/>
        <v>4.6428588867187504</v>
      </c>
      <c r="F1610" s="88">
        <v>18.571435546875001</v>
      </c>
      <c r="G1610" s="89">
        <f t="shared" si="251"/>
        <v>4.6518583984374997</v>
      </c>
      <c r="H1610" s="86">
        <v>18.607433593749999</v>
      </c>
      <c r="O1610" s="53">
        <f t="shared" si="252"/>
        <v>0</v>
      </c>
      <c r="P1610" s="54">
        <f t="shared" si="253"/>
        <v>58.927641853201457</v>
      </c>
      <c r="Q1610" s="69">
        <v>37.074900052056222</v>
      </c>
      <c r="R1610" s="53">
        <f t="shared" si="254"/>
        <v>9.4531798542425811</v>
      </c>
      <c r="S1610" s="53">
        <f t="shared" si="255"/>
        <v>0</v>
      </c>
      <c r="T1610" s="53">
        <f t="shared" si="256"/>
        <v>0</v>
      </c>
      <c r="U1610" s="53">
        <f t="shared" si="257"/>
        <v>58.927641853201457</v>
      </c>
      <c r="V1610" s="69">
        <v>37.074900052056222</v>
      </c>
      <c r="W1610" s="53">
        <f t="shared" si="258"/>
        <v>9.4531798542425811</v>
      </c>
      <c r="X1610" s="53">
        <f t="shared" si="259"/>
        <v>0</v>
      </c>
      <c r="Y1610" s="12"/>
      <c r="Z1610" s="21"/>
      <c r="AA1610" s="48"/>
      <c r="AB1610" s="21"/>
      <c r="AC1610" s="12"/>
    </row>
    <row r="1611" spans="1:29" x14ac:dyDescent="0.3">
      <c r="A1611" s="1">
        <f t="shared" si="250"/>
        <v>45216.739583329436</v>
      </c>
      <c r="B1611" s="6">
        <v>17</v>
      </c>
      <c r="C1611" s="6" t="s">
        <v>116</v>
      </c>
      <c r="D1611">
        <f>IF(HOUR(A1611)+MINUTE(A1611)/60&lt;=18,1,IF(HOUR(A1611)+MINUTE(A1611)/60&gt;=23.25,1,LOOKUP(DAY(A1611),calendario!$A$12:$A$41,calendario!$C$12:$C$41)))</f>
        <v>1</v>
      </c>
      <c r="E1611" s="89">
        <f t="shared" si="251"/>
        <v>4.64307958984375</v>
      </c>
      <c r="F1611" s="88">
        <v>18.572318359375</v>
      </c>
      <c r="G1611" s="89">
        <f t="shared" si="251"/>
        <v>4.6517885742187497</v>
      </c>
      <c r="H1611" s="86">
        <v>18.607154296874999</v>
      </c>
      <c r="O1611" s="53">
        <f t="shared" si="252"/>
        <v>0</v>
      </c>
      <c r="P1611" s="54">
        <f t="shared" si="253"/>
        <v>58.927641853201457</v>
      </c>
      <c r="Q1611" s="69">
        <v>36.956263925039039</v>
      </c>
      <c r="R1611" s="53">
        <f t="shared" si="254"/>
        <v>9.5124979177511726</v>
      </c>
      <c r="S1611" s="53">
        <f t="shared" si="255"/>
        <v>0</v>
      </c>
      <c r="T1611" s="53">
        <f t="shared" si="256"/>
        <v>0</v>
      </c>
      <c r="U1611" s="53">
        <f t="shared" si="257"/>
        <v>58.927641853201457</v>
      </c>
      <c r="V1611" s="69">
        <v>36.956263925039039</v>
      </c>
      <c r="W1611" s="53">
        <f t="shared" si="258"/>
        <v>9.5124979177511726</v>
      </c>
      <c r="X1611" s="53">
        <f t="shared" si="259"/>
        <v>0</v>
      </c>
      <c r="Y1611" s="12"/>
      <c r="Z1611" s="21"/>
      <c r="AA1611" s="48"/>
      <c r="AB1611" s="21"/>
      <c r="AC1611" s="12"/>
    </row>
    <row r="1612" spans="1:29" x14ac:dyDescent="0.3">
      <c r="A1612" s="1">
        <f t="shared" si="250"/>
        <v>45216.7499999961</v>
      </c>
      <c r="B1612" s="6">
        <v>17</v>
      </c>
      <c r="C1612" s="6" t="s">
        <v>117</v>
      </c>
      <c r="D1612">
        <f>IF(HOUR(A1612)+MINUTE(A1612)/60&lt;=18,1,IF(HOUR(A1612)+MINUTE(A1612)/60&gt;=23.25,1,LOOKUP(DAY(A1612),calendario!$A$12:$A$41,calendario!$C$12:$C$41)))</f>
        <v>1</v>
      </c>
      <c r="E1612" s="89">
        <f t="shared" si="251"/>
        <v>4.6427758789062503</v>
      </c>
      <c r="F1612" s="88">
        <v>18.571103515625001</v>
      </c>
      <c r="G1612" s="89">
        <f t="shared" si="251"/>
        <v>4.651271484375</v>
      </c>
      <c r="H1612" s="86">
        <v>18.6050859375</v>
      </c>
      <c r="O1612" s="53">
        <f t="shared" si="252"/>
        <v>0</v>
      </c>
      <c r="P1612" s="54">
        <f t="shared" si="253"/>
        <v>58.927641853201457</v>
      </c>
      <c r="Q1612" s="69">
        <v>36.956263925039039</v>
      </c>
      <c r="R1612" s="53">
        <f t="shared" si="254"/>
        <v>9.5124979177511726</v>
      </c>
      <c r="S1612" s="53">
        <f t="shared" si="255"/>
        <v>0</v>
      </c>
      <c r="T1612" s="53">
        <f t="shared" si="256"/>
        <v>0</v>
      </c>
      <c r="U1612" s="53">
        <f t="shared" si="257"/>
        <v>58.927641853201457</v>
      </c>
      <c r="V1612" s="69">
        <v>36.956263925039039</v>
      </c>
      <c r="W1612" s="53">
        <f t="shared" si="258"/>
        <v>9.5124979177511726</v>
      </c>
      <c r="X1612" s="53">
        <f t="shared" si="259"/>
        <v>0</v>
      </c>
      <c r="Y1612" s="12"/>
      <c r="Z1612" s="21"/>
      <c r="AA1612" s="48"/>
      <c r="AB1612" s="21"/>
      <c r="AC1612" s="12"/>
    </row>
    <row r="1613" spans="1:29" x14ac:dyDescent="0.3">
      <c r="A1613" s="1">
        <f t="shared" si="250"/>
        <v>45216.760416662764</v>
      </c>
      <c r="B1613" s="6">
        <v>17</v>
      </c>
      <c r="C1613" s="6" t="s">
        <v>118</v>
      </c>
      <c r="D1613">
        <f>IF(HOUR(A1613)+MINUTE(A1613)/60&lt;=18,1,IF(HOUR(A1613)+MINUTE(A1613)/60&gt;=23.25,1,LOOKUP(DAY(A1613),calendario!$A$12:$A$41,calendario!$C$12:$C$41)))</f>
        <v>0</v>
      </c>
      <c r="E1613" s="89">
        <f t="shared" si="251"/>
        <v>4.6429887695312502</v>
      </c>
      <c r="F1613" s="88">
        <v>18.571955078125001</v>
      </c>
      <c r="G1613" s="89">
        <f t="shared" si="251"/>
        <v>4.6504218750000001</v>
      </c>
      <c r="H1613" s="86">
        <v>18.601687500000001</v>
      </c>
      <c r="O1613" s="53">
        <f t="shared" si="252"/>
        <v>0</v>
      </c>
      <c r="P1613" s="54">
        <f t="shared" si="253"/>
        <v>60.072878709005721</v>
      </c>
      <c r="Q1613" s="69">
        <v>37.172412285268088</v>
      </c>
      <c r="R1613" s="53">
        <f t="shared" si="254"/>
        <v>9.9484112441436707</v>
      </c>
      <c r="S1613" s="53">
        <f t="shared" si="255"/>
        <v>0</v>
      </c>
      <c r="T1613" s="53">
        <f t="shared" si="256"/>
        <v>0</v>
      </c>
      <c r="U1613" s="53">
        <f t="shared" si="257"/>
        <v>60.072878709005721</v>
      </c>
      <c r="V1613" s="69">
        <v>37.172412285268088</v>
      </c>
      <c r="W1613" s="53">
        <f t="shared" si="258"/>
        <v>9.9484112441436707</v>
      </c>
      <c r="X1613" s="53">
        <f t="shared" si="259"/>
        <v>0</v>
      </c>
      <c r="Y1613" s="12"/>
      <c r="Z1613" s="21"/>
      <c r="AA1613" s="48"/>
      <c r="AB1613" s="21"/>
      <c r="AC1613" s="12"/>
    </row>
    <row r="1614" spans="1:29" x14ac:dyDescent="0.3">
      <c r="A1614" s="1">
        <f t="shared" si="250"/>
        <v>45216.770833329429</v>
      </c>
      <c r="B1614" s="6">
        <v>17</v>
      </c>
      <c r="C1614" s="6" t="s">
        <v>119</v>
      </c>
      <c r="D1614">
        <f>IF(HOUR(A1614)+MINUTE(A1614)/60&lt;=18,1,IF(HOUR(A1614)+MINUTE(A1614)/60&gt;=23.25,1,LOOKUP(DAY(A1614),calendario!$A$12:$A$41,calendario!$C$12:$C$41)))</f>
        <v>0</v>
      </c>
      <c r="E1614" s="89">
        <f t="shared" si="251"/>
        <v>4.6462241210937503</v>
      </c>
      <c r="F1614" s="88">
        <v>18.584896484375001</v>
      </c>
      <c r="G1614" s="89">
        <f t="shared" si="251"/>
        <v>4.6499018554687499</v>
      </c>
      <c r="H1614" s="86">
        <v>18.599607421875</v>
      </c>
      <c r="O1614" s="53">
        <f t="shared" si="252"/>
        <v>0</v>
      </c>
      <c r="P1614" s="54">
        <f t="shared" si="253"/>
        <v>60.072878709005721</v>
      </c>
      <c r="Q1614" s="69">
        <v>37.172412285268088</v>
      </c>
      <c r="R1614" s="53">
        <f t="shared" si="254"/>
        <v>9.9484112441436707</v>
      </c>
      <c r="S1614" s="53">
        <f t="shared" si="255"/>
        <v>0</v>
      </c>
      <c r="T1614" s="53">
        <f t="shared" si="256"/>
        <v>0</v>
      </c>
      <c r="U1614" s="53">
        <f t="shared" si="257"/>
        <v>60.072878709005721</v>
      </c>
      <c r="V1614" s="69">
        <v>37.172412285268088</v>
      </c>
      <c r="W1614" s="53">
        <f t="shared" si="258"/>
        <v>9.9484112441436707</v>
      </c>
      <c r="X1614" s="53">
        <f t="shared" si="259"/>
        <v>0</v>
      </c>
      <c r="Y1614" s="12"/>
      <c r="Z1614" s="21"/>
      <c r="AA1614" s="48"/>
      <c r="AB1614" s="21"/>
      <c r="AC1614" s="12"/>
    </row>
    <row r="1615" spans="1:29" x14ac:dyDescent="0.3">
      <c r="A1615" s="1">
        <f t="shared" si="250"/>
        <v>45216.781249996093</v>
      </c>
      <c r="B1615" s="6">
        <v>17</v>
      </c>
      <c r="C1615" s="6" t="s">
        <v>120</v>
      </c>
      <c r="D1615">
        <f>IF(HOUR(A1615)+MINUTE(A1615)/60&lt;=18,1,IF(HOUR(A1615)+MINUTE(A1615)/60&gt;=23.25,1,LOOKUP(DAY(A1615),calendario!$A$12:$A$41,calendario!$C$12:$C$41)))</f>
        <v>0</v>
      </c>
      <c r="E1615" s="89">
        <f t="shared" si="251"/>
        <v>4.6478862304687496</v>
      </c>
      <c r="F1615" s="88">
        <v>18.591544921874998</v>
      </c>
      <c r="G1615" s="89">
        <f t="shared" si="251"/>
        <v>4.6496723632812502</v>
      </c>
      <c r="H1615" s="86">
        <v>18.598689453125001</v>
      </c>
      <c r="O1615" s="53">
        <f t="shared" si="252"/>
        <v>0</v>
      </c>
      <c r="P1615" s="54">
        <f t="shared" si="253"/>
        <v>60.072878709005721</v>
      </c>
      <c r="Q1615" s="69">
        <v>35.651593701197292</v>
      </c>
      <c r="R1615" s="53">
        <f t="shared" si="254"/>
        <v>10.708820536179068</v>
      </c>
      <c r="S1615" s="53">
        <f t="shared" si="255"/>
        <v>0</v>
      </c>
      <c r="T1615" s="53">
        <f t="shared" si="256"/>
        <v>0</v>
      </c>
      <c r="U1615" s="53">
        <f t="shared" si="257"/>
        <v>60.072878709005721</v>
      </c>
      <c r="V1615" s="69">
        <v>35.651593701197292</v>
      </c>
      <c r="W1615" s="53">
        <f t="shared" si="258"/>
        <v>10.708820536179068</v>
      </c>
      <c r="X1615" s="53">
        <f t="shared" si="259"/>
        <v>0</v>
      </c>
      <c r="Y1615" s="12"/>
      <c r="Z1615" s="21"/>
      <c r="AA1615" s="48"/>
      <c r="AB1615" s="21"/>
      <c r="AC1615" s="12"/>
    </row>
    <row r="1616" spans="1:29" x14ac:dyDescent="0.3">
      <c r="A1616" s="1">
        <f t="shared" si="250"/>
        <v>45216.791666662757</v>
      </c>
      <c r="B1616" s="6">
        <v>17</v>
      </c>
      <c r="C1616" s="6" t="s">
        <v>121</v>
      </c>
      <c r="D1616">
        <f>IF(HOUR(A1616)+MINUTE(A1616)/60&lt;=18,1,IF(HOUR(A1616)+MINUTE(A1616)/60&gt;=23.25,1,LOOKUP(DAY(A1616),calendario!$A$12:$A$41,calendario!$C$12:$C$41)))</f>
        <v>0</v>
      </c>
      <c r="E1616" s="89">
        <f t="shared" si="251"/>
        <v>4.6490488281250002</v>
      </c>
      <c r="F1616" s="88">
        <v>18.596195312500001</v>
      </c>
      <c r="G1616" s="89">
        <f t="shared" si="251"/>
        <v>4.6495180664062499</v>
      </c>
      <c r="H1616" s="86">
        <v>18.598072265624999</v>
      </c>
      <c r="O1616" s="53">
        <f t="shared" si="252"/>
        <v>0</v>
      </c>
      <c r="P1616" s="54">
        <f t="shared" si="253"/>
        <v>60.072878709005721</v>
      </c>
      <c r="Q1616" s="69">
        <v>35.651593701197292</v>
      </c>
      <c r="R1616" s="53">
        <f t="shared" si="254"/>
        <v>10.708820536179068</v>
      </c>
      <c r="S1616" s="53">
        <f t="shared" si="255"/>
        <v>0</v>
      </c>
      <c r="T1616" s="53">
        <f t="shared" si="256"/>
        <v>0</v>
      </c>
      <c r="U1616" s="53">
        <f t="shared" si="257"/>
        <v>60.072878709005721</v>
      </c>
      <c r="V1616" s="69">
        <v>35.651593701197292</v>
      </c>
      <c r="W1616" s="53">
        <f t="shared" si="258"/>
        <v>10.708820536179068</v>
      </c>
      <c r="X1616" s="53">
        <f t="shared" si="259"/>
        <v>0</v>
      </c>
      <c r="Y1616" s="12"/>
      <c r="Z1616" s="21"/>
      <c r="AA1616" s="48"/>
      <c r="AB1616" s="21"/>
      <c r="AC1616" s="12"/>
    </row>
    <row r="1617" spans="1:29" x14ac:dyDescent="0.3">
      <c r="A1617" s="1">
        <f t="shared" si="250"/>
        <v>45216.802083329421</v>
      </c>
      <c r="B1617" s="6">
        <v>17</v>
      </c>
      <c r="C1617" s="6" t="s">
        <v>122</v>
      </c>
      <c r="D1617">
        <f>IF(HOUR(A1617)+MINUTE(A1617)/60&lt;=18,1,IF(HOUR(A1617)+MINUTE(A1617)/60&gt;=23.25,1,LOOKUP(DAY(A1617),calendario!$A$12:$A$41,calendario!$C$12:$C$41)))</f>
        <v>0</v>
      </c>
      <c r="E1617" s="89">
        <f t="shared" si="251"/>
        <v>4.6501152343749999</v>
      </c>
      <c r="F1617" s="88">
        <v>18.600460937499999</v>
      </c>
      <c r="G1617" s="89">
        <f t="shared" si="251"/>
        <v>4.6496225585937498</v>
      </c>
      <c r="H1617" s="86">
        <v>18.598490234374999</v>
      </c>
      <c r="O1617" s="53">
        <f t="shared" si="252"/>
        <v>0</v>
      </c>
      <c r="P1617" s="54">
        <f t="shared" si="253"/>
        <v>60.072878709005721</v>
      </c>
      <c r="Q1617" s="69">
        <v>35.636723841749088</v>
      </c>
      <c r="R1617" s="53">
        <f t="shared" si="254"/>
        <v>10.716255465903171</v>
      </c>
      <c r="S1617" s="53">
        <f t="shared" si="255"/>
        <v>0</v>
      </c>
      <c r="T1617" s="53">
        <f t="shared" si="256"/>
        <v>0</v>
      </c>
      <c r="U1617" s="53">
        <f t="shared" si="257"/>
        <v>60.072878709005721</v>
      </c>
      <c r="V1617" s="69">
        <v>35.636723841749088</v>
      </c>
      <c r="W1617" s="53">
        <f t="shared" si="258"/>
        <v>10.716255465903171</v>
      </c>
      <c r="X1617" s="53">
        <f t="shared" si="259"/>
        <v>0</v>
      </c>
      <c r="Y1617" s="12"/>
      <c r="Z1617" s="21"/>
      <c r="AA1617" s="48"/>
      <c r="AB1617" s="21"/>
      <c r="AC1617" s="12"/>
    </row>
    <row r="1618" spans="1:29" x14ac:dyDescent="0.3">
      <c r="A1618" s="1">
        <f t="shared" si="250"/>
        <v>45216.812499996086</v>
      </c>
      <c r="B1618" s="6">
        <v>17</v>
      </c>
      <c r="C1618" s="6" t="s">
        <v>123</v>
      </c>
      <c r="D1618">
        <f>IF(HOUR(A1618)+MINUTE(A1618)/60&lt;=18,1,IF(HOUR(A1618)+MINUTE(A1618)/60&gt;=23.25,1,LOOKUP(DAY(A1618),calendario!$A$12:$A$41,calendario!$C$12:$C$41)))</f>
        <v>0</v>
      </c>
      <c r="E1618" s="89">
        <f t="shared" si="251"/>
        <v>4.6511040039062497</v>
      </c>
      <c r="F1618" s="88">
        <v>18.604416015624999</v>
      </c>
      <c r="G1618" s="89">
        <f t="shared" si="251"/>
        <v>4.64959716796875</v>
      </c>
      <c r="H1618" s="86">
        <v>18.598388671875</v>
      </c>
      <c r="O1618" s="53">
        <f t="shared" si="252"/>
        <v>0</v>
      </c>
      <c r="P1618" s="54">
        <f t="shared" si="253"/>
        <v>60.072878709005721</v>
      </c>
      <c r="Q1618" s="69">
        <v>35.636723841749088</v>
      </c>
      <c r="R1618" s="53">
        <f t="shared" si="254"/>
        <v>10.716255465903171</v>
      </c>
      <c r="S1618" s="53">
        <f t="shared" si="255"/>
        <v>0</v>
      </c>
      <c r="T1618" s="53">
        <f t="shared" si="256"/>
        <v>0</v>
      </c>
      <c r="U1618" s="53">
        <f t="shared" si="257"/>
        <v>60.072878709005721</v>
      </c>
      <c r="V1618" s="69">
        <v>35.636723841749088</v>
      </c>
      <c r="W1618" s="53">
        <f t="shared" si="258"/>
        <v>10.716255465903171</v>
      </c>
      <c r="X1618" s="53">
        <f t="shared" si="259"/>
        <v>0</v>
      </c>
      <c r="Y1618" s="12"/>
      <c r="Z1618" s="21"/>
      <c r="AA1618" s="48"/>
      <c r="AB1618" s="21"/>
      <c r="AC1618" s="12"/>
    </row>
    <row r="1619" spans="1:29" x14ac:dyDescent="0.3">
      <c r="A1619" s="1">
        <f t="shared" si="250"/>
        <v>45216.82291666275</v>
      </c>
      <c r="B1619" s="6">
        <v>17</v>
      </c>
      <c r="C1619" s="6" t="s">
        <v>124</v>
      </c>
      <c r="D1619">
        <f>IF(HOUR(A1619)+MINUTE(A1619)/60&lt;=18,1,IF(HOUR(A1619)+MINUTE(A1619)/60&gt;=23.25,1,LOOKUP(DAY(A1619),calendario!$A$12:$A$41,calendario!$C$12:$C$41)))</f>
        <v>0</v>
      </c>
      <c r="E1619" s="89">
        <f t="shared" si="251"/>
        <v>4.6519433593750001</v>
      </c>
      <c r="F1619" s="88">
        <v>18.607773437500001</v>
      </c>
      <c r="G1619" s="89">
        <f t="shared" si="251"/>
        <v>4.6493720703125003</v>
      </c>
      <c r="H1619" s="86">
        <v>18.597488281250001</v>
      </c>
      <c r="O1619" s="53">
        <f t="shared" si="252"/>
        <v>0</v>
      </c>
      <c r="P1619" s="54">
        <f t="shared" si="253"/>
        <v>60.072878709005721</v>
      </c>
      <c r="Q1619" s="69">
        <v>35.606777980218638</v>
      </c>
      <c r="R1619" s="53">
        <f t="shared" si="254"/>
        <v>10.731228396668396</v>
      </c>
      <c r="S1619" s="53">
        <f t="shared" si="255"/>
        <v>0</v>
      </c>
      <c r="T1619" s="53">
        <f t="shared" si="256"/>
        <v>0</v>
      </c>
      <c r="U1619" s="53">
        <f t="shared" si="257"/>
        <v>60.072878709005721</v>
      </c>
      <c r="V1619" s="69">
        <v>35.606777980218638</v>
      </c>
      <c r="W1619" s="53">
        <f t="shared" si="258"/>
        <v>10.731228396668396</v>
      </c>
      <c r="X1619" s="53">
        <f t="shared" si="259"/>
        <v>0</v>
      </c>
      <c r="Y1619" s="12"/>
      <c r="Z1619" s="21"/>
      <c r="AA1619" s="48"/>
      <c r="AB1619" s="21"/>
      <c r="AC1619" s="12"/>
    </row>
    <row r="1620" spans="1:29" x14ac:dyDescent="0.3">
      <c r="A1620" s="1">
        <f t="shared" si="250"/>
        <v>45216.833333329414</v>
      </c>
      <c r="B1620" s="6">
        <v>17</v>
      </c>
      <c r="C1620" s="6" t="s">
        <v>125</v>
      </c>
      <c r="D1620">
        <f>IF(HOUR(A1620)+MINUTE(A1620)/60&lt;=18,1,IF(HOUR(A1620)+MINUTE(A1620)/60&gt;=23.25,1,LOOKUP(DAY(A1620),calendario!$A$12:$A$41,calendario!$C$12:$C$41)))</f>
        <v>0</v>
      </c>
      <c r="E1620" s="89">
        <f t="shared" si="251"/>
        <v>4.6523369140625004</v>
      </c>
      <c r="F1620" s="88">
        <v>18.609347656250002</v>
      </c>
      <c r="G1620" s="89">
        <f t="shared" si="251"/>
        <v>4.6491855468749996</v>
      </c>
      <c r="H1620" s="86">
        <v>18.596742187499999</v>
      </c>
      <c r="O1620" s="53">
        <f t="shared" si="252"/>
        <v>0</v>
      </c>
      <c r="P1620" s="54">
        <f t="shared" si="253"/>
        <v>60.072878709005721</v>
      </c>
      <c r="Q1620" s="69">
        <v>35.606777980218638</v>
      </c>
      <c r="R1620" s="53">
        <f t="shared" si="254"/>
        <v>10.731228396668396</v>
      </c>
      <c r="S1620" s="53">
        <f t="shared" si="255"/>
        <v>0</v>
      </c>
      <c r="T1620" s="53">
        <f t="shared" si="256"/>
        <v>0</v>
      </c>
      <c r="U1620" s="53">
        <f t="shared" si="257"/>
        <v>60.072878709005721</v>
      </c>
      <c r="V1620" s="69">
        <v>35.606777980218638</v>
      </c>
      <c r="W1620" s="53">
        <f t="shared" si="258"/>
        <v>10.731228396668396</v>
      </c>
      <c r="X1620" s="53">
        <f t="shared" si="259"/>
        <v>0</v>
      </c>
      <c r="Y1620" s="12"/>
      <c r="Z1620" s="21"/>
      <c r="AA1620" s="48"/>
      <c r="AB1620" s="21"/>
      <c r="AC1620" s="12"/>
    </row>
    <row r="1621" spans="1:29" x14ac:dyDescent="0.3">
      <c r="A1621" s="1">
        <f t="shared" si="250"/>
        <v>45216.843749996078</v>
      </c>
      <c r="B1621" s="6">
        <v>17</v>
      </c>
      <c r="C1621" s="6" t="s">
        <v>126</v>
      </c>
      <c r="D1621">
        <f>IF(HOUR(A1621)+MINUTE(A1621)/60&lt;=18,1,IF(HOUR(A1621)+MINUTE(A1621)/60&gt;=23.25,1,LOOKUP(DAY(A1621),calendario!$A$12:$A$41,calendario!$C$12:$C$41)))</f>
        <v>0</v>
      </c>
      <c r="E1621" s="89">
        <f t="shared" si="251"/>
        <v>4.6522548828124997</v>
      </c>
      <c r="F1621" s="88">
        <v>18.609019531249999</v>
      </c>
      <c r="G1621" s="89">
        <f t="shared" si="251"/>
        <v>4.6491762695312504</v>
      </c>
      <c r="H1621" s="86">
        <v>18.596705078125002</v>
      </c>
      <c r="O1621" s="53">
        <f t="shared" si="252"/>
        <v>0</v>
      </c>
      <c r="P1621" s="54">
        <f t="shared" si="253"/>
        <v>60.072878709005721</v>
      </c>
      <c r="Q1621" s="69">
        <v>35.766944299843829</v>
      </c>
      <c r="R1621" s="53">
        <f t="shared" si="254"/>
        <v>10.6511452368558</v>
      </c>
      <c r="S1621" s="53">
        <f t="shared" si="255"/>
        <v>0</v>
      </c>
      <c r="T1621" s="53">
        <f t="shared" si="256"/>
        <v>0</v>
      </c>
      <c r="U1621" s="53">
        <f t="shared" si="257"/>
        <v>60.072878709005721</v>
      </c>
      <c r="V1621" s="69">
        <v>35.766944299843829</v>
      </c>
      <c r="W1621" s="53">
        <f t="shared" si="258"/>
        <v>10.6511452368558</v>
      </c>
      <c r="X1621" s="53">
        <f t="shared" si="259"/>
        <v>0</v>
      </c>
      <c r="Y1621" s="12"/>
      <c r="Z1621" s="21"/>
      <c r="AA1621" s="48"/>
      <c r="AB1621" s="21"/>
      <c r="AC1621" s="12"/>
    </row>
    <row r="1622" spans="1:29" x14ac:dyDescent="0.3">
      <c r="A1622" s="1">
        <f t="shared" si="250"/>
        <v>45216.854166662743</v>
      </c>
      <c r="B1622" s="6">
        <v>17</v>
      </c>
      <c r="C1622" s="6" t="s">
        <v>127</v>
      </c>
      <c r="D1622">
        <f>IF(HOUR(A1622)+MINUTE(A1622)/60&lt;=18,1,IF(HOUR(A1622)+MINUTE(A1622)/60&gt;=23.25,1,LOOKUP(DAY(A1622),calendario!$A$12:$A$41,calendario!$C$12:$C$41)))</f>
        <v>0</v>
      </c>
      <c r="E1622" s="89">
        <f t="shared" si="251"/>
        <v>4.6522553710937498</v>
      </c>
      <c r="F1622" s="88">
        <v>18.609021484374999</v>
      </c>
      <c r="G1622" s="89">
        <f t="shared" si="251"/>
        <v>4.6488198242187497</v>
      </c>
      <c r="H1622" s="86">
        <v>18.595279296874999</v>
      </c>
      <c r="O1622" s="53">
        <f t="shared" si="252"/>
        <v>0</v>
      </c>
      <c r="P1622" s="54">
        <f t="shared" si="253"/>
        <v>60.072878709005721</v>
      </c>
      <c r="Q1622" s="69">
        <v>35.766944299843829</v>
      </c>
      <c r="R1622" s="53">
        <f t="shared" si="254"/>
        <v>10.6511452368558</v>
      </c>
      <c r="S1622" s="53">
        <f t="shared" si="255"/>
        <v>0</v>
      </c>
      <c r="T1622" s="53">
        <f t="shared" si="256"/>
        <v>0</v>
      </c>
      <c r="U1622" s="53">
        <f t="shared" si="257"/>
        <v>60.072878709005721</v>
      </c>
      <c r="V1622" s="69">
        <v>35.766944299843829</v>
      </c>
      <c r="W1622" s="53">
        <f t="shared" si="258"/>
        <v>10.6511452368558</v>
      </c>
      <c r="X1622" s="53">
        <f t="shared" si="259"/>
        <v>0</v>
      </c>
      <c r="Y1622" s="12"/>
      <c r="Z1622" s="21"/>
      <c r="AA1622" s="48"/>
      <c r="AB1622" s="21"/>
      <c r="AC1622" s="12"/>
    </row>
    <row r="1623" spans="1:29" x14ac:dyDescent="0.3">
      <c r="A1623" s="1">
        <f t="shared" si="250"/>
        <v>45216.864583329407</v>
      </c>
      <c r="B1623" s="6">
        <v>17</v>
      </c>
      <c r="C1623" s="6" t="s">
        <v>128</v>
      </c>
      <c r="D1623">
        <f>IF(HOUR(A1623)+MINUTE(A1623)/60&lt;=18,1,IF(HOUR(A1623)+MINUTE(A1623)/60&gt;=23.25,1,LOOKUP(DAY(A1623),calendario!$A$12:$A$41,calendario!$C$12:$C$41)))</f>
        <v>0</v>
      </c>
      <c r="E1623" s="89">
        <f t="shared" si="251"/>
        <v>4.6529311523437498</v>
      </c>
      <c r="F1623" s="88">
        <v>18.611724609374999</v>
      </c>
      <c r="G1623" s="89">
        <f t="shared" si="251"/>
        <v>4.6490717773437504</v>
      </c>
      <c r="H1623" s="86">
        <v>18.596287109375002</v>
      </c>
      <c r="O1623" s="53">
        <f t="shared" si="252"/>
        <v>0</v>
      </c>
      <c r="P1623" s="54">
        <f t="shared" si="253"/>
        <v>60.072878709005721</v>
      </c>
      <c r="Q1623" s="69">
        <v>35.832785528370643</v>
      </c>
      <c r="R1623" s="53">
        <f t="shared" si="254"/>
        <v>10.618224622592393</v>
      </c>
      <c r="S1623" s="53">
        <f t="shared" si="255"/>
        <v>0</v>
      </c>
      <c r="T1623" s="53">
        <f t="shared" si="256"/>
        <v>0</v>
      </c>
      <c r="U1623" s="53">
        <f t="shared" si="257"/>
        <v>60.072878709005721</v>
      </c>
      <c r="V1623" s="69">
        <v>35.832785528370643</v>
      </c>
      <c r="W1623" s="53">
        <f t="shared" si="258"/>
        <v>10.618224622592393</v>
      </c>
      <c r="X1623" s="53">
        <f t="shared" si="259"/>
        <v>0</v>
      </c>
      <c r="Y1623" s="12"/>
      <c r="Z1623" s="21"/>
      <c r="AA1623" s="48"/>
      <c r="AB1623" s="21"/>
      <c r="AC1623" s="12"/>
    </row>
    <row r="1624" spans="1:29" x14ac:dyDescent="0.3">
      <c r="A1624" s="1">
        <f t="shared" si="250"/>
        <v>45216.874999996071</v>
      </c>
      <c r="B1624" s="6">
        <v>17</v>
      </c>
      <c r="C1624" s="6" t="s">
        <v>129</v>
      </c>
      <c r="D1624">
        <f>IF(HOUR(A1624)+MINUTE(A1624)/60&lt;=18,1,IF(HOUR(A1624)+MINUTE(A1624)/60&gt;=23.25,1,LOOKUP(DAY(A1624),calendario!$A$12:$A$41,calendario!$C$12:$C$41)))</f>
        <v>0</v>
      </c>
      <c r="E1624" s="89">
        <f t="shared" si="251"/>
        <v>4.6525688476562497</v>
      </c>
      <c r="F1624" s="88">
        <v>18.610275390624999</v>
      </c>
      <c r="G1624" s="89">
        <f t="shared" si="251"/>
        <v>4.6489062499999996</v>
      </c>
      <c r="H1624" s="86">
        <v>18.595624999999998</v>
      </c>
      <c r="O1624" s="53">
        <f t="shared" si="252"/>
        <v>0</v>
      </c>
      <c r="P1624" s="54">
        <f t="shared" si="253"/>
        <v>60.072878709005721</v>
      </c>
      <c r="Q1624" s="69">
        <v>35.832785528370643</v>
      </c>
      <c r="R1624" s="53">
        <f t="shared" si="254"/>
        <v>10.618224622592393</v>
      </c>
      <c r="S1624" s="53">
        <f t="shared" si="255"/>
        <v>0</v>
      </c>
      <c r="T1624" s="53">
        <f t="shared" si="256"/>
        <v>0</v>
      </c>
      <c r="U1624" s="53">
        <f t="shared" si="257"/>
        <v>60.072878709005721</v>
      </c>
      <c r="V1624" s="69">
        <v>35.832785528370643</v>
      </c>
      <c r="W1624" s="53">
        <f t="shared" si="258"/>
        <v>10.618224622592393</v>
      </c>
      <c r="X1624" s="53">
        <f t="shared" si="259"/>
        <v>0</v>
      </c>
      <c r="Y1624" s="12"/>
      <c r="Z1624" s="21"/>
      <c r="AA1624" s="48"/>
      <c r="AB1624" s="21"/>
      <c r="AC1624" s="12"/>
    </row>
    <row r="1625" spans="1:29" x14ac:dyDescent="0.3">
      <c r="A1625" s="1">
        <f t="shared" si="250"/>
        <v>45216.885416662735</v>
      </c>
      <c r="B1625" s="6">
        <v>17</v>
      </c>
      <c r="C1625" s="6" t="s">
        <v>130</v>
      </c>
      <c r="D1625">
        <f>IF(HOUR(A1625)+MINUTE(A1625)/60&lt;=18,1,IF(HOUR(A1625)+MINUTE(A1625)/60&gt;=23.25,1,LOOKUP(DAY(A1625),calendario!$A$12:$A$41,calendario!$C$12:$C$41)))</f>
        <v>0</v>
      </c>
      <c r="E1625" s="89">
        <f t="shared" si="251"/>
        <v>4.6529311523437498</v>
      </c>
      <c r="F1625" s="88">
        <v>18.611724609374999</v>
      </c>
      <c r="G1625" s="89">
        <f t="shared" si="251"/>
        <v>4.6487968750000004</v>
      </c>
      <c r="H1625" s="86">
        <v>18.595187500000002</v>
      </c>
      <c r="O1625" s="53">
        <f t="shared" si="252"/>
        <v>0</v>
      </c>
      <c r="P1625" s="54">
        <f t="shared" si="253"/>
        <v>60.072878709005721</v>
      </c>
      <c r="Q1625" s="69">
        <v>35.604142894325875</v>
      </c>
      <c r="R1625" s="53">
        <f t="shared" si="254"/>
        <v>10.732545939614777</v>
      </c>
      <c r="S1625" s="53">
        <f t="shared" si="255"/>
        <v>0</v>
      </c>
      <c r="T1625" s="53">
        <f t="shared" si="256"/>
        <v>0</v>
      </c>
      <c r="U1625" s="53">
        <f t="shared" si="257"/>
        <v>60.072878709005721</v>
      </c>
      <c r="V1625" s="69">
        <v>35.604142894325875</v>
      </c>
      <c r="W1625" s="53">
        <f t="shared" si="258"/>
        <v>10.732545939614777</v>
      </c>
      <c r="X1625" s="53">
        <f t="shared" si="259"/>
        <v>0</v>
      </c>
      <c r="Y1625" s="12"/>
      <c r="Z1625" s="21"/>
      <c r="AA1625" s="48"/>
      <c r="AB1625" s="21"/>
      <c r="AC1625" s="12"/>
    </row>
    <row r="1626" spans="1:29" x14ac:dyDescent="0.3">
      <c r="A1626" s="1">
        <f t="shared" si="250"/>
        <v>45216.895833329399</v>
      </c>
      <c r="B1626" s="6">
        <v>17</v>
      </c>
      <c r="C1626" s="6" t="s">
        <v>131</v>
      </c>
      <c r="D1626">
        <f>IF(HOUR(A1626)+MINUTE(A1626)/60&lt;=18,1,IF(HOUR(A1626)+MINUTE(A1626)/60&gt;=23.25,1,LOOKUP(DAY(A1626),calendario!$A$12:$A$41,calendario!$C$12:$C$41)))</f>
        <v>0</v>
      </c>
      <c r="E1626" s="89">
        <f t="shared" si="251"/>
        <v>4.6532954101562503</v>
      </c>
      <c r="F1626" s="88">
        <v>18.613181640625001</v>
      </c>
      <c r="G1626" s="89">
        <f t="shared" si="251"/>
        <v>4.6487534179687504</v>
      </c>
      <c r="H1626" s="86">
        <v>18.595013671875002</v>
      </c>
      <c r="O1626" s="53">
        <f t="shared" si="252"/>
        <v>0</v>
      </c>
      <c r="P1626" s="54">
        <f t="shared" si="253"/>
        <v>60.072878709005721</v>
      </c>
      <c r="Q1626" s="69">
        <v>35.604142894325875</v>
      </c>
      <c r="R1626" s="53">
        <f t="shared" si="254"/>
        <v>10.732545939614777</v>
      </c>
      <c r="S1626" s="53">
        <f t="shared" si="255"/>
        <v>0</v>
      </c>
      <c r="T1626" s="53">
        <f t="shared" si="256"/>
        <v>0</v>
      </c>
      <c r="U1626" s="53">
        <f t="shared" si="257"/>
        <v>60.072878709005721</v>
      </c>
      <c r="V1626" s="69">
        <v>35.604142894325875</v>
      </c>
      <c r="W1626" s="53">
        <f t="shared" si="258"/>
        <v>10.732545939614777</v>
      </c>
      <c r="X1626" s="53">
        <f t="shared" si="259"/>
        <v>0</v>
      </c>
      <c r="Y1626" s="12"/>
      <c r="Z1626" s="21"/>
      <c r="AA1626" s="48"/>
      <c r="AB1626" s="21"/>
      <c r="AC1626" s="12"/>
    </row>
    <row r="1627" spans="1:29" x14ac:dyDescent="0.3">
      <c r="A1627" s="1">
        <f t="shared" si="250"/>
        <v>45216.906249996064</v>
      </c>
      <c r="B1627" s="6">
        <v>17</v>
      </c>
      <c r="C1627" s="6" t="s">
        <v>132</v>
      </c>
      <c r="D1627">
        <f>IF(HOUR(A1627)+MINUTE(A1627)/60&lt;=18,1,IF(HOUR(A1627)+MINUTE(A1627)/60&gt;=23.25,1,LOOKUP(DAY(A1627),calendario!$A$12:$A$41,calendario!$C$12:$C$41)))</f>
        <v>0</v>
      </c>
      <c r="E1627" s="89">
        <f t="shared" si="251"/>
        <v>4.6525366210937502</v>
      </c>
      <c r="F1627" s="88">
        <v>18.610146484375001</v>
      </c>
      <c r="G1627" s="89">
        <f t="shared" si="251"/>
        <v>4.6483129882812504</v>
      </c>
      <c r="H1627" s="86">
        <v>18.593251953125002</v>
      </c>
      <c r="O1627" s="53">
        <f t="shared" si="252"/>
        <v>0</v>
      </c>
      <c r="P1627" s="54">
        <f t="shared" si="253"/>
        <v>60.072878709005721</v>
      </c>
      <c r="Q1627" s="69">
        <v>36.050507027589795</v>
      </c>
      <c r="R1627" s="53">
        <f t="shared" si="254"/>
        <v>10.509363872982817</v>
      </c>
      <c r="S1627" s="53">
        <f t="shared" si="255"/>
        <v>0</v>
      </c>
      <c r="T1627" s="53">
        <f t="shared" si="256"/>
        <v>0</v>
      </c>
      <c r="U1627" s="53">
        <f t="shared" si="257"/>
        <v>60.072878709005721</v>
      </c>
      <c r="V1627" s="69">
        <v>36.050507027589795</v>
      </c>
      <c r="W1627" s="53">
        <f t="shared" si="258"/>
        <v>10.509363872982817</v>
      </c>
      <c r="X1627" s="53">
        <f t="shared" si="259"/>
        <v>0</v>
      </c>
      <c r="Y1627" s="12"/>
      <c r="Z1627" s="21"/>
      <c r="AA1627" s="48"/>
      <c r="AB1627" s="21"/>
      <c r="AC1627" s="12"/>
    </row>
    <row r="1628" spans="1:29" x14ac:dyDescent="0.3">
      <c r="A1628" s="1">
        <f t="shared" si="250"/>
        <v>45216.916666662728</v>
      </c>
      <c r="B1628" s="6">
        <v>17</v>
      </c>
      <c r="C1628" s="6" t="s">
        <v>133</v>
      </c>
      <c r="D1628">
        <f>IF(HOUR(A1628)+MINUTE(A1628)/60&lt;=18,1,IF(HOUR(A1628)+MINUTE(A1628)/60&gt;=23.25,1,LOOKUP(DAY(A1628),calendario!$A$12:$A$41,calendario!$C$12:$C$41)))</f>
        <v>0</v>
      </c>
      <c r="E1628" s="89">
        <f t="shared" si="251"/>
        <v>4.6524462890624996</v>
      </c>
      <c r="F1628" s="88">
        <v>18.609785156249998</v>
      </c>
      <c r="G1628" s="89">
        <f t="shared" si="251"/>
        <v>4.6487685546874999</v>
      </c>
      <c r="H1628" s="86">
        <v>18.59507421875</v>
      </c>
      <c r="O1628" s="53">
        <f t="shared" si="252"/>
        <v>0</v>
      </c>
      <c r="P1628" s="54">
        <f t="shared" si="253"/>
        <v>60.072878709005721</v>
      </c>
      <c r="Q1628" s="69">
        <v>36.050507027589795</v>
      </c>
      <c r="R1628" s="53">
        <f t="shared" si="254"/>
        <v>10.509363872982817</v>
      </c>
      <c r="S1628" s="53">
        <f t="shared" si="255"/>
        <v>0</v>
      </c>
      <c r="T1628" s="53">
        <f t="shared" si="256"/>
        <v>0</v>
      </c>
      <c r="U1628" s="53">
        <f t="shared" si="257"/>
        <v>60.072878709005721</v>
      </c>
      <c r="V1628" s="69">
        <v>36.050507027589795</v>
      </c>
      <c r="W1628" s="53">
        <f t="shared" si="258"/>
        <v>10.509363872982817</v>
      </c>
      <c r="X1628" s="53">
        <f t="shared" si="259"/>
        <v>0</v>
      </c>
      <c r="Y1628" s="12"/>
      <c r="Z1628" s="21"/>
      <c r="AA1628" s="48"/>
      <c r="AB1628" s="21"/>
      <c r="AC1628" s="12"/>
    </row>
    <row r="1629" spans="1:29" x14ac:dyDescent="0.3">
      <c r="A1629" s="1">
        <f t="shared" si="250"/>
        <v>45216.927083329392</v>
      </c>
      <c r="B1629" s="6">
        <v>17</v>
      </c>
      <c r="C1629" s="6" t="s">
        <v>134</v>
      </c>
      <c r="D1629">
        <f>IF(HOUR(A1629)+MINUTE(A1629)/60&lt;=18,1,IF(HOUR(A1629)+MINUTE(A1629)/60&gt;=23.25,1,LOOKUP(DAY(A1629),calendario!$A$12:$A$41,calendario!$C$12:$C$41)))</f>
        <v>0</v>
      </c>
      <c r="E1629" s="89">
        <f t="shared" si="251"/>
        <v>4.6522636718749997</v>
      </c>
      <c r="F1629" s="88">
        <v>18.609054687499999</v>
      </c>
      <c r="G1629" s="89">
        <f t="shared" si="251"/>
        <v>4.6485185546874996</v>
      </c>
      <c r="H1629" s="86">
        <v>18.594074218749999</v>
      </c>
      <c r="O1629" s="53">
        <f t="shared" si="252"/>
        <v>0</v>
      </c>
      <c r="P1629" s="54">
        <f t="shared" si="253"/>
        <v>60.072878709005721</v>
      </c>
      <c r="Q1629" s="69">
        <v>35.564655387818846</v>
      </c>
      <c r="R1629" s="53">
        <f t="shared" si="254"/>
        <v>10.752289692868292</v>
      </c>
      <c r="S1629" s="53">
        <f t="shared" si="255"/>
        <v>0</v>
      </c>
      <c r="T1629" s="53">
        <f t="shared" si="256"/>
        <v>0</v>
      </c>
      <c r="U1629" s="53">
        <f t="shared" si="257"/>
        <v>60.072878709005721</v>
      </c>
      <c r="V1629" s="69">
        <v>35.564655387818846</v>
      </c>
      <c r="W1629" s="53">
        <f t="shared" si="258"/>
        <v>10.752289692868292</v>
      </c>
      <c r="X1629" s="53">
        <f t="shared" si="259"/>
        <v>0</v>
      </c>
      <c r="Y1629" s="12"/>
      <c r="Z1629" s="21"/>
      <c r="AA1629" s="48"/>
      <c r="AB1629" s="21"/>
      <c r="AC1629" s="12"/>
    </row>
    <row r="1630" spans="1:29" x14ac:dyDescent="0.3">
      <c r="A1630" s="1">
        <f t="shared" si="250"/>
        <v>45216.937499996056</v>
      </c>
      <c r="B1630" s="6">
        <v>17</v>
      </c>
      <c r="C1630" s="6" t="s">
        <v>135</v>
      </c>
      <c r="D1630">
        <f>IF(HOUR(A1630)+MINUTE(A1630)/60&lt;=18,1,IF(HOUR(A1630)+MINUTE(A1630)/60&gt;=23.25,1,LOOKUP(DAY(A1630),calendario!$A$12:$A$41,calendario!$C$12:$C$41)))</f>
        <v>0</v>
      </c>
      <c r="E1630" s="89">
        <f t="shared" si="251"/>
        <v>4.6528403320312499</v>
      </c>
      <c r="F1630" s="88">
        <v>18.611361328125</v>
      </c>
      <c r="G1630" s="89">
        <f t="shared" si="251"/>
        <v>4.6485004882812504</v>
      </c>
      <c r="H1630" s="86">
        <v>18.594001953125002</v>
      </c>
      <c r="O1630" s="53">
        <f t="shared" si="252"/>
        <v>0</v>
      </c>
      <c r="P1630" s="54">
        <f t="shared" si="253"/>
        <v>60.072878709005721</v>
      </c>
      <c r="Q1630" s="69">
        <v>35.564655387818846</v>
      </c>
      <c r="R1630" s="53">
        <f t="shared" si="254"/>
        <v>10.752289692868292</v>
      </c>
      <c r="S1630" s="53">
        <f t="shared" si="255"/>
        <v>0</v>
      </c>
      <c r="T1630" s="53">
        <f t="shared" si="256"/>
        <v>0</v>
      </c>
      <c r="U1630" s="53">
        <f t="shared" si="257"/>
        <v>60.072878709005721</v>
      </c>
      <c r="V1630" s="69">
        <v>35.564655387818846</v>
      </c>
      <c r="W1630" s="53">
        <f t="shared" si="258"/>
        <v>10.752289692868292</v>
      </c>
      <c r="X1630" s="53">
        <f t="shared" si="259"/>
        <v>0</v>
      </c>
      <c r="Y1630" s="12"/>
      <c r="Z1630" s="21"/>
      <c r="AA1630" s="48"/>
      <c r="AB1630" s="21"/>
      <c r="AC1630" s="12"/>
    </row>
    <row r="1631" spans="1:29" x14ac:dyDescent="0.3">
      <c r="A1631" s="1">
        <f t="shared" si="250"/>
        <v>45216.947916662721</v>
      </c>
      <c r="B1631" s="6">
        <v>17</v>
      </c>
      <c r="C1631" s="6" t="s">
        <v>136</v>
      </c>
      <c r="D1631">
        <f>IF(HOUR(A1631)+MINUTE(A1631)/60&lt;=18,1,IF(HOUR(A1631)+MINUTE(A1631)/60&gt;=23.25,1,LOOKUP(DAY(A1631),calendario!$A$12:$A$41,calendario!$C$12:$C$41)))</f>
        <v>0</v>
      </c>
      <c r="E1631" s="89">
        <f t="shared" si="251"/>
        <v>4.6530366210937499</v>
      </c>
      <c r="F1631" s="88">
        <v>18.612146484375</v>
      </c>
      <c r="G1631" s="89">
        <f t="shared" si="251"/>
        <v>4.648833984375</v>
      </c>
      <c r="H1631" s="86">
        <v>18.5953359375</v>
      </c>
      <c r="O1631" s="53">
        <f t="shared" si="252"/>
        <v>0</v>
      </c>
      <c r="P1631" s="54">
        <f t="shared" si="253"/>
        <v>60.072878709005721</v>
      </c>
      <c r="Q1631" s="69">
        <v>35.881681155648096</v>
      </c>
      <c r="R1631" s="53">
        <f t="shared" si="254"/>
        <v>10.593776808953667</v>
      </c>
      <c r="S1631" s="53">
        <f t="shared" si="255"/>
        <v>0</v>
      </c>
      <c r="T1631" s="53">
        <f t="shared" si="256"/>
        <v>0</v>
      </c>
      <c r="U1631" s="53">
        <f t="shared" si="257"/>
        <v>60.072878709005721</v>
      </c>
      <c r="V1631" s="69">
        <v>35.881681155648096</v>
      </c>
      <c r="W1631" s="53">
        <f t="shared" si="258"/>
        <v>10.593776808953667</v>
      </c>
      <c r="X1631" s="53">
        <f t="shared" si="259"/>
        <v>0</v>
      </c>
      <c r="Y1631" s="12"/>
      <c r="Z1631" s="21"/>
      <c r="AA1631" s="48"/>
      <c r="AB1631" s="21"/>
      <c r="AC1631" s="12"/>
    </row>
    <row r="1632" spans="1:29" x14ac:dyDescent="0.3">
      <c r="A1632" s="1">
        <f t="shared" si="250"/>
        <v>45216.958333329385</v>
      </c>
      <c r="B1632" s="6">
        <v>17</v>
      </c>
      <c r="C1632" s="6" t="s">
        <v>137</v>
      </c>
      <c r="D1632">
        <f>IF(HOUR(A1632)+MINUTE(A1632)/60&lt;=18,1,IF(HOUR(A1632)+MINUTE(A1632)/60&gt;=23.25,1,LOOKUP(DAY(A1632),calendario!$A$12:$A$41,calendario!$C$12:$C$41)))</f>
        <v>0</v>
      </c>
      <c r="E1632" s="89">
        <f t="shared" si="251"/>
        <v>4.6526528320312499</v>
      </c>
      <c r="F1632" s="88">
        <v>18.610611328125</v>
      </c>
      <c r="G1632" s="89">
        <f t="shared" si="251"/>
        <v>4.6455639648437499</v>
      </c>
      <c r="H1632" s="86">
        <v>18.582255859375</v>
      </c>
      <c r="O1632" s="53">
        <f t="shared" si="252"/>
        <v>0</v>
      </c>
      <c r="P1632" s="54">
        <f t="shared" si="253"/>
        <v>60.072878709005721</v>
      </c>
      <c r="Q1632" s="69">
        <v>35.881681155648096</v>
      </c>
      <c r="R1632" s="53">
        <f t="shared" si="254"/>
        <v>10.593776808953667</v>
      </c>
      <c r="S1632" s="53">
        <f t="shared" si="255"/>
        <v>0</v>
      </c>
      <c r="T1632" s="53">
        <f t="shared" si="256"/>
        <v>0</v>
      </c>
      <c r="U1632" s="53">
        <f t="shared" si="257"/>
        <v>60.072878709005721</v>
      </c>
      <c r="V1632" s="69">
        <v>35.881681155648096</v>
      </c>
      <c r="W1632" s="53">
        <f t="shared" si="258"/>
        <v>10.593776808953667</v>
      </c>
      <c r="X1632" s="53">
        <f t="shared" si="259"/>
        <v>0</v>
      </c>
      <c r="Y1632" s="12"/>
      <c r="Z1632" s="21"/>
      <c r="AA1632" s="48"/>
      <c r="AB1632" s="21"/>
      <c r="AC1632" s="12"/>
    </row>
    <row r="1633" spans="1:29" x14ac:dyDescent="0.3">
      <c r="A1633" s="1">
        <f t="shared" si="250"/>
        <v>45216.968749996049</v>
      </c>
      <c r="B1633" s="6">
        <v>17</v>
      </c>
      <c r="C1633" s="6" t="s">
        <v>138</v>
      </c>
      <c r="D1633">
        <f>IF(HOUR(A1633)+MINUTE(A1633)/60&lt;=18,1,IF(HOUR(A1633)+MINUTE(A1633)/60&gt;=23.25,1,LOOKUP(DAY(A1633),calendario!$A$12:$A$41,calendario!$C$12:$C$41)))</f>
        <v>1</v>
      </c>
      <c r="E1633" s="89">
        <f t="shared" si="251"/>
        <v>4.6121855468749997</v>
      </c>
      <c r="F1633" s="88">
        <v>18.448742187499999</v>
      </c>
      <c r="G1633" s="89">
        <f t="shared" si="251"/>
        <v>4.5675292968749996</v>
      </c>
      <c r="H1633" s="86">
        <v>18.270117187499999</v>
      </c>
      <c r="O1633" s="53">
        <f t="shared" si="252"/>
        <v>0</v>
      </c>
      <c r="P1633" s="54">
        <f t="shared" si="253"/>
        <v>58.927641853201457</v>
      </c>
      <c r="Q1633" s="69">
        <v>35.480005205622071</v>
      </c>
      <c r="R1633" s="53">
        <f t="shared" si="254"/>
        <v>10.250627277459657</v>
      </c>
      <c r="S1633" s="53">
        <f t="shared" si="255"/>
        <v>0</v>
      </c>
      <c r="T1633" s="53">
        <f t="shared" si="256"/>
        <v>0</v>
      </c>
      <c r="U1633" s="53">
        <f t="shared" si="257"/>
        <v>58.927641853201457</v>
      </c>
      <c r="V1633" s="69">
        <v>35.480005205622071</v>
      </c>
      <c r="W1633" s="53">
        <f t="shared" si="258"/>
        <v>10.250627277459657</v>
      </c>
      <c r="X1633" s="53">
        <f t="shared" si="259"/>
        <v>0</v>
      </c>
      <c r="Y1633" s="12"/>
      <c r="Z1633" s="21"/>
      <c r="AA1633" s="48"/>
      <c r="AB1633" s="21"/>
      <c r="AC1633" s="12"/>
    </row>
    <row r="1634" spans="1:29" x14ac:dyDescent="0.3">
      <c r="A1634" s="1">
        <f t="shared" si="250"/>
        <v>45216.979166662713</v>
      </c>
      <c r="B1634" s="6">
        <v>17</v>
      </c>
      <c r="C1634" s="6" t="s">
        <v>139</v>
      </c>
      <c r="D1634">
        <f>IF(HOUR(A1634)+MINUTE(A1634)/60&lt;=18,1,IF(HOUR(A1634)+MINUTE(A1634)/60&gt;=23.25,1,LOOKUP(DAY(A1634),calendario!$A$12:$A$41,calendario!$C$12:$C$41)))</f>
        <v>1</v>
      </c>
      <c r="E1634" s="89">
        <f t="shared" si="251"/>
        <v>4.5086123046875004</v>
      </c>
      <c r="F1634" s="88">
        <v>18.034449218750002</v>
      </c>
      <c r="G1634" s="89">
        <f t="shared" si="251"/>
        <v>4.4948349609375002</v>
      </c>
      <c r="H1634" s="86">
        <v>17.979339843750001</v>
      </c>
      <c r="O1634" s="53">
        <f t="shared" si="252"/>
        <v>0</v>
      </c>
      <c r="P1634" s="54">
        <f t="shared" si="253"/>
        <v>58.927641853201457</v>
      </c>
      <c r="Q1634" s="69">
        <v>35.480005205622071</v>
      </c>
      <c r="R1634" s="53">
        <f t="shared" si="254"/>
        <v>10.250627277459657</v>
      </c>
      <c r="S1634" s="53">
        <f t="shared" si="255"/>
        <v>0</v>
      </c>
      <c r="T1634" s="53">
        <f t="shared" si="256"/>
        <v>0</v>
      </c>
      <c r="U1634" s="53">
        <f t="shared" si="257"/>
        <v>58.927641853201457</v>
      </c>
      <c r="V1634" s="69">
        <v>35.480005205622071</v>
      </c>
      <c r="W1634" s="53">
        <f t="shared" si="258"/>
        <v>10.250627277459657</v>
      </c>
      <c r="X1634" s="53">
        <f t="shared" si="259"/>
        <v>0</v>
      </c>
      <c r="Y1634" s="12"/>
      <c r="Z1634" s="21"/>
      <c r="AA1634" s="48"/>
      <c r="AB1634" s="21"/>
      <c r="AC1634" s="12"/>
    </row>
    <row r="1635" spans="1:29" x14ac:dyDescent="0.3">
      <c r="A1635" s="1">
        <f t="shared" si="250"/>
        <v>45216.989583329378</v>
      </c>
      <c r="B1635" s="6">
        <v>17</v>
      </c>
      <c r="C1635" s="6" t="s">
        <v>140</v>
      </c>
      <c r="D1635">
        <f>IF(HOUR(A1635)+MINUTE(A1635)/60&lt;=18,1,IF(HOUR(A1635)+MINUTE(A1635)/60&gt;=23.25,1,LOOKUP(DAY(A1635),calendario!$A$12:$A$41,calendario!$C$12:$C$41)))</f>
        <v>1</v>
      </c>
      <c r="E1635" s="89">
        <f t="shared" si="251"/>
        <v>4.5090566406250003</v>
      </c>
      <c r="F1635" s="88">
        <v>18.036226562500001</v>
      </c>
      <c r="G1635" s="89">
        <f t="shared" si="251"/>
        <v>4.4948520507812502</v>
      </c>
      <c r="H1635" s="86">
        <v>17.979408203125001</v>
      </c>
      <c r="O1635" s="53">
        <f t="shared" si="252"/>
        <v>0</v>
      </c>
      <c r="P1635" s="54">
        <f t="shared" si="253"/>
        <v>58.927641853201457</v>
      </c>
      <c r="Q1635" s="69">
        <v>35.665659552316505</v>
      </c>
      <c r="R1635" s="53">
        <f t="shared" si="254"/>
        <v>10.157800104112439</v>
      </c>
      <c r="S1635" s="53">
        <f t="shared" si="255"/>
        <v>0</v>
      </c>
      <c r="T1635" s="53">
        <f t="shared" si="256"/>
        <v>0</v>
      </c>
      <c r="U1635" s="53">
        <f t="shared" si="257"/>
        <v>58.927641853201457</v>
      </c>
      <c r="V1635" s="69">
        <v>35.665659552316505</v>
      </c>
      <c r="W1635" s="53">
        <f t="shared" si="258"/>
        <v>10.157800104112439</v>
      </c>
      <c r="X1635" s="53">
        <f t="shared" si="259"/>
        <v>0</v>
      </c>
      <c r="Y1635" s="12"/>
      <c r="Z1635" s="21"/>
      <c r="AA1635" s="48"/>
      <c r="AB1635" s="21"/>
      <c r="AC1635" s="12"/>
    </row>
    <row r="1636" spans="1:29" x14ac:dyDescent="0.3">
      <c r="A1636" s="1">
        <f t="shared" si="250"/>
        <v>45216.999999996042</v>
      </c>
      <c r="B1636" s="6">
        <v>17</v>
      </c>
      <c r="C1636" s="6" t="s">
        <v>141</v>
      </c>
      <c r="D1636">
        <f>IF(HOUR(A1636)+MINUTE(A1636)/60&lt;=18,1,IF(HOUR(A1636)+MINUTE(A1636)/60&gt;=23.25,1,LOOKUP(DAY(A1636),calendario!$A$12:$A$41,calendario!$C$12:$C$41)))</f>
        <v>1</v>
      </c>
      <c r="E1636" s="89">
        <f t="shared" si="251"/>
        <v>4.5088100585937498</v>
      </c>
      <c r="F1636" s="88">
        <v>18.035240234374999</v>
      </c>
      <c r="G1636" s="89">
        <f t="shared" si="251"/>
        <v>4.4949003906250002</v>
      </c>
      <c r="H1636" s="86">
        <v>17.979601562500001</v>
      </c>
      <c r="O1636" s="53">
        <f t="shared" si="252"/>
        <v>0</v>
      </c>
      <c r="P1636" s="54">
        <f t="shared" si="253"/>
        <v>58.927641853201457</v>
      </c>
      <c r="Q1636" s="69">
        <v>35.665659552316505</v>
      </c>
      <c r="R1636" s="53">
        <f t="shared" si="254"/>
        <v>10.157800104112439</v>
      </c>
      <c r="S1636" s="53">
        <f t="shared" si="255"/>
        <v>0</v>
      </c>
      <c r="T1636" s="53">
        <f t="shared" si="256"/>
        <v>0</v>
      </c>
      <c r="U1636" s="53">
        <f t="shared" si="257"/>
        <v>58.927641853201457</v>
      </c>
      <c r="V1636" s="69">
        <v>35.665659552316505</v>
      </c>
      <c r="W1636" s="53">
        <f t="shared" si="258"/>
        <v>10.157800104112439</v>
      </c>
      <c r="X1636" s="53">
        <f t="shared" si="259"/>
        <v>0</v>
      </c>
      <c r="Y1636" s="12"/>
      <c r="Z1636" s="21"/>
      <c r="AA1636" s="48"/>
      <c r="AB1636" s="21"/>
      <c r="AC1636" s="12"/>
    </row>
    <row r="1637" spans="1:29" x14ac:dyDescent="0.3">
      <c r="A1637" s="1">
        <f t="shared" si="250"/>
        <v>45217.010416662706</v>
      </c>
      <c r="B1637" s="6">
        <v>18</v>
      </c>
      <c r="C1637" s="6" t="s">
        <v>142</v>
      </c>
      <c r="D1637">
        <f>IF(HOUR(A1637)+MINUTE(A1637)/60&lt;=18,1,IF(HOUR(A1637)+MINUTE(A1637)/60&gt;=23.25,1,LOOKUP(DAY(A1637),calendario!$A$12:$A$41,calendario!$C$12:$C$41)))</f>
        <v>1</v>
      </c>
      <c r="E1637" s="89">
        <f t="shared" si="251"/>
        <v>2.2962785644531252</v>
      </c>
      <c r="F1637" s="88">
        <v>9.1851142578125007</v>
      </c>
      <c r="G1637" s="89">
        <f t="shared" si="251"/>
        <v>3.2039726562499999</v>
      </c>
      <c r="H1637" s="86">
        <v>12.815890625</v>
      </c>
      <c r="O1637" s="53">
        <f t="shared" si="252"/>
        <v>2.1836499162584451</v>
      </c>
      <c r="P1637" s="54">
        <f t="shared" si="253"/>
        <v>58.927641853201457</v>
      </c>
      <c r="Q1637" s="69">
        <v>37.906632222800624</v>
      </c>
      <c r="R1637" s="53">
        <f t="shared" si="254"/>
        <v>9.03731376887038</v>
      </c>
      <c r="S1637" s="53">
        <f t="shared" si="255"/>
        <v>19.734329454595098</v>
      </c>
      <c r="T1637" s="53">
        <f t="shared" si="256"/>
        <v>1.2577427700477886</v>
      </c>
      <c r="U1637" s="53">
        <f t="shared" si="257"/>
        <v>58.927641853201457</v>
      </c>
      <c r="V1637" s="69">
        <v>37.906632222800624</v>
      </c>
      <c r="W1637" s="53">
        <f t="shared" si="258"/>
        <v>9.03731376887038</v>
      </c>
      <c r="X1637" s="53">
        <f t="shared" si="259"/>
        <v>11.366616053450052</v>
      </c>
      <c r="Y1637" s="12"/>
      <c r="Z1637" s="21"/>
      <c r="AA1637" s="48"/>
      <c r="AB1637" s="21"/>
      <c r="AC1637" s="12"/>
    </row>
    <row r="1638" spans="1:29" x14ac:dyDescent="0.3">
      <c r="A1638" s="1">
        <f t="shared" si="250"/>
        <v>45217.02083332937</v>
      </c>
      <c r="B1638" s="6">
        <v>18</v>
      </c>
      <c r="C1638" s="6" t="s">
        <v>34</v>
      </c>
      <c r="D1638">
        <f>IF(HOUR(A1638)+MINUTE(A1638)/60&lt;=18,1,IF(HOUR(A1638)+MINUTE(A1638)/60&gt;=23.25,1,LOOKUP(DAY(A1638),calendario!$A$12:$A$41,calendario!$C$12:$C$41)))</f>
        <v>1</v>
      </c>
      <c r="E1638" s="89">
        <f t="shared" si="251"/>
        <v>0</v>
      </c>
      <c r="F1638" s="88">
        <v>0</v>
      </c>
      <c r="G1638" s="89">
        <f t="shared" si="251"/>
        <v>0</v>
      </c>
      <c r="H1638" s="86">
        <v>0</v>
      </c>
      <c r="O1638" s="53">
        <f t="shared" si="252"/>
        <v>4.5260037464002503</v>
      </c>
      <c r="P1638" s="54">
        <f t="shared" si="253"/>
        <v>58.927641853201457</v>
      </c>
      <c r="Q1638" s="69">
        <v>37.906632222800624</v>
      </c>
      <c r="R1638" s="53">
        <f t="shared" si="254"/>
        <v>9.03731376887038</v>
      </c>
      <c r="S1638" s="53">
        <f t="shared" si="255"/>
        <v>40.902915975301909</v>
      </c>
      <c r="T1638" s="53">
        <f t="shared" si="256"/>
        <v>4.5260037464002503</v>
      </c>
      <c r="U1638" s="53">
        <f t="shared" si="257"/>
        <v>58.927641853201457</v>
      </c>
      <c r="V1638" s="69">
        <v>37.906632222800624</v>
      </c>
      <c r="W1638" s="53">
        <f t="shared" si="258"/>
        <v>9.03731376887038</v>
      </c>
      <c r="X1638" s="53">
        <f t="shared" si="259"/>
        <v>40.902915975301909</v>
      </c>
      <c r="Y1638" s="12"/>
      <c r="Z1638" s="21"/>
      <c r="AA1638" s="48"/>
      <c r="AB1638" s="21"/>
      <c r="AC1638" s="12"/>
    </row>
    <row r="1639" spans="1:29" x14ac:dyDescent="0.3">
      <c r="A1639" s="1">
        <f t="shared" si="250"/>
        <v>45217.031249996035</v>
      </c>
      <c r="B1639" s="6">
        <v>18</v>
      </c>
      <c r="C1639" s="6" t="s">
        <v>36</v>
      </c>
      <c r="D1639">
        <f>IF(HOUR(A1639)+MINUTE(A1639)/60&lt;=18,1,IF(HOUR(A1639)+MINUTE(A1639)/60&gt;=23.25,1,LOOKUP(DAY(A1639),calendario!$A$12:$A$41,calendario!$C$12:$C$41)))</f>
        <v>1</v>
      </c>
      <c r="E1639" s="89">
        <f t="shared" si="251"/>
        <v>0</v>
      </c>
      <c r="F1639" s="88">
        <v>0</v>
      </c>
      <c r="G1639" s="89">
        <f t="shared" si="251"/>
        <v>0</v>
      </c>
      <c r="H1639" s="86">
        <v>0</v>
      </c>
      <c r="O1639" s="53">
        <f t="shared" si="252"/>
        <v>4.5260037464002503</v>
      </c>
      <c r="P1639" s="54">
        <f t="shared" si="253"/>
        <v>58.927641853201457</v>
      </c>
      <c r="Q1639" s="69">
        <v>37.279440916189479</v>
      </c>
      <c r="R1639" s="53">
        <f t="shared" si="254"/>
        <v>9.3509094221759526</v>
      </c>
      <c r="S1639" s="53">
        <f t="shared" si="255"/>
        <v>42.322251077017761</v>
      </c>
      <c r="T1639" s="53">
        <f t="shared" si="256"/>
        <v>4.5260037464002503</v>
      </c>
      <c r="U1639" s="53">
        <f t="shared" si="257"/>
        <v>58.927641853201457</v>
      </c>
      <c r="V1639" s="69">
        <v>37.279440916189479</v>
      </c>
      <c r="W1639" s="53">
        <f t="shared" si="258"/>
        <v>9.3509094221759526</v>
      </c>
      <c r="X1639" s="53">
        <f t="shared" si="259"/>
        <v>42.322251077017761</v>
      </c>
      <c r="Y1639" s="12"/>
      <c r="Z1639" s="21"/>
      <c r="AA1639" s="48"/>
      <c r="AB1639" s="21"/>
      <c r="AC1639" s="12"/>
    </row>
    <row r="1640" spans="1:29" x14ac:dyDescent="0.3">
      <c r="A1640" s="1">
        <f t="shared" si="250"/>
        <v>45217.041666662699</v>
      </c>
      <c r="B1640" s="6">
        <v>18</v>
      </c>
      <c r="C1640" s="6" t="s">
        <v>38</v>
      </c>
      <c r="D1640">
        <f>IF(HOUR(A1640)+MINUTE(A1640)/60&lt;=18,1,IF(HOUR(A1640)+MINUTE(A1640)/60&gt;=23.25,1,LOOKUP(DAY(A1640),calendario!$A$12:$A$41,calendario!$C$12:$C$41)))</f>
        <v>1</v>
      </c>
      <c r="E1640" s="89">
        <f t="shared" si="251"/>
        <v>0</v>
      </c>
      <c r="F1640" s="88">
        <v>0</v>
      </c>
      <c r="G1640" s="89">
        <f t="shared" si="251"/>
        <v>0</v>
      </c>
      <c r="H1640" s="86">
        <v>0</v>
      </c>
      <c r="O1640" s="53">
        <f t="shared" si="252"/>
        <v>4.5260037464002503</v>
      </c>
      <c r="P1640" s="54">
        <f t="shared" si="253"/>
        <v>58.927641853201457</v>
      </c>
      <c r="Q1640" s="69">
        <v>37.279440916189479</v>
      </c>
      <c r="R1640" s="53">
        <f t="shared" si="254"/>
        <v>9.3509094221759526</v>
      </c>
      <c r="S1640" s="53">
        <f t="shared" si="255"/>
        <v>42.322251077017761</v>
      </c>
      <c r="T1640" s="53">
        <f t="shared" si="256"/>
        <v>4.5260037464002503</v>
      </c>
      <c r="U1640" s="53">
        <f t="shared" si="257"/>
        <v>58.927641853201457</v>
      </c>
      <c r="V1640" s="69">
        <v>37.279440916189479</v>
      </c>
      <c r="W1640" s="53">
        <f t="shared" si="258"/>
        <v>9.3509094221759526</v>
      </c>
      <c r="X1640" s="53">
        <f t="shared" si="259"/>
        <v>42.322251077017761</v>
      </c>
      <c r="Y1640" s="12"/>
      <c r="Z1640" s="21"/>
      <c r="AA1640" s="48"/>
      <c r="AB1640" s="21"/>
      <c r="AC1640" s="12"/>
    </row>
    <row r="1641" spans="1:29" x14ac:dyDescent="0.3">
      <c r="A1641" s="1">
        <f t="shared" si="250"/>
        <v>45217.052083329363</v>
      </c>
      <c r="B1641" s="6">
        <v>18</v>
      </c>
      <c r="C1641" s="6" t="s">
        <v>40</v>
      </c>
      <c r="D1641">
        <f>IF(HOUR(A1641)+MINUTE(A1641)/60&lt;=18,1,IF(HOUR(A1641)+MINUTE(A1641)/60&gt;=23.25,1,LOOKUP(DAY(A1641),calendario!$A$12:$A$41,calendario!$C$12:$C$41)))</f>
        <v>1</v>
      </c>
      <c r="E1641" s="89">
        <f t="shared" si="251"/>
        <v>0</v>
      </c>
      <c r="F1641" s="88">
        <v>0</v>
      </c>
      <c r="G1641" s="89">
        <f t="shared" si="251"/>
        <v>0</v>
      </c>
      <c r="H1641" s="86">
        <v>0</v>
      </c>
      <c r="O1641" s="53">
        <f t="shared" si="252"/>
        <v>4.5260037464002503</v>
      </c>
      <c r="P1641" s="54">
        <f t="shared" si="253"/>
        <v>58.927641853201457</v>
      </c>
      <c r="Q1641" s="69">
        <v>37.824231389901094</v>
      </c>
      <c r="R1641" s="53">
        <f t="shared" si="254"/>
        <v>9.0785141853201452</v>
      </c>
      <c r="S1641" s="53">
        <f t="shared" si="255"/>
        <v>41.089389214506795</v>
      </c>
      <c r="T1641" s="53">
        <f t="shared" si="256"/>
        <v>4.5260037464002503</v>
      </c>
      <c r="U1641" s="53">
        <f t="shared" si="257"/>
        <v>58.927641853201457</v>
      </c>
      <c r="V1641" s="69">
        <v>37.824231389901094</v>
      </c>
      <c r="W1641" s="53">
        <f t="shared" si="258"/>
        <v>9.0785141853201452</v>
      </c>
      <c r="X1641" s="53">
        <f t="shared" si="259"/>
        <v>41.089389214506795</v>
      </c>
      <c r="Y1641" s="12"/>
      <c r="Z1641" s="21"/>
      <c r="AA1641" s="48"/>
      <c r="AB1641" s="21"/>
      <c r="AC1641" s="12"/>
    </row>
    <row r="1642" spans="1:29" x14ac:dyDescent="0.3">
      <c r="A1642" s="1">
        <f t="shared" si="250"/>
        <v>45217.062499996027</v>
      </c>
      <c r="B1642" s="6">
        <v>18</v>
      </c>
      <c r="C1642" s="6" t="s">
        <v>42</v>
      </c>
      <c r="D1642">
        <f>IF(HOUR(A1642)+MINUTE(A1642)/60&lt;=18,1,IF(HOUR(A1642)+MINUTE(A1642)/60&gt;=23.25,1,LOOKUP(DAY(A1642),calendario!$A$12:$A$41,calendario!$C$12:$C$41)))</f>
        <v>1</v>
      </c>
      <c r="E1642" s="89">
        <f t="shared" si="251"/>
        <v>0</v>
      </c>
      <c r="F1642" s="88">
        <v>0</v>
      </c>
      <c r="G1642" s="89">
        <f t="shared" si="251"/>
        <v>0</v>
      </c>
      <c r="H1642" s="86">
        <v>0</v>
      </c>
      <c r="O1642" s="53">
        <f t="shared" si="252"/>
        <v>4.5260037464002503</v>
      </c>
      <c r="P1642" s="54">
        <f t="shared" si="253"/>
        <v>58.927641853201457</v>
      </c>
      <c r="Q1642" s="69">
        <v>37.824231389901094</v>
      </c>
      <c r="R1642" s="53">
        <f t="shared" si="254"/>
        <v>9.0785141853201452</v>
      </c>
      <c r="S1642" s="53">
        <f t="shared" si="255"/>
        <v>41.089389214506795</v>
      </c>
      <c r="T1642" s="53">
        <f t="shared" si="256"/>
        <v>4.5260037464002503</v>
      </c>
      <c r="U1642" s="53">
        <f t="shared" si="257"/>
        <v>58.927641853201457</v>
      </c>
      <c r="V1642" s="69">
        <v>37.824231389901094</v>
      </c>
      <c r="W1642" s="53">
        <f t="shared" si="258"/>
        <v>9.0785141853201452</v>
      </c>
      <c r="X1642" s="53">
        <f t="shared" si="259"/>
        <v>41.089389214506795</v>
      </c>
      <c r="Y1642" s="12"/>
      <c r="Z1642" s="21"/>
      <c r="AA1642" s="48"/>
      <c r="AB1642" s="21"/>
      <c r="AC1642" s="12"/>
    </row>
    <row r="1643" spans="1:29" x14ac:dyDescent="0.3">
      <c r="A1643" s="1">
        <f t="shared" si="250"/>
        <v>45217.072916662692</v>
      </c>
      <c r="B1643" s="6">
        <v>18</v>
      </c>
      <c r="C1643" s="6" t="s">
        <v>43</v>
      </c>
      <c r="D1643">
        <f>IF(HOUR(A1643)+MINUTE(A1643)/60&lt;=18,1,IF(HOUR(A1643)+MINUTE(A1643)/60&gt;=23.25,1,LOOKUP(DAY(A1643),calendario!$A$12:$A$41,calendario!$C$12:$C$41)))</f>
        <v>1</v>
      </c>
      <c r="E1643" s="89">
        <f t="shared" si="251"/>
        <v>0</v>
      </c>
      <c r="F1643" s="88">
        <v>0</v>
      </c>
      <c r="G1643" s="89">
        <f t="shared" si="251"/>
        <v>0</v>
      </c>
      <c r="H1643" s="86">
        <v>0</v>
      </c>
      <c r="O1643" s="53">
        <f t="shared" si="252"/>
        <v>4.5260037464002503</v>
      </c>
      <c r="P1643" s="54">
        <f t="shared" si="253"/>
        <v>58.927641853201457</v>
      </c>
      <c r="Q1643" s="69">
        <v>37.836818844351896</v>
      </c>
      <c r="R1643" s="53">
        <f t="shared" si="254"/>
        <v>9.0722204580947441</v>
      </c>
      <c r="S1643" s="53">
        <f t="shared" si="255"/>
        <v>41.060903781505807</v>
      </c>
      <c r="T1643" s="53">
        <f t="shared" si="256"/>
        <v>4.5260037464002503</v>
      </c>
      <c r="U1643" s="53">
        <f t="shared" si="257"/>
        <v>58.927641853201457</v>
      </c>
      <c r="V1643" s="69">
        <v>37.836818844351896</v>
      </c>
      <c r="W1643" s="53">
        <f t="shared" si="258"/>
        <v>9.0722204580947441</v>
      </c>
      <c r="X1643" s="53">
        <f t="shared" si="259"/>
        <v>41.060903781505807</v>
      </c>
      <c r="Y1643" s="12"/>
      <c r="Z1643" s="21"/>
      <c r="AA1643" s="48"/>
      <c r="AB1643" s="21"/>
      <c r="AC1643" s="12"/>
    </row>
    <row r="1644" spans="1:29" x14ac:dyDescent="0.3">
      <c r="A1644" s="1">
        <f t="shared" si="250"/>
        <v>45217.083333329356</v>
      </c>
      <c r="B1644" s="6">
        <v>18</v>
      </c>
      <c r="C1644" s="6" t="s">
        <v>45</v>
      </c>
      <c r="D1644">
        <f>IF(HOUR(A1644)+MINUTE(A1644)/60&lt;=18,1,IF(HOUR(A1644)+MINUTE(A1644)/60&gt;=23.25,1,LOOKUP(DAY(A1644),calendario!$A$12:$A$41,calendario!$C$12:$C$41)))</f>
        <v>1</v>
      </c>
      <c r="E1644" s="89">
        <f t="shared" si="251"/>
        <v>0</v>
      </c>
      <c r="F1644" s="88">
        <v>0</v>
      </c>
      <c r="G1644" s="89">
        <f t="shared" si="251"/>
        <v>0</v>
      </c>
      <c r="H1644" s="86">
        <v>0</v>
      </c>
      <c r="O1644" s="53">
        <f t="shared" si="252"/>
        <v>4.5260037464002503</v>
      </c>
      <c r="P1644" s="54">
        <f t="shared" si="253"/>
        <v>58.927641853201457</v>
      </c>
      <c r="Q1644" s="69">
        <v>37.836818844351896</v>
      </c>
      <c r="R1644" s="53">
        <f t="shared" si="254"/>
        <v>9.0722204580947441</v>
      </c>
      <c r="S1644" s="53">
        <f t="shared" si="255"/>
        <v>41.060903781505807</v>
      </c>
      <c r="T1644" s="53">
        <f t="shared" si="256"/>
        <v>4.5260037464002503</v>
      </c>
      <c r="U1644" s="53">
        <f t="shared" si="257"/>
        <v>58.927641853201457</v>
      </c>
      <c r="V1644" s="69">
        <v>37.836818844351896</v>
      </c>
      <c r="W1644" s="53">
        <f t="shared" si="258"/>
        <v>9.0722204580947441</v>
      </c>
      <c r="X1644" s="53">
        <f t="shared" si="259"/>
        <v>41.060903781505807</v>
      </c>
      <c r="Y1644" s="12"/>
      <c r="Z1644" s="21"/>
      <c r="AA1644" s="48"/>
      <c r="AB1644" s="21"/>
      <c r="AC1644" s="12"/>
    </row>
    <row r="1645" spans="1:29" x14ac:dyDescent="0.3">
      <c r="A1645" s="1">
        <f t="shared" si="250"/>
        <v>45217.09374999602</v>
      </c>
      <c r="B1645" s="6">
        <v>18</v>
      </c>
      <c r="C1645" s="6" t="s">
        <v>46</v>
      </c>
      <c r="D1645">
        <f>IF(HOUR(A1645)+MINUTE(A1645)/60&lt;=18,1,IF(HOUR(A1645)+MINUTE(A1645)/60&gt;=23.25,1,LOOKUP(DAY(A1645),calendario!$A$12:$A$41,calendario!$C$12:$C$41)))</f>
        <v>1</v>
      </c>
      <c r="E1645" s="89">
        <f t="shared" si="251"/>
        <v>0</v>
      </c>
      <c r="F1645" s="88">
        <v>0</v>
      </c>
      <c r="G1645" s="89">
        <f t="shared" si="251"/>
        <v>0</v>
      </c>
      <c r="H1645" s="86">
        <v>0</v>
      </c>
      <c r="O1645" s="53">
        <f t="shared" si="252"/>
        <v>4.5260037464002503</v>
      </c>
      <c r="P1645" s="54">
        <f t="shared" si="253"/>
        <v>58.927641853201457</v>
      </c>
      <c r="Q1645" s="69">
        <v>37.862830817282664</v>
      </c>
      <c r="R1645" s="53">
        <f t="shared" si="254"/>
        <v>9.0592144716293603</v>
      </c>
      <c r="S1645" s="53">
        <f t="shared" si="255"/>
        <v>41.002038638037845</v>
      </c>
      <c r="T1645" s="53">
        <f t="shared" si="256"/>
        <v>4.5260037464002503</v>
      </c>
      <c r="U1645" s="53">
        <f t="shared" si="257"/>
        <v>58.927641853201457</v>
      </c>
      <c r="V1645" s="69">
        <v>37.862830817282664</v>
      </c>
      <c r="W1645" s="53">
        <f t="shared" si="258"/>
        <v>9.0592144716293603</v>
      </c>
      <c r="X1645" s="53">
        <f t="shared" si="259"/>
        <v>41.002038638037845</v>
      </c>
      <c r="Y1645" s="12"/>
      <c r="Z1645" s="21"/>
      <c r="AA1645" s="48"/>
      <c r="AB1645" s="21"/>
      <c r="AC1645" s="12"/>
    </row>
    <row r="1646" spans="1:29" x14ac:dyDescent="0.3">
      <c r="A1646" s="1">
        <f t="shared" si="250"/>
        <v>45217.104166662684</v>
      </c>
      <c r="B1646" s="6">
        <v>18</v>
      </c>
      <c r="C1646" s="6" t="s">
        <v>49</v>
      </c>
      <c r="D1646">
        <f>IF(HOUR(A1646)+MINUTE(A1646)/60&lt;=18,1,IF(HOUR(A1646)+MINUTE(A1646)/60&gt;=23.25,1,LOOKUP(DAY(A1646),calendario!$A$12:$A$41,calendario!$C$12:$C$41)))</f>
        <v>1</v>
      </c>
      <c r="E1646" s="89">
        <f t="shared" si="251"/>
        <v>0</v>
      </c>
      <c r="F1646" s="88">
        <v>0</v>
      </c>
      <c r="G1646" s="89">
        <f t="shared" si="251"/>
        <v>0</v>
      </c>
      <c r="H1646" s="86">
        <v>0</v>
      </c>
      <c r="O1646" s="53">
        <f t="shared" si="252"/>
        <v>4.5260037464002503</v>
      </c>
      <c r="P1646" s="54">
        <f t="shared" si="253"/>
        <v>58.927641853201457</v>
      </c>
      <c r="Q1646" s="69">
        <v>37.862830817282664</v>
      </c>
      <c r="R1646" s="53">
        <f t="shared" si="254"/>
        <v>9.0592144716293603</v>
      </c>
      <c r="S1646" s="53">
        <f t="shared" si="255"/>
        <v>41.002038638037845</v>
      </c>
      <c r="T1646" s="53">
        <f t="shared" si="256"/>
        <v>4.5260037464002503</v>
      </c>
      <c r="U1646" s="53">
        <f t="shared" si="257"/>
        <v>58.927641853201457</v>
      </c>
      <c r="V1646" s="69">
        <v>37.862830817282664</v>
      </c>
      <c r="W1646" s="53">
        <f t="shared" si="258"/>
        <v>9.0592144716293603</v>
      </c>
      <c r="X1646" s="53">
        <f t="shared" si="259"/>
        <v>41.002038638037845</v>
      </c>
      <c r="Y1646" s="12"/>
      <c r="Z1646" s="21"/>
      <c r="AA1646" s="48"/>
      <c r="AB1646" s="21"/>
      <c r="AC1646" s="12"/>
    </row>
    <row r="1647" spans="1:29" x14ac:dyDescent="0.3">
      <c r="A1647" s="1">
        <f t="shared" si="250"/>
        <v>45217.114583329349</v>
      </c>
      <c r="B1647" s="6">
        <v>18</v>
      </c>
      <c r="C1647" s="6" t="s">
        <v>52</v>
      </c>
      <c r="D1647">
        <f>IF(HOUR(A1647)+MINUTE(A1647)/60&lt;=18,1,IF(HOUR(A1647)+MINUTE(A1647)/60&gt;=23.25,1,LOOKUP(DAY(A1647),calendario!$A$12:$A$41,calendario!$C$12:$C$41)))</f>
        <v>1</v>
      </c>
      <c r="E1647" s="89">
        <f t="shared" si="251"/>
        <v>0</v>
      </c>
      <c r="F1647" s="88">
        <v>0</v>
      </c>
      <c r="G1647" s="89">
        <f t="shared" si="251"/>
        <v>0</v>
      </c>
      <c r="H1647" s="86">
        <v>0</v>
      </c>
      <c r="O1647" s="53">
        <f t="shared" si="252"/>
        <v>4.5260037464002503</v>
      </c>
      <c r="P1647" s="54">
        <f t="shared" si="253"/>
        <v>58.927641853201457</v>
      </c>
      <c r="Q1647" s="69">
        <v>38.038593961478398</v>
      </c>
      <c r="R1647" s="53">
        <f t="shared" si="254"/>
        <v>8.9713328995314932</v>
      </c>
      <c r="S1647" s="53">
        <f t="shared" si="255"/>
        <v>40.604286313483357</v>
      </c>
      <c r="T1647" s="53">
        <f t="shared" si="256"/>
        <v>4.5260037464002503</v>
      </c>
      <c r="U1647" s="53">
        <f t="shared" si="257"/>
        <v>58.927641853201457</v>
      </c>
      <c r="V1647" s="69">
        <v>38.038593961478398</v>
      </c>
      <c r="W1647" s="53">
        <f t="shared" si="258"/>
        <v>8.9713328995314932</v>
      </c>
      <c r="X1647" s="53">
        <f t="shared" si="259"/>
        <v>40.604286313483357</v>
      </c>
      <c r="Y1647" s="12"/>
      <c r="Z1647" s="21"/>
      <c r="AA1647" s="48"/>
      <c r="AB1647" s="21"/>
      <c r="AC1647" s="12"/>
    </row>
    <row r="1648" spans="1:29" x14ac:dyDescent="0.3">
      <c r="A1648" s="1">
        <f t="shared" si="250"/>
        <v>45217.124999996013</v>
      </c>
      <c r="B1648" s="6">
        <v>18</v>
      </c>
      <c r="C1648" s="6" t="s">
        <v>54</v>
      </c>
      <c r="D1648">
        <f>IF(HOUR(A1648)+MINUTE(A1648)/60&lt;=18,1,IF(HOUR(A1648)+MINUTE(A1648)/60&gt;=23.25,1,LOOKUP(DAY(A1648),calendario!$A$12:$A$41,calendario!$C$12:$C$41)))</f>
        <v>1</v>
      </c>
      <c r="E1648" s="89">
        <f t="shared" si="251"/>
        <v>0</v>
      </c>
      <c r="F1648" s="88">
        <v>0</v>
      </c>
      <c r="G1648" s="89">
        <f t="shared" si="251"/>
        <v>0</v>
      </c>
      <c r="H1648" s="86">
        <v>0</v>
      </c>
      <c r="O1648" s="53">
        <f t="shared" si="252"/>
        <v>4.5260037464002503</v>
      </c>
      <c r="P1648" s="54">
        <f t="shared" si="253"/>
        <v>58.927641853201457</v>
      </c>
      <c r="Q1648" s="69">
        <v>38.038593961478398</v>
      </c>
      <c r="R1648" s="53">
        <f t="shared" si="254"/>
        <v>8.9713328995314932</v>
      </c>
      <c r="S1648" s="53">
        <f t="shared" si="255"/>
        <v>40.604286313483357</v>
      </c>
      <c r="T1648" s="53">
        <f t="shared" si="256"/>
        <v>4.5260037464002503</v>
      </c>
      <c r="U1648" s="53">
        <f t="shared" si="257"/>
        <v>58.927641853201457</v>
      </c>
      <c r="V1648" s="69">
        <v>38.038593961478398</v>
      </c>
      <c r="W1648" s="53">
        <f t="shared" si="258"/>
        <v>8.9713328995314932</v>
      </c>
      <c r="X1648" s="53">
        <f t="shared" si="259"/>
        <v>40.604286313483357</v>
      </c>
      <c r="Y1648" s="12"/>
      <c r="Z1648" s="21"/>
      <c r="AA1648" s="48"/>
      <c r="AB1648" s="21"/>
      <c r="AC1648" s="12"/>
    </row>
    <row r="1649" spans="1:29" x14ac:dyDescent="0.3">
      <c r="A1649" s="1">
        <f t="shared" si="250"/>
        <v>45217.135416662677</v>
      </c>
      <c r="B1649" s="6">
        <v>18</v>
      </c>
      <c r="C1649" s="6" t="s">
        <v>55</v>
      </c>
      <c r="D1649">
        <f>IF(HOUR(A1649)+MINUTE(A1649)/60&lt;=18,1,IF(HOUR(A1649)+MINUTE(A1649)/60&gt;=23.25,1,LOOKUP(DAY(A1649),calendario!$A$12:$A$41,calendario!$C$12:$C$41)))</f>
        <v>1</v>
      </c>
      <c r="E1649" s="89">
        <f t="shared" si="251"/>
        <v>0</v>
      </c>
      <c r="F1649" s="88">
        <v>0</v>
      </c>
      <c r="G1649" s="89">
        <f t="shared" si="251"/>
        <v>0</v>
      </c>
      <c r="H1649" s="86">
        <v>0</v>
      </c>
      <c r="O1649" s="53">
        <f t="shared" si="252"/>
        <v>4.5260037464002503</v>
      </c>
      <c r="P1649" s="54">
        <f t="shared" si="253"/>
        <v>58.927641853201457</v>
      </c>
      <c r="Q1649" s="69">
        <v>37.539936231129616</v>
      </c>
      <c r="R1649" s="53">
        <f t="shared" si="254"/>
        <v>9.2206617647058842</v>
      </c>
      <c r="S1649" s="53">
        <f t="shared" si="255"/>
        <v>41.732749691348374</v>
      </c>
      <c r="T1649" s="53">
        <f t="shared" si="256"/>
        <v>4.5260037464002503</v>
      </c>
      <c r="U1649" s="53">
        <f t="shared" si="257"/>
        <v>58.927641853201457</v>
      </c>
      <c r="V1649" s="69">
        <v>37.539936231129616</v>
      </c>
      <c r="W1649" s="53">
        <f t="shared" si="258"/>
        <v>9.2206617647058842</v>
      </c>
      <c r="X1649" s="53">
        <f t="shared" si="259"/>
        <v>41.732749691348374</v>
      </c>
      <c r="Y1649" s="12"/>
      <c r="Z1649" s="21"/>
      <c r="AA1649" s="48"/>
      <c r="AB1649" s="21"/>
      <c r="AC1649" s="12"/>
    </row>
    <row r="1650" spans="1:29" x14ac:dyDescent="0.3">
      <c r="A1650" s="1">
        <f t="shared" si="250"/>
        <v>45217.145833329341</v>
      </c>
      <c r="B1650" s="6">
        <v>18</v>
      </c>
      <c r="C1650" s="6" t="s">
        <v>56</v>
      </c>
      <c r="D1650">
        <f>IF(HOUR(A1650)+MINUTE(A1650)/60&lt;=18,1,IF(HOUR(A1650)+MINUTE(A1650)/60&gt;=23.25,1,LOOKUP(DAY(A1650),calendario!$A$12:$A$41,calendario!$C$12:$C$41)))</f>
        <v>1</v>
      </c>
      <c r="E1650" s="89">
        <f t="shared" si="251"/>
        <v>0</v>
      </c>
      <c r="F1650" s="88">
        <v>0</v>
      </c>
      <c r="G1650" s="89">
        <f t="shared" si="251"/>
        <v>0</v>
      </c>
      <c r="H1650" s="86">
        <v>0</v>
      </c>
      <c r="O1650" s="53">
        <f t="shared" si="252"/>
        <v>4.5260037464002503</v>
      </c>
      <c r="P1650" s="54">
        <f t="shared" si="253"/>
        <v>58.927641853201457</v>
      </c>
      <c r="Q1650" s="69">
        <v>37.539936231129616</v>
      </c>
      <c r="R1650" s="53">
        <f t="shared" si="254"/>
        <v>9.2206617647058842</v>
      </c>
      <c r="S1650" s="53">
        <f t="shared" si="255"/>
        <v>41.732749691348374</v>
      </c>
      <c r="T1650" s="53">
        <f t="shared" si="256"/>
        <v>4.5260037464002503</v>
      </c>
      <c r="U1650" s="53">
        <f t="shared" si="257"/>
        <v>58.927641853201457</v>
      </c>
      <c r="V1650" s="69">
        <v>37.539936231129616</v>
      </c>
      <c r="W1650" s="53">
        <f t="shared" si="258"/>
        <v>9.2206617647058842</v>
      </c>
      <c r="X1650" s="53">
        <f t="shared" si="259"/>
        <v>41.732749691348374</v>
      </c>
      <c r="Y1650" s="12"/>
      <c r="Z1650" s="21"/>
      <c r="AA1650" s="48"/>
      <c r="AB1650" s="21"/>
      <c r="AC1650" s="12"/>
    </row>
    <row r="1651" spans="1:29" x14ac:dyDescent="0.3">
      <c r="A1651" s="1">
        <f t="shared" si="250"/>
        <v>45217.156249996005</v>
      </c>
      <c r="B1651" s="6">
        <v>18</v>
      </c>
      <c r="C1651" s="6" t="s">
        <v>57</v>
      </c>
      <c r="D1651">
        <f>IF(HOUR(A1651)+MINUTE(A1651)/60&lt;=18,1,IF(HOUR(A1651)+MINUTE(A1651)/60&gt;=23.25,1,LOOKUP(DAY(A1651),calendario!$A$12:$A$41,calendario!$C$12:$C$41)))</f>
        <v>1</v>
      </c>
      <c r="E1651" s="89">
        <f t="shared" si="251"/>
        <v>0</v>
      </c>
      <c r="F1651" s="88">
        <v>0</v>
      </c>
      <c r="G1651" s="89">
        <f t="shared" si="251"/>
        <v>0</v>
      </c>
      <c r="H1651" s="86">
        <v>0</v>
      </c>
      <c r="O1651" s="53">
        <f t="shared" si="252"/>
        <v>4.5260037464002503</v>
      </c>
      <c r="P1651" s="54">
        <f t="shared" si="253"/>
        <v>58.927641853201457</v>
      </c>
      <c r="Q1651" s="69">
        <v>37.537053357626235</v>
      </c>
      <c r="R1651" s="53">
        <f t="shared" si="254"/>
        <v>9.2221032014575748</v>
      </c>
      <c r="S1651" s="53">
        <f t="shared" si="255"/>
        <v>41.739273639486726</v>
      </c>
      <c r="T1651" s="53">
        <f t="shared" si="256"/>
        <v>4.5260037464002503</v>
      </c>
      <c r="U1651" s="53">
        <f t="shared" si="257"/>
        <v>58.927641853201457</v>
      </c>
      <c r="V1651" s="69">
        <v>37.537053357626235</v>
      </c>
      <c r="W1651" s="53">
        <f t="shared" si="258"/>
        <v>9.2221032014575748</v>
      </c>
      <c r="X1651" s="53">
        <f t="shared" si="259"/>
        <v>41.739273639486726</v>
      </c>
      <c r="Y1651" s="12"/>
      <c r="Z1651" s="21"/>
      <c r="AA1651" s="48"/>
      <c r="AB1651" s="21"/>
      <c r="AC1651" s="12"/>
    </row>
    <row r="1652" spans="1:29" x14ac:dyDescent="0.3">
      <c r="A1652" s="1">
        <f t="shared" si="250"/>
        <v>45217.16666666267</v>
      </c>
      <c r="B1652" s="6">
        <v>18</v>
      </c>
      <c r="C1652" s="6" t="s">
        <v>58</v>
      </c>
      <c r="D1652">
        <f>IF(HOUR(A1652)+MINUTE(A1652)/60&lt;=18,1,IF(HOUR(A1652)+MINUTE(A1652)/60&gt;=23.25,1,LOOKUP(DAY(A1652),calendario!$A$12:$A$41,calendario!$C$12:$C$41)))</f>
        <v>1</v>
      </c>
      <c r="E1652" s="89">
        <f t="shared" si="251"/>
        <v>0</v>
      </c>
      <c r="F1652" s="88">
        <v>0</v>
      </c>
      <c r="G1652" s="89">
        <f t="shared" si="251"/>
        <v>0</v>
      </c>
      <c r="H1652" s="86">
        <v>0</v>
      </c>
      <c r="O1652" s="53">
        <f t="shared" si="252"/>
        <v>4.5260037464002503</v>
      </c>
      <c r="P1652" s="54">
        <f t="shared" si="253"/>
        <v>58.927641853201457</v>
      </c>
      <c r="Q1652" s="69">
        <v>37.537053357626235</v>
      </c>
      <c r="R1652" s="53">
        <f t="shared" si="254"/>
        <v>9.2221032014575748</v>
      </c>
      <c r="S1652" s="53">
        <f t="shared" si="255"/>
        <v>41.739273639486726</v>
      </c>
      <c r="T1652" s="53">
        <f t="shared" si="256"/>
        <v>4.5260037464002503</v>
      </c>
      <c r="U1652" s="53">
        <f t="shared" si="257"/>
        <v>58.927641853201457</v>
      </c>
      <c r="V1652" s="69">
        <v>37.537053357626235</v>
      </c>
      <c r="W1652" s="53">
        <f t="shared" si="258"/>
        <v>9.2221032014575748</v>
      </c>
      <c r="X1652" s="53">
        <f t="shared" si="259"/>
        <v>41.739273639486726</v>
      </c>
      <c r="Y1652" s="12"/>
      <c r="Z1652" s="21"/>
      <c r="AA1652" s="48"/>
      <c r="AB1652" s="21"/>
      <c r="AC1652" s="12"/>
    </row>
    <row r="1653" spans="1:29" x14ac:dyDescent="0.3">
      <c r="A1653" s="1">
        <f t="shared" si="250"/>
        <v>45217.177083329334</v>
      </c>
      <c r="B1653" s="6">
        <v>18</v>
      </c>
      <c r="C1653" s="6" t="s">
        <v>60</v>
      </c>
      <c r="D1653">
        <f>IF(HOUR(A1653)+MINUTE(A1653)/60&lt;=18,1,IF(HOUR(A1653)+MINUTE(A1653)/60&gt;=23.25,1,LOOKUP(DAY(A1653),calendario!$A$12:$A$41,calendario!$C$12:$C$41)))</f>
        <v>1</v>
      </c>
      <c r="E1653" s="89">
        <f t="shared" si="251"/>
        <v>0</v>
      </c>
      <c r="F1653" s="88">
        <v>0</v>
      </c>
      <c r="G1653" s="89">
        <f t="shared" si="251"/>
        <v>0</v>
      </c>
      <c r="H1653" s="86">
        <v>0</v>
      </c>
      <c r="O1653" s="53">
        <f t="shared" si="252"/>
        <v>4.5260037464002503</v>
      </c>
      <c r="P1653" s="54">
        <f t="shared" si="253"/>
        <v>58.927641853201457</v>
      </c>
      <c r="Q1653" s="69">
        <v>37.187317803227479</v>
      </c>
      <c r="R1653" s="53">
        <f t="shared" si="254"/>
        <v>9.3969709786569524</v>
      </c>
      <c r="S1653" s="53">
        <f t="shared" si="255"/>
        <v>42.530725854215795</v>
      </c>
      <c r="T1653" s="53">
        <f t="shared" si="256"/>
        <v>4.5260037464002503</v>
      </c>
      <c r="U1653" s="53">
        <f t="shared" si="257"/>
        <v>58.927641853201457</v>
      </c>
      <c r="V1653" s="69">
        <v>37.187317803227479</v>
      </c>
      <c r="W1653" s="53">
        <f t="shared" si="258"/>
        <v>9.3969709786569524</v>
      </c>
      <c r="X1653" s="53">
        <f t="shared" si="259"/>
        <v>42.530725854215795</v>
      </c>
      <c r="Y1653" s="12"/>
      <c r="Z1653" s="21"/>
      <c r="AA1653" s="48"/>
      <c r="AB1653" s="21"/>
      <c r="AC1653" s="12"/>
    </row>
    <row r="1654" spans="1:29" x14ac:dyDescent="0.3">
      <c r="A1654" s="1">
        <f t="shared" si="250"/>
        <v>45217.187499995998</v>
      </c>
      <c r="B1654" s="6">
        <v>18</v>
      </c>
      <c r="C1654" s="6" t="s">
        <v>61</v>
      </c>
      <c r="D1654">
        <f>IF(HOUR(A1654)+MINUTE(A1654)/60&lt;=18,1,IF(HOUR(A1654)+MINUTE(A1654)/60&gt;=23.25,1,LOOKUP(DAY(A1654),calendario!$A$12:$A$41,calendario!$C$12:$C$41)))</f>
        <v>1</v>
      </c>
      <c r="E1654" s="89">
        <f t="shared" si="251"/>
        <v>0</v>
      </c>
      <c r="F1654" s="88">
        <v>0</v>
      </c>
      <c r="G1654" s="89">
        <f t="shared" si="251"/>
        <v>0</v>
      </c>
      <c r="H1654" s="86">
        <v>0</v>
      </c>
      <c r="O1654" s="53">
        <f t="shared" si="252"/>
        <v>4.5260037464002503</v>
      </c>
      <c r="P1654" s="54">
        <f t="shared" si="253"/>
        <v>58.927641853201457</v>
      </c>
      <c r="Q1654" s="69">
        <v>37.187317803227479</v>
      </c>
      <c r="R1654" s="53">
        <f t="shared" si="254"/>
        <v>9.3969709786569524</v>
      </c>
      <c r="S1654" s="53">
        <f t="shared" si="255"/>
        <v>42.530725854215795</v>
      </c>
      <c r="T1654" s="53">
        <f t="shared" si="256"/>
        <v>4.5260037464002503</v>
      </c>
      <c r="U1654" s="53">
        <f t="shared" si="257"/>
        <v>58.927641853201457</v>
      </c>
      <c r="V1654" s="69">
        <v>37.187317803227479</v>
      </c>
      <c r="W1654" s="53">
        <f t="shared" si="258"/>
        <v>9.3969709786569524</v>
      </c>
      <c r="X1654" s="53">
        <f t="shared" si="259"/>
        <v>42.530725854215795</v>
      </c>
      <c r="Y1654" s="12"/>
      <c r="Z1654" s="21"/>
      <c r="AA1654" s="48"/>
      <c r="AB1654" s="21"/>
      <c r="AC1654" s="12"/>
    </row>
    <row r="1655" spans="1:29" x14ac:dyDescent="0.3">
      <c r="A1655" s="1">
        <f t="shared" si="250"/>
        <v>45217.197916662662</v>
      </c>
      <c r="B1655" s="6">
        <v>18</v>
      </c>
      <c r="C1655" s="6" t="s">
        <v>62</v>
      </c>
      <c r="D1655">
        <f>IF(HOUR(A1655)+MINUTE(A1655)/60&lt;=18,1,IF(HOUR(A1655)+MINUTE(A1655)/60&gt;=23.25,1,LOOKUP(DAY(A1655),calendario!$A$12:$A$41,calendario!$C$12:$C$41)))</f>
        <v>1</v>
      </c>
      <c r="E1655" s="89">
        <f t="shared" si="251"/>
        <v>0</v>
      </c>
      <c r="F1655" s="88">
        <v>0</v>
      </c>
      <c r="G1655" s="89">
        <f t="shared" si="251"/>
        <v>0</v>
      </c>
      <c r="H1655" s="86">
        <v>0</v>
      </c>
      <c r="O1655" s="53">
        <f t="shared" si="252"/>
        <v>4.5260037464002503</v>
      </c>
      <c r="P1655" s="54">
        <f t="shared" si="253"/>
        <v>58.927641853201457</v>
      </c>
      <c r="Q1655" s="69">
        <v>29.061951327433629</v>
      </c>
      <c r="R1655" s="53">
        <f t="shared" si="254"/>
        <v>13.459654216553878</v>
      </c>
      <c r="S1655" s="53">
        <f t="shared" si="255"/>
        <v>60.918445409374776</v>
      </c>
      <c r="T1655" s="53">
        <f t="shared" si="256"/>
        <v>4.5260037464002503</v>
      </c>
      <c r="U1655" s="53">
        <f t="shared" si="257"/>
        <v>58.927641853201457</v>
      </c>
      <c r="V1655" s="69">
        <v>29.061951327433629</v>
      </c>
      <c r="W1655" s="53">
        <f t="shared" si="258"/>
        <v>13.459654216553878</v>
      </c>
      <c r="X1655" s="53">
        <f t="shared" si="259"/>
        <v>60.918445409374776</v>
      </c>
      <c r="Y1655" s="12"/>
      <c r="Z1655" s="21"/>
      <c r="AA1655" s="48"/>
      <c r="AB1655" s="21"/>
      <c r="AC1655" s="12"/>
    </row>
    <row r="1656" spans="1:29" x14ac:dyDescent="0.3">
      <c r="A1656" s="1">
        <f t="shared" si="250"/>
        <v>45217.208333329327</v>
      </c>
      <c r="B1656" s="6">
        <v>18</v>
      </c>
      <c r="C1656" s="6" t="s">
        <v>63</v>
      </c>
      <c r="D1656">
        <f>IF(HOUR(A1656)+MINUTE(A1656)/60&lt;=18,1,IF(HOUR(A1656)+MINUTE(A1656)/60&gt;=23.25,1,LOOKUP(DAY(A1656),calendario!$A$12:$A$41,calendario!$C$12:$C$41)))</f>
        <v>1</v>
      </c>
      <c r="E1656" s="89">
        <f t="shared" si="251"/>
        <v>0</v>
      </c>
      <c r="F1656" s="88">
        <v>0</v>
      </c>
      <c r="G1656" s="89">
        <f t="shared" si="251"/>
        <v>0</v>
      </c>
      <c r="H1656" s="86">
        <v>0</v>
      </c>
      <c r="O1656" s="53">
        <f t="shared" si="252"/>
        <v>4.5260037464002503</v>
      </c>
      <c r="P1656" s="54">
        <f t="shared" si="253"/>
        <v>58.927641853201457</v>
      </c>
      <c r="Q1656" s="69">
        <v>29.061951327433629</v>
      </c>
      <c r="R1656" s="53">
        <f t="shared" si="254"/>
        <v>13.459654216553878</v>
      </c>
      <c r="S1656" s="53">
        <f t="shared" si="255"/>
        <v>60.918445409374776</v>
      </c>
      <c r="T1656" s="53">
        <f t="shared" si="256"/>
        <v>4.5260037464002503</v>
      </c>
      <c r="U1656" s="53">
        <f t="shared" si="257"/>
        <v>58.927641853201457</v>
      </c>
      <c r="V1656" s="69">
        <v>29.061951327433629</v>
      </c>
      <c r="W1656" s="53">
        <f t="shared" si="258"/>
        <v>13.459654216553878</v>
      </c>
      <c r="X1656" s="53">
        <f t="shared" si="259"/>
        <v>60.918445409374776</v>
      </c>
      <c r="Y1656" s="12"/>
      <c r="Z1656" s="21"/>
      <c r="AA1656" s="48"/>
      <c r="AB1656" s="21"/>
      <c r="AC1656" s="12"/>
    </row>
    <row r="1657" spans="1:29" x14ac:dyDescent="0.3">
      <c r="A1657" s="1">
        <f t="shared" si="250"/>
        <v>45217.218749995991</v>
      </c>
      <c r="B1657" s="6">
        <v>18</v>
      </c>
      <c r="C1657" s="6" t="s">
        <v>64</v>
      </c>
      <c r="D1657">
        <f>IF(HOUR(A1657)+MINUTE(A1657)/60&lt;=18,1,IF(HOUR(A1657)+MINUTE(A1657)/60&gt;=23.25,1,LOOKUP(DAY(A1657),calendario!$A$12:$A$41,calendario!$C$12:$C$41)))</f>
        <v>1</v>
      </c>
      <c r="E1657" s="89">
        <f t="shared" si="251"/>
        <v>0</v>
      </c>
      <c r="F1657" s="88">
        <v>0</v>
      </c>
      <c r="G1657" s="89">
        <f t="shared" si="251"/>
        <v>0</v>
      </c>
      <c r="H1657" s="86">
        <v>0</v>
      </c>
      <c r="O1657" s="53">
        <f t="shared" si="252"/>
        <v>4.5260037464002503</v>
      </c>
      <c r="P1657" s="54">
        <f t="shared" si="253"/>
        <v>58.927641853201457</v>
      </c>
      <c r="Q1657" s="69">
        <v>29.061156949505463</v>
      </c>
      <c r="R1657" s="53">
        <f t="shared" si="254"/>
        <v>13.460051405517961</v>
      </c>
      <c r="S1657" s="53">
        <f t="shared" si="255"/>
        <v>60.92024308811424</v>
      </c>
      <c r="T1657" s="53">
        <f t="shared" si="256"/>
        <v>4.5260037464002503</v>
      </c>
      <c r="U1657" s="53">
        <f t="shared" si="257"/>
        <v>58.927641853201457</v>
      </c>
      <c r="V1657" s="69">
        <v>29.061156949505463</v>
      </c>
      <c r="W1657" s="53">
        <f t="shared" si="258"/>
        <v>13.460051405517961</v>
      </c>
      <c r="X1657" s="53">
        <f t="shared" si="259"/>
        <v>60.92024308811424</v>
      </c>
      <c r="Y1657" s="12"/>
      <c r="Z1657" s="21"/>
      <c r="AA1657" s="48"/>
      <c r="AB1657" s="21"/>
      <c r="AC1657" s="12"/>
    </row>
    <row r="1658" spans="1:29" x14ac:dyDescent="0.3">
      <c r="A1658" s="1">
        <f t="shared" si="250"/>
        <v>45217.229166662655</v>
      </c>
      <c r="B1658" s="6">
        <v>18</v>
      </c>
      <c r="C1658" s="6" t="s">
        <v>65</v>
      </c>
      <c r="D1658">
        <f>IF(HOUR(A1658)+MINUTE(A1658)/60&lt;=18,1,IF(HOUR(A1658)+MINUTE(A1658)/60&gt;=23.25,1,LOOKUP(DAY(A1658),calendario!$A$12:$A$41,calendario!$C$12:$C$41)))</f>
        <v>1</v>
      </c>
      <c r="E1658" s="89">
        <f t="shared" si="251"/>
        <v>0</v>
      </c>
      <c r="F1658" s="88">
        <v>0</v>
      </c>
      <c r="G1658" s="89">
        <f t="shared" si="251"/>
        <v>0</v>
      </c>
      <c r="H1658" s="86">
        <v>0</v>
      </c>
      <c r="O1658" s="53">
        <f t="shared" si="252"/>
        <v>4.5260037464002503</v>
      </c>
      <c r="P1658" s="54">
        <f t="shared" si="253"/>
        <v>58.927641853201457</v>
      </c>
      <c r="Q1658" s="69">
        <v>29.061156949505463</v>
      </c>
      <c r="R1658" s="53">
        <f t="shared" si="254"/>
        <v>13.460051405517961</v>
      </c>
      <c r="S1658" s="53">
        <f t="shared" si="255"/>
        <v>60.92024308811424</v>
      </c>
      <c r="T1658" s="53">
        <f t="shared" si="256"/>
        <v>4.5260037464002503</v>
      </c>
      <c r="U1658" s="53">
        <f t="shared" si="257"/>
        <v>58.927641853201457</v>
      </c>
      <c r="V1658" s="69">
        <v>29.061156949505463</v>
      </c>
      <c r="W1658" s="53">
        <f t="shared" si="258"/>
        <v>13.460051405517961</v>
      </c>
      <c r="X1658" s="53">
        <f t="shared" si="259"/>
        <v>60.92024308811424</v>
      </c>
      <c r="Y1658" s="12"/>
      <c r="Z1658" s="21"/>
      <c r="AA1658" s="48"/>
      <c r="AB1658" s="21"/>
      <c r="AC1658" s="12"/>
    </row>
    <row r="1659" spans="1:29" x14ac:dyDescent="0.3">
      <c r="A1659" s="1">
        <f t="shared" si="250"/>
        <v>45217.239583329319</v>
      </c>
      <c r="B1659" s="6">
        <v>18</v>
      </c>
      <c r="C1659" s="6" t="s">
        <v>66</v>
      </c>
      <c r="D1659">
        <f>IF(HOUR(A1659)+MINUTE(A1659)/60&lt;=18,1,IF(HOUR(A1659)+MINUTE(A1659)/60&gt;=23.25,1,LOOKUP(DAY(A1659),calendario!$A$12:$A$41,calendario!$C$12:$C$41)))</f>
        <v>1</v>
      </c>
      <c r="E1659" s="89">
        <f t="shared" si="251"/>
        <v>0</v>
      </c>
      <c r="F1659" s="88">
        <v>0</v>
      </c>
      <c r="G1659" s="89">
        <f t="shared" si="251"/>
        <v>0</v>
      </c>
      <c r="H1659" s="86">
        <v>0</v>
      </c>
      <c r="O1659" s="53">
        <f t="shared" si="252"/>
        <v>4.5260037464002503</v>
      </c>
      <c r="P1659" s="54">
        <f t="shared" si="253"/>
        <v>58.927641853201457</v>
      </c>
      <c r="Q1659" s="69">
        <v>29.062568714211348</v>
      </c>
      <c r="R1659" s="53">
        <f t="shared" si="254"/>
        <v>13.459345523165018</v>
      </c>
      <c r="S1659" s="53">
        <f t="shared" si="255"/>
        <v>60.917048261940309</v>
      </c>
      <c r="T1659" s="53">
        <f t="shared" si="256"/>
        <v>4.5260037464002503</v>
      </c>
      <c r="U1659" s="53">
        <f t="shared" si="257"/>
        <v>58.927641853201457</v>
      </c>
      <c r="V1659" s="69">
        <v>29.062568714211348</v>
      </c>
      <c r="W1659" s="53">
        <f t="shared" si="258"/>
        <v>13.459345523165018</v>
      </c>
      <c r="X1659" s="53">
        <f t="shared" si="259"/>
        <v>60.917048261940309</v>
      </c>
      <c r="Y1659" s="12"/>
      <c r="Z1659" s="21"/>
      <c r="AA1659" s="48"/>
      <c r="AB1659" s="21"/>
      <c r="AC1659" s="12"/>
    </row>
    <row r="1660" spans="1:29" x14ac:dyDescent="0.3">
      <c r="A1660" s="1">
        <f t="shared" si="250"/>
        <v>45217.249999995984</v>
      </c>
      <c r="B1660" s="6">
        <v>18</v>
      </c>
      <c r="C1660" s="6" t="s">
        <v>67</v>
      </c>
      <c r="D1660">
        <f>IF(HOUR(A1660)+MINUTE(A1660)/60&lt;=18,1,IF(HOUR(A1660)+MINUTE(A1660)/60&gt;=23.25,1,LOOKUP(DAY(A1660),calendario!$A$12:$A$41,calendario!$C$12:$C$41)))</f>
        <v>1</v>
      </c>
      <c r="E1660" s="89">
        <f t="shared" si="251"/>
        <v>0</v>
      </c>
      <c r="F1660" s="88">
        <v>0</v>
      </c>
      <c r="G1660" s="89">
        <f t="shared" si="251"/>
        <v>0</v>
      </c>
      <c r="H1660" s="86">
        <v>0</v>
      </c>
      <c r="O1660" s="53">
        <f t="shared" si="252"/>
        <v>4.5260037464002503</v>
      </c>
      <c r="P1660" s="54">
        <f t="shared" si="253"/>
        <v>58.927641853201457</v>
      </c>
      <c r="Q1660" s="69">
        <v>29.062568714211348</v>
      </c>
      <c r="R1660" s="53">
        <f t="shared" si="254"/>
        <v>13.459345523165018</v>
      </c>
      <c r="S1660" s="53">
        <f t="shared" si="255"/>
        <v>60.917048261940309</v>
      </c>
      <c r="T1660" s="53">
        <f t="shared" si="256"/>
        <v>4.5260037464002503</v>
      </c>
      <c r="U1660" s="53">
        <f t="shared" si="257"/>
        <v>58.927641853201457</v>
      </c>
      <c r="V1660" s="69">
        <v>29.062568714211348</v>
      </c>
      <c r="W1660" s="53">
        <f t="shared" si="258"/>
        <v>13.459345523165018</v>
      </c>
      <c r="X1660" s="53">
        <f t="shared" si="259"/>
        <v>60.917048261940309</v>
      </c>
      <c r="Y1660" s="12"/>
      <c r="Z1660" s="21"/>
      <c r="AA1660" s="48"/>
      <c r="AB1660" s="21"/>
      <c r="AC1660" s="12"/>
    </row>
    <row r="1661" spans="1:29" x14ac:dyDescent="0.3">
      <c r="A1661" s="1">
        <f t="shared" si="250"/>
        <v>45217.260416662648</v>
      </c>
      <c r="B1661" s="6">
        <v>18</v>
      </c>
      <c r="C1661" s="6" t="s">
        <v>68</v>
      </c>
      <c r="D1661">
        <f>IF(HOUR(A1661)+MINUTE(A1661)/60&lt;=18,1,IF(HOUR(A1661)+MINUTE(A1661)/60&gt;=23.25,1,LOOKUP(DAY(A1661),calendario!$A$12:$A$41,calendario!$C$12:$C$41)))</f>
        <v>1</v>
      </c>
      <c r="E1661" s="89">
        <f t="shared" si="251"/>
        <v>1.4081043701171876</v>
      </c>
      <c r="F1661" s="88">
        <v>5.6324174804687503</v>
      </c>
      <c r="G1661" s="89">
        <f t="shared" si="251"/>
        <v>0</v>
      </c>
      <c r="H1661" s="86">
        <v>0</v>
      </c>
      <c r="O1661" s="53">
        <f t="shared" si="252"/>
        <v>3.0896454945568306</v>
      </c>
      <c r="P1661" s="54">
        <f t="shared" si="253"/>
        <v>58.927641853201457</v>
      </c>
      <c r="Q1661" s="69">
        <v>29.065020562207184</v>
      </c>
      <c r="R1661" s="53">
        <f t="shared" si="254"/>
        <v>13.4581195991671</v>
      </c>
      <c r="S1661" s="53">
        <f t="shared" si="255"/>
        <v>41.58081858477361</v>
      </c>
      <c r="T1661" s="53">
        <f t="shared" si="256"/>
        <v>4.5260037464002503</v>
      </c>
      <c r="U1661" s="53">
        <f t="shared" si="257"/>
        <v>58.927641853201457</v>
      </c>
      <c r="V1661" s="69">
        <v>29.065020562207184</v>
      </c>
      <c r="W1661" s="53">
        <f t="shared" si="258"/>
        <v>13.4581195991671</v>
      </c>
      <c r="X1661" s="53">
        <f t="shared" si="259"/>
        <v>60.911499725332931</v>
      </c>
      <c r="Y1661" s="12"/>
      <c r="Z1661" s="21"/>
      <c r="AA1661" s="48"/>
      <c r="AB1661" s="21"/>
      <c r="AC1661" s="12"/>
    </row>
    <row r="1662" spans="1:29" x14ac:dyDescent="0.3">
      <c r="A1662" s="1">
        <f t="shared" si="250"/>
        <v>45217.270833329312</v>
      </c>
      <c r="B1662" s="6">
        <v>18</v>
      </c>
      <c r="C1662" s="6" t="s">
        <v>69</v>
      </c>
      <c r="D1662">
        <f>IF(HOUR(A1662)+MINUTE(A1662)/60&lt;=18,1,IF(HOUR(A1662)+MINUTE(A1662)/60&gt;=23.25,1,LOOKUP(DAY(A1662),calendario!$A$12:$A$41,calendario!$C$12:$C$41)))</f>
        <v>1</v>
      </c>
      <c r="E1662" s="89">
        <f t="shared" si="251"/>
        <v>4.4964584960937497</v>
      </c>
      <c r="F1662" s="88">
        <v>17.985833984374999</v>
      </c>
      <c r="G1662" s="89">
        <f t="shared" si="251"/>
        <v>0</v>
      </c>
      <c r="H1662" s="86">
        <v>0</v>
      </c>
      <c r="O1662" s="53">
        <f t="shared" si="252"/>
        <v>0</v>
      </c>
      <c r="P1662" s="54">
        <f t="shared" si="253"/>
        <v>58.927641853201457</v>
      </c>
      <c r="Q1662" s="69">
        <v>29.065020562207184</v>
      </c>
      <c r="R1662" s="53">
        <f t="shared" si="254"/>
        <v>13.4581195991671</v>
      </c>
      <c r="S1662" s="53">
        <f t="shared" si="255"/>
        <v>0</v>
      </c>
      <c r="T1662" s="53">
        <f t="shared" si="256"/>
        <v>4.5260037464002503</v>
      </c>
      <c r="U1662" s="53">
        <f t="shared" si="257"/>
        <v>58.927641853201457</v>
      </c>
      <c r="V1662" s="69">
        <v>29.065020562207184</v>
      </c>
      <c r="W1662" s="53">
        <f t="shared" si="258"/>
        <v>13.4581195991671</v>
      </c>
      <c r="X1662" s="53">
        <f t="shared" si="259"/>
        <v>60.911499725332931</v>
      </c>
      <c r="Y1662" s="12"/>
      <c r="Z1662" s="21"/>
      <c r="AA1662" s="48"/>
      <c r="AB1662" s="21"/>
      <c r="AC1662" s="12"/>
    </row>
    <row r="1663" spans="1:29" x14ac:dyDescent="0.3">
      <c r="A1663" s="1">
        <f t="shared" si="250"/>
        <v>45217.281249995976</v>
      </c>
      <c r="B1663" s="6">
        <v>18</v>
      </c>
      <c r="C1663" s="6" t="s">
        <v>70</v>
      </c>
      <c r="D1663">
        <f>IF(HOUR(A1663)+MINUTE(A1663)/60&lt;=18,1,IF(HOUR(A1663)+MINUTE(A1663)/60&gt;=23.25,1,LOOKUP(DAY(A1663),calendario!$A$12:$A$41,calendario!$C$12:$C$41)))</f>
        <v>1</v>
      </c>
      <c r="E1663" s="89">
        <f t="shared" si="251"/>
        <v>4.5083627929687502</v>
      </c>
      <c r="F1663" s="88">
        <v>18.033451171875001</v>
      </c>
      <c r="G1663" s="89">
        <f t="shared" si="251"/>
        <v>0</v>
      </c>
      <c r="H1663" s="86">
        <v>0</v>
      </c>
      <c r="O1663" s="53">
        <f t="shared" si="252"/>
        <v>0</v>
      </c>
      <c r="P1663" s="54">
        <f t="shared" si="253"/>
        <v>58.927641853201457</v>
      </c>
      <c r="Q1663" s="69">
        <v>37.714078865174386</v>
      </c>
      <c r="R1663" s="53">
        <f t="shared" si="254"/>
        <v>9.133590447683499</v>
      </c>
      <c r="S1663" s="53">
        <f t="shared" si="255"/>
        <v>0</v>
      </c>
      <c r="T1663" s="53">
        <f t="shared" si="256"/>
        <v>4.5260037464002503</v>
      </c>
      <c r="U1663" s="53">
        <f t="shared" si="257"/>
        <v>58.927641853201457</v>
      </c>
      <c r="V1663" s="69">
        <v>37.714078865174386</v>
      </c>
      <c r="W1663" s="53">
        <f t="shared" si="258"/>
        <v>9.133590447683499</v>
      </c>
      <c r="X1663" s="53">
        <f t="shared" si="259"/>
        <v>41.338664584301057</v>
      </c>
      <c r="Y1663" s="12"/>
      <c r="Z1663" s="21"/>
      <c r="AA1663" s="48"/>
      <c r="AB1663" s="21"/>
      <c r="AC1663" s="12"/>
    </row>
    <row r="1664" spans="1:29" x14ac:dyDescent="0.3">
      <c r="A1664" s="1">
        <f t="shared" si="250"/>
        <v>45217.291666662641</v>
      </c>
      <c r="B1664" s="6">
        <v>18</v>
      </c>
      <c r="C1664" s="6" t="s">
        <v>71</v>
      </c>
      <c r="D1664">
        <f>IF(HOUR(A1664)+MINUTE(A1664)/60&lt;=18,1,IF(HOUR(A1664)+MINUTE(A1664)/60&gt;=23.25,1,LOOKUP(DAY(A1664),calendario!$A$12:$A$41,calendario!$C$12:$C$41)))</f>
        <v>1</v>
      </c>
      <c r="E1664" s="89">
        <f t="shared" si="251"/>
        <v>4.5076191406249997</v>
      </c>
      <c r="F1664" s="88">
        <v>18.030476562499999</v>
      </c>
      <c r="G1664" s="89">
        <f t="shared" si="251"/>
        <v>1.7633743896484375</v>
      </c>
      <c r="H1664" s="86">
        <v>7.05349755859375</v>
      </c>
      <c r="O1664" s="53">
        <f t="shared" si="252"/>
        <v>0</v>
      </c>
      <c r="P1664" s="54">
        <f t="shared" si="253"/>
        <v>58.927641853201457</v>
      </c>
      <c r="Q1664" s="69">
        <v>37.714078865174386</v>
      </c>
      <c r="R1664" s="53">
        <f t="shared" si="254"/>
        <v>9.133590447683499</v>
      </c>
      <c r="S1664" s="53">
        <f t="shared" si="255"/>
        <v>0</v>
      </c>
      <c r="T1664" s="53">
        <f t="shared" si="256"/>
        <v>2.7272469145823819</v>
      </c>
      <c r="U1664" s="53">
        <f t="shared" si="257"/>
        <v>58.927641853201457</v>
      </c>
      <c r="V1664" s="69">
        <v>37.714078865174386</v>
      </c>
      <c r="W1664" s="53">
        <f t="shared" si="258"/>
        <v>9.133590447683499</v>
      </c>
      <c r="X1664" s="53">
        <f t="shared" si="259"/>
        <v>24.909556367503939</v>
      </c>
      <c r="Y1664" s="12"/>
      <c r="Z1664" s="21"/>
      <c r="AA1664" s="48"/>
      <c r="AB1664" s="21"/>
      <c r="AC1664" s="12"/>
    </row>
    <row r="1665" spans="1:29" x14ac:dyDescent="0.3">
      <c r="A1665" s="1">
        <f t="shared" si="250"/>
        <v>45217.302083329305</v>
      </c>
      <c r="B1665" s="6">
        <v>18</v>
      </c>
      <c r="C1665" s="6" t="s">
        <v>72</v>
      </c>
      <c r="D1665">
        <f>IF(HOUR(A1665)+MINUTE(A1665)/60&lt;=18,1,IF(HOUR(A1665)+MINUTE(A1665)/60&gt;=23.25,1,LOOKUP(DAY(A1665),calendario!$A$12:$A$41,calendario!$C$12:$C$41)))</f>
        <v>1</v>
      </c>
      <c r="E1665" s="89">
        <f t="shared" si="251"/>
        <v>4.50707568359375</v>
      </c>
      <c r="F1665" s="88">
        <v>18.028302734375</v>
      </c>
      <c r="G1665" s="89">
        <f t="shared" si="251"/>
        <v>4.4976889648437499</v>
      </c>
      <c r="H1665" s="86">
        <v>17.990755859375</v>
      </c>
      <c r="O1665" s="53">
        <f t="shared" si="252"/>
        <v>0</v>
      </c>
      <c r="P1665" s="54">
        <f t="shared" si="253"/>
        <v>58.927641853201457</v>
      </c>
      <c r="Q1665" s="69">
        <v>38.03064003123373</v>
      </c>
      <c r="R1665" s="53">
        <f t="shared" si="254"/>
        <v>8.975309864653827</v>
      </c>
      <c r="S1665" s="53">
        <f t="shared" si="255"/>
        <v>0</v>
      </c>
      <c r="T1665" s="53">
        <f t="shared" si="256"/>
        <v>0</v>
      </c>
      <c r="U1665" s="53">
        <f t="shared" si="257"/>
        <v>58.927641853201457</v>
      </c>
      <c r="V1665" s="69">
        <v>38.03064003123373</v>
      </c>
      <c r="W1665" s="53">
        <f t="shared" si="258"/>
        <v>8.975309864653827</v>
      </c>
      <c r="X1665" s="53">
        <f t="shared" si="259"/>
        <v>0</v>
      </c>
      <c r="Y1665" s="12"/>
      <c r="Z1665" s="21"/>
      <c r="AA1665" s="48"/>
      <c r="AB1665" s="21"/>
      <c r="AC1665" s="12"/>
    </row>
    <row r="1666" spans="1:29" x14ac:dyDescent="0.3">
      <c r="A1666" s="1">
        <f t="shared" si="250"/>
        <v>45217.312499995969</v>
      </c>
      <c r="B1666" s="6">
        <v>18</v>
      </c>
      <c r="C1666" s="6" t="s">
        <v>73</v>
      </c>
      <c r="D1666">
        <f>IF(HOUR(A1666)+MINUTE(A1666)/60&lt;=18,1,IF(HOUR(A1666)+MINUTE(A1666)/60&gt;=23.25,1,LOOKUP(DAY(A1666),calendario!$A$12:$A$41,calendario!$C$12:$C$41)))</f>
        <v>1</v>
      </c>
      <c r="E1666" s="89">
        <f t="shared" si="251"/>
        <v>4.5060307617187503</v>
      </c>
      <c r="F1666" s="88">
        <v>18.024123046875001</v>
      </c>
      <c r="G1666" s="89">
        <f t="shared" si="251"/>
        <v>4.4980727539062499</v>
      </c>
      <c r="H1666" s="86">
        <v>17.992291015625</v>
      </c>
      <c r="O1666" s="53">
        <f t="shared" si="252"/>
        <v>0</v>
      </c>
      <c r="P1666" s="54">
        <f t="shared" si="253"/>
        <v>58.927641853201457</v>
      </c>
      <c r="Q1666" s="69">
        <v>38.03064003123373</v>
      </c>
      <c r="R1666" s="53">
        <f t="shared" si="254"/>
        <v>8.975309864653827</v>
      </c>
      <c r="S1666" s="53">
        <f t="shared" si="255"/>
        <v>0</v>
      </c>
      <c r="T1666" s="53">
        <f t="shared" si="256"/>
        <v>0</v>
      </c>
      <c r="U1666" s="53">
        <f t="shared" si="257"/>
        <v>58.927641853201457</v>
      </c>
      <c r="V1666" s="69">
        <v>38.03064003123373</v>
      </c>
      <c r="W1666" s="53">
        <f t="shared" si="258"/>
        <v>8.975309864653827</v>
      </c>
      <c r="X1666" s="53">
        <f t="shared" si="259"/>
        <v>0</v>
      </c>
      <c r="Y1666" s="12"/>
      <c r="Z1666" s="21"/>
      <c r="AA1666" s="48"/>
      <c r="AB1666" s="21"/>
      <c r="AC1666" s="12"/>
    </row>
    <row r="1667" spans="1:29" x14ac:dyDescent="0.3">
      <c r="A1667" s="1">
        <f t="shared" si="250"/>
        <v>45217.322916662633</v>
      </c>
      <c r="B1667" s="6">
        <v>18</v>
      </c>
      <c r="C1667" s="6" t="s">
        <v>74</v>
      </c>
      <c r="D1667">
        <f>IF(HOUR(A1667)+MINUTE(A1667)/60&lt;=18,1,IF(HOUR(A1667)+MINUTE(A1667)/60&gt;=23.25,1,LOOKUP(DAY(A1667),calendario!$A$12:$A$41,calendario!$C$12:$C$41)))</f>
        <v>1</v>
      </c>
      <c r="E1667" s="89">
        <f t="shared" si="251"/>
        <v>4.5059213867187502</v>
      </c>
      <c r="F1667" s="88">
        <v>18.023685546875001</v>
      </c>
      <c r="G1667" s="89">
        <f t="shared" si="251"/>
        <v>4.4983115234374997</v>
      </c>
      <c r="H1667" s="86">
        <v>17.993246093749999</v>
      </c>
      <c r="O1667" s="53">
        <f t="shared" si="252"/>
        <v>0</v>
      </c>
      <c r="P1667" s="54">
        <f t="shared" si="253"/>
        <v>58.927641853201457</v>
      </c>
      <c r="Q1667" s="69">
        <v>38.318196251952109</v>
      </c>
      <c r="R1667" s="53">
        <f t="shared" si="254"/>
        <v>8.8315317542946374</v>
      </c>
      <c r="S1667" s="53">
        <f t="shared" si="255"/>
        <v>0</v>
      </c>
      <c r="T1667" s="53">
        <f t="shared" si="256"/>
        <v>0</v>
      </c>
      <c r="U1667" s="53">
        <f t="shared" si="257"/>
        <v>58.927641853201457</v>
      </c>
      <c r="V1667" s="69">
        <v>38.318196251952109</v>
      </c>
      <c r="W1667" s="53">
        <f t="shared" si="258"/>
        <v>8.8315317542946374</v>
      </c>
      <c r="X1667" s="53">
        <f t="shared" si="259"/>
        <v>0</v>
      </c>
      <c r="Y1667" s="12"/>
      <c r="Z1667" s="21"/>
      <c r="AA1667" s="48"/>
      <c r="AB1667" s="21"/>
      <c r="AC1667" s="12"/>
    </row>
    <row r="1668" spans="1:29" x14ac:dyDescent="0.3">
      <c r="A1668" s="1">
        <f t="shared" si="250"/>
        <v>45217.333333329298</v>
      </c>
      <c r="B1668" s="6">
        <v>18</v>
      </c>
      <c r="C1668" s="6" t="s">
        <v>75</v>
      </c>
      <c r="D1668">
        <f>IF(HOUR(A1668)+MINUTE(A1668)/60&lt;=18,1,IF(HOUR(A1668)+MINUTE(A1668)/60&gt;=23.25,1,LOOKUP(DAY(A1668),calendario!$A$12:$A$41,calendario!$C$12:$C$41)))</f>
        <v>1</v>
      </c>
      <c r="E1668" s="89">
        <f t="shared" si="251"/>
        <v>4.504150390625</v>
      </c>
      <c r="F1668" s="88">
        <v>18.0166015625</v>
      </c>
      <c r="G1668" s="89">
        <f t="shared" si="251"/>
        <v>4.4980053710937504</v>
      </c>
      <c r="H1668" s="86">
        <v>17.992021484375002</v>
      </c>
      <c r="O1668" s="53">
        <f t="shared" si="252"/>
        <v>0</v>
      </c>
      <c r="P1668" s="54">
        <f t="shared" si="253"/>
        <v>58.927641853201457</v>
      </c>
      <c r="Q1668" s="69">
        <v>38.318196251952109</v>
      </c>
      <c r="R1668" s="53">
        <f t="shared" si="254"/>
        <v>8.8315317542946374</v>
      </c>
      <c r="S1668" s="53">
        <f t="shared" si="255"/>
        <v>0</v>
      </c>
      <c r="T1668" s="53">
        <f t="shared" si="256"/>
        <v>0</v>
      </c>
      <c r="U1668" s="53">
        <f t="shared" si="257"/>
        <v>58.927641853201457</v>
      </c>
      <c r="V1668" s="69">
        <v>38.318196251952109</v>
      </c>
      <c r="W1668" s="53">
        <f t="shared" si="258"/>
        <v>8.8315317542946374</v>
      </c>
      <c r="X1668" s="53">
        <f t="shared" si="259"/>
        <v>0</v>
      </c>
      <c r="Y1668" s="12"/>
      <c r="Z1668" s="21"/>
      <c r="AA1668" s="48"/>
      <c r="AB1668" s="21"/>
      <c r="AC1668" s="12"/>
    </row>
    <row r="1669" spans="1:29" x14ac:dyDescent="0.3">
      <c r="A1669" s="1">
        <f t="shared" si="250"/>
        <v>45217.343749995962</v>
      </c>
      <c r="B1669" s="6">
        <v>18</v>
      </c>
      <c r="C1669" s="6" t="s">
        <v>76</v>
      </c>
      <c r="D1669">
        <f>IF(HOUR(A1669)+MINUTE(A1669)/60&lt;=18,1,IF(HOUR(A1669)+MINUTE(A1669)/60&gt;=23.25,1,LOOKUP(DAY(A1669),calendario!$A$12:$A$41,calendario!$C$12:$C$41)))</f>
        <v>1</v>
      </c>
      <c r="E1669" s="89">
        <f t="shared" si="251"/>
        <v>4.5031010742187503</v>
      </c>
      <c r="F1669" s="88">
        <v>18.012404296875001</v>
      </c>
      <c r="G1669" s="89">
        <f t="shared" si="251"/>
        <v>4.4980288085937499</v>
      </c>
      <c r="H1669" s="86">
        <v>17.992115234374999</v>
      </c>
      <c r="O1669" s="53">
        <f t="shared" si="252"/>
        <v>0</v>
      </c>
      <c r="P1669" s="54">
        <f t="shared" si="253"/>
        <v>58.927641853201457</v>
      </c>
      <c r="Q1669" s="69">
        <v>38.414130400832896</v>
      </c>
      <c r="R1669" s="53">
        <f t="shared" si="254"/>
        <v>8.7835646798542442</v>
      </c>
      <c r="S1669" s="53">
        <f t="shared" si="255"/>
        <v>0</v>
      </c>
      <c r="T1669" s="53">
        <f t="shared" si="256"/>
        <v>0</v>
      </c>
      <c r="U1669" s="53">
        <f t="shared" si="257"/>
        <v>58.927641853201457</v>
      </c>
      <c r="V1669" s="69">
        <v>38.414130400832896</v>
      </c>
      <c r="W1669" s="53">
        <f t="shared" si="258"/>
        <v>8.7835646798542442</v>
      </c>
      <c r="X1669" s="53">
        <f t="shared" si="259"/>
        <v>0</v>
      </c>
      <c r="Y1669" s="12"/>
      <c r="Z1669" s="21"/>
      <c r="AA1669" s="48"/>
      <c r="AB1669" s="21"/>
      <c r="AC1669" s="12"/>
    </row>
    <row r="1670" spans="1:29" x14ac:dyDescent="0.3">
      <c r="A1670" s="1">
        <f t="shared" ref="A1670:A1733" si="260">A1669+0.0104166666666667</f>
        <v>45217.354166662626</v>
      </c>
      <c r="B1670" s="6">
        <v>18</v>
      </c>
      <c r="C1670" s="6" t="s">
        <v>77</v>
      </c>
      <c r="D1670">
        <f>IF(HOUR(A1670)+MINUTE(A1670)/60&lt;=18,1,IF(HOUR(A1670)+MINUTE(A1670)/60&gt;=23.25,1,LOOKUP(DAY(A1670),calendario!$A$12:$A$41,calendario!$C$12:$C$41)))</f>
        <v>1</v>
      </c>
      <c r="E1670" s="89">
        <f t="shared" ref="E1670:G1733" si="261">F1670/4</f>
        <v>4.5009946289062501</v>
      </c>
      <c r="F1670" s="88">
        <v>18.003978515625001</v>
      </c>
      <c r="G1670" s="89">
        <f t="shared" si="261"/>
        <v>4.4983994140624999</v>
      </c>
      <c r="H1670" s="86">
        <v>17.99359765625</v>
      </c>
      <c r="O1670" s="53">
        <f t="shared" ref="O1670:O1733" si="262">IF(($K$2*95%/4-E1670)*$M$8*$M$9&lt;0,0,($K$2*95%/4-E1670)*$M$8*$M$9)</f>
        <v>0</v>
      </c>
      <c r="P1670" s="54">
        <f t="shared" ref="P1670:P1733" si="263">IF(B1670&lt;=3,IF(D1670=1,$L$14*10/$K$11,$K$14*10/$K$11),IF(D1670=1,$L$15*10/$K$11,$K$15*10/$K$11))</f>
        <v>58.927641853201457</v>
      </c>
      <c r="Q1670" s="69">
        <v>38.414130400832896</v>
      </c>
      <c r="R1670" s="53">
        <f t="shared" ref="R1670:R1733" si="264">IF((P1670*95%-Q1670)/2&lt;0,0,(P1670*95%-Q1670)/2)</f>
        <v>8.7835646798542442</v>
      </c>
      <c r="S1670" s="53">
        <f t="shared" ref="S1670:S1733" si="265">R1670*O1670</f>
        <v>0</v>
      </c>
      <c r="T1670" s="53">
        <f t="shared" ref="T1670:T1733" si="266">IF(($K$3*95%/4-G1670)*$M$8*$M$9&lt;0,0,($K$3*95%/4-G1670)*$M$8*$M$9)</f>
        <v>0</v>
      </c>
      <c r="U1670" s="53">
        <f t="shared" ref="U1670:U1733" si="267">IF(B1670&lt;=3,IF(D1670=1,$L$14*10/$K$11,$K$14*10/$K$11),IF(D1670=1,$L$15*10/$K$11,$K$15*10/$K$11))</f>
        <v>58.927641853201457</v>
      </c>
      <c r="V1670" s="69">
        <v>38.414130400832896</v>
      </c>
      <c r="W1670" s="53">
        <f t="shared" ref="W1670:W1733" si="268">IF((U1670*95%-V1670)/2&lt;0,0,(U1670*95%-V1670)/2)</f>
        <v>8.7835646798542442</v>
      </c>
      <c r="X1670" s="53">
        <f t="shared" ref="X1670:X1733" si="269">W1670*T1670</f>
        <v>0</v>
      </c>
      <c r="Y1670" s="12"/>
      <c r="Z1670" s="21"/>
      <c r="AA1670" s="48"/>
      <c r="AB1670" s="21"/>
      <c r="AC1670" s="12"/>
    </row>
    <row r="1671" spans="1:29" x14ac:dyDescent="0.3">
      <c r="A1671" s="1">
        <f t="shared" si="260"/>
        <v>45217.36458332929</v>
      </c>
      <c r="B1671" s="6">
        <v>18</v>
      </c>
      <c r="C1671" s="6" t="s">
        <v>78</v>
      </c>
      <c r="D1671">
        <f>IF(HOUR(A1671)+MINUTE(A1671)/60&lt;=18,1,IF(HOUR(A1671)+MINUTE(A1671)/60&gt;=23.25,1,LOOKUP(DAY(A1671),calendario!$A$12:$A$41,calendario!$C$12:$C$41)))</f>
        <v>1</v>
      </c>
      <c r="E1671" s="89">
        <f t="shared" si="261"/>
        <v>4.4995512695312501</v>
      </c>
      <c r="F1671" s="88">
        <v>17.998205078125</v>
      </c>
      <c r="G1671" s="89">
        <f t="shared" si="261"/>
        <v>4.4982421874999998</v>
      </c>
      <c r="H1671" s="86">
        <v>17.992968749999999</v>
      </c>
      <c r="O1671" s="53">
        <f t="shared" si="262"/>
        <v>0</v>
      </c>
      <c r="P1671" s="54">
        <f t="shared" si="263"/>
        <v>58.927641853201457</v>
      </c>
      <c r="Q1671" s="69">
        <v>38.837164757938574</v>
      </c>
      <c r="R1671" s="53">
        <f t="shared" si="264"/>
        <v>8.5720475013014052</v>
      </c>
      <c r="S1671" s="53">
        <f t="shared" si="265"/>
        <v>0</v>
      </c>
      <c r="T1671" s="53">
        <f t="shared" si="266"/>
        <v>0</v>
      </c>
      <c r="U1671" s="53">
        <f t="shared" si="267"/>
        <v>58.927641853201457</v>
      </c>
      <c r="V1671" s="69">
        <v>38.837164757938574</v>
      </c>
      <c r="W1671" s="53">
        <f t="shared" si="268"/>
        <v>8.5720475013014052</v>
      </c>
      <c r="X1671" s="53">
        <f t="shared" si="269"/>
        <v>0</v>
      </c>
      <c r="Y1671" s="12"/>
      <c r="Z1671" s="21"/>
      <c r="AA1671" s="48"/>
      <c r="AB1671" s="21"/>
      <c r="AC1671" s="12"/>
    </row>
    <row r="1672" spans="1:29" x14ac:dyDescent="0.3">
      <c r="A1672" s="1">
        <f t="shared" si="260"/>
        <v>45217.374999995955</v>
      </c>
      <c r="B1672" s="6">
        <v>18</v>
      </c>
      <c r="C1672" s="6" t="s">
        <v>79</v>
      </c>
      <c r="D1672">
        <f>IF(HOUR(A1672)+MINUTE(A1672)/60&lt;=18,1,IF(HOUR(A1672)+MINUTE(A1672)/60&gt;=23.25,1,LOOKUP(DAY(A1672),calendario!$A$12:$A$41,calendario!$C$12:$C$41)))</f>
        <v>1</v>
      </c>
      <c r="E1672" s="89">
        <f t="shared" si="261"/>
        <v>4.4982070312499998</v>
      </c>
      <c r="F1672" s="88">
        <v>17.992828124999999</v>
      </c>
      <c r="G1672" s="89">
        <f t="shared" si="261"/>
        <v>4.4983706054687502</v>
      </c>
      <c r="H1672" s="86">
        <v>17.993482421875001</v>
      </c>
      <c r="O1672" s="53">
        <f t="shared" si="262"/>
        <v>0</v>
      </c>
      <c r="P1672" s="54">
        <f t="shared" si="263"/>
        <v>58.927641853201457</v>
      </c>
      <c r="Q1672" s="69">
        <v>38.837164757938574</v>
      </c>
      <c r="R1672" s="53">
        <f t="shared" si="264"/>
        <v>8.5720475013014052</v>
      </c>
      <c r="S1672" s="53">
        <f t="shared" si="265"/>
        <v>0</v>
      </c>
      <c r="T1672" s="53">
        <f t="shared" si="266"/>
        <v>0</v>
      </c>
      <c r="U1672" s="53">
        <f t="shared" si="267"/>
        <v>58.927641853201457</v>
      </c>
      <c r="V1672" s="69">
        <v>38.837164757938574</v>
      </c>
      <c r="W1672" s="53">
        <f t="shared" si="268"/>
        <v>8.5720475013014052</v>
      </c>
      <c r="X1672" s="53">
        <f t="shared" si="269"/>
        <v>0</v>
      </c>
      <c r="Y1672" s="12"/>
      <c r="Z1672" s="21"/>
      <c r="AA1672" s="48"/>
      <c r="AB1672" s="21"/>
      <c r="AC1672" s="12"/>
    </row>
    <row r="1673" spans="1:29" x14ac:dyDescent="0.3">
      <c r="A1673" s="1">
        <f t="shared" si="260"/>
        <v>45217.385416662619</v>
      </c>
      <c r="B1673" s="6">
        <v>18</v>
      </c>
      <c r="C1673" s="6" t="s">
        <v>80</v>
      </c>
      <c r="D1673">
        <f>IF(HOUR(A1673)+MINUTE(A1673)/60&lt;=18,1,IF(HOUR(A1673)+MINUTE(A1673)/60&gt;=23.25,1,LOOKUP(DAY(A1673),calendario!$A$12:$A$41,calendario!$C$12:$C$41)))</f>
        <v>1</v>
      </c>
      <c r="E1673" s="89">
        <f t="shared" si="261"/>
        <v>4.4971582031250001</v>
      </c>
      <c r="F1673" s="88">
        <v>17.988632812500001</v>
      </c>
      <c r="G1673" s="89">
        <f t="shared" si="261"/>
        <v>4.4982841796875004</v>
      </c>
      <c r="H1673" s="86">
        <v>17.993136718750002</v>
      </c>
      <c r="O1673" s="53">
        <f t="shared" si="262"/>
        <v>0</v>
      </c>
      <c r="P1673" s="54">
        <f t="shared" si="263"/>
        <v>58.927641853201457</v>
      </c>
      <c r="Q1673" s="69">
        <v>38.855085892764187</v>
      </c>
      <c r="R1673" s="53">
        <f t="shared" si="264"/>
        <v>8.5630869338885987</v>
      </c>
      <c r="S1673" s="53">
        <f t="shared" si="265"/>
        <v>0</v>
      </c>
      <c r="T1673" s="53">
        <f t="shared" si="266"/>
        <v>0</v>
      </c>
      <c r="U1673" s="53">
        <f t="shared" si="267"/>
        <v>58.927641853201457</v>
      </c>
      <c r="V1673" s="69">
        <v>38.855085892764187</v>
      </c>
      <c r="W1673" s="53">
        <f t="shared" si="268"/>
        <v>8.5630869338885987</v>
      </c>
      <c r="X1673" s="53">
        <f t="shared" si="269"/>
        <v>0</v>
      </c>
      <c r="Y1673" s="12"/>
      <c r="Z1673" s="21"/>
      <c r="AA1673" s="48"/>
      <c r="AB1673" s="21"/>
      <c r="AC1673" s="12"/>
    </row>
    <row r="1674" spans="1:29" x14ac:dyDescent="0.3">
      <c r="A1674" s="1">
        <f t="shared" si="260"/>
        <v>45217.395833329283</v>
      </c>
      <c r="B1674" s="6">
        <v>18</v>
      </c>
      <c r="C1674" s="6" t="s">
        <v>81</v>
      </c>
      <c r="D1674">
        <f>IF(HOUR(A1674)+MINUTE(A1674)/60&lt;=18,1,IF(HOUR(A1674)+MINUTE(A1674)/60&gt;=23.25,1,LOOKUP(DAY(A1674),calendario!$A$12:$A$41,calendario!$C$12:$C$41)))</f>
        <v>1</v>
      </c>
      <c r="E1674" s="89">
        <f t="shared" si="261"/>
        <v>4.4956962890624999</v>
      </c>
      <c r="F1674" s="88">
        <v>17.982785156249999</v>
      </c>
      <c r="G1674" s="89">
        <f t="shared" si="261"/>
        <v>4.4986499023437503</v>
      </c>
      <c r="H1674" s="86">
        <v>17.994599609375001</v>
      </c>
      <c r="O1674" s="53">
        <f t="shared" si="262"/>
        <v>0</v>
      </c>
      <c r="P1674" s="54">
        <f t="shared" si="263"/>
        <v>58.927641853201457</v>
      </c>
      <c r="Q1674" s="69">
        <v>38.855085892764187</v>
      </c>
      <c r="R1674" s="53">
        <f t="shared" si="264"/>
        <v>8.5630869338885987</v>
      </c>
      <c r="S1674" s="53">
        <f t="shared" si="265"/>
        <v>0</v>
      </c>
      <c r="T1674" s="53">
        <f t="shared" si="266"/>
        <v>0</v>
      </c>
      <c r="U1674" s="53">
        <f t="shared" si="267"/>
        <v>58.927641853201457</v>
      </c>
      <c r="V1674" s="69">
        <v>38.855085892764187</v>
      </c>
      <c r="W1674" s="53">
        <f t="shared" si="268"/>
        <v>8.5630869338885987</v>
      </c>
      <c r="X1674" s="53">
        <f t="shared" si="269"/>
        <v>0</v>
      </c>
      <c r="Y1674" s="12"/>
      <c r="Z1674" s="21"/>
      <c r="AA1674" s="48"/>
      <c r="AB1674" s="21"/>
      <c r="AC1674" s="12"/>
    </row>
    <row r="1675" spans="1:29" x14ac:dyDescent="0.3">
      <c r="A1675" s="1">
        <f t="shared" si="260"/>
        <v>45217.406249995947</v>
      </c>
      <c r="B1675" s="6">
        <v>18</v>
      </c>
      <c r="C1675" s="6" t="s">
        <v>82</v>
      </c>
      <c r="D1675">
        <f>IF(HOUR(A1675)+MINUTE(A1675)/60&lt;=18,1,IF(HOUR(A1675)+MINUTE(A1675)/60&gt;=23.25,1,LOOKUP(DAY(A1675),calendario!$A$12:$A$41,calendario!$C$12:$C$41)))</f>
        <v>1</v>
      </c>
      <c r="E1675" s="89">
        <f t="shared" si="261"/>
        <v>4.4954213867187498</v>
      </c>
      <c r="F1675" s="88">
        <v>17.981685546874999</v>
      </c>
      <c r="G1675" s="89">
        <f t="shared" si="261"/>
        <v>4.4983881835937503</v>
      </c>
      <c r="H1675" s="86">
        <v>17.993552734375001</v>
      </c>
      <c r="O1675" s="53">
        <f t="shared" si="262"/>
        <v>0</v>
      </c>
      <c r="P1675" s="54">
        <f t="shared" si="263"/>
        <v>58.927641853201457</v>
      </c>
      <c r="Q1675" s="69">
        <v>38.948959396147835</v>
      </c>
      <c r="R1675" s="53">
        <f t="shared" si="264"/>
        <v>8.5161501821967747</v>
      </c>
      <c r="S1675" s="53">
        <f t="shared" si="265"/>
        <v>0</v>
      </c>
      <c r="T1675" s="53">
        <f t="shared" si="266"/>
        <v>0</v>
      </c>
      <c r="U1675" s="53">
        <f t="shared" si="267"/>
        <v>58.927641853201457</v>
      </c>
      <c r="V1675" s="69">
        <v>38.948959396147835</v>
      </c>
      <c r="W1675" s="53">
        <f t="shared" si="268"/>
        <v>8.5161501821967747</v>
      </c>
      <c r="X1675" s="53">
        <f t="shared" si="269"/>
        <v>0</v>
      </c>
      <c r="Y1675" s="12"/>
      <c r="Z1675" s="21"/>
      <c r="AA1675" s="48"/>
      <c r="AB1675" s="21"/>
      <c r="AC1675" s="12"/>
    </row>
    <row r="1676" spans="1:29" x14ac:dyDescent="0.3">
      <c r="A1676" s="1">
        <f t="shared" si="260"/>
        <v>45217.416666662612</v>
      </c>
      <c r="B1676" s="6">
        <v>18</v>
      </c>
      <c r="C1676" s="6" t="s">
        <v>83</v>
      </c>
      <c r="D1676">
        <f>IF(HOUR(A1676)+MINUTE(A1676)/60&lt;=18,1,IF(HOUR(A1676)+MINUTE(A1676)/60&gt;=23.25,1,LOOKUP(DAY(A1676),calendario!$A$12:$A$41,calendario!$C$12:$C$41)))</f>
        <v>1</v>
      </c>
      <c r="E1676" s="89">
        <f t="shared" si="261"/>
        <v>4.4959472656250004</v>
      </c>
      <c r="F1676" s="88">
        <v>17.983789062500001</v>
      </c>
      <c r="G1676" s="89">
        <f t="shared" si="261"/>
        <v>4.4981137695312503</v>
      </c>
      <c r="H1676" s="86">
        <v>17.992455078125001</v>
      </c>
      <c r="O1676" s="53">
        <f t="shared" si="262"/>
        <v>0</v>
      </c>
      <c r="P1676" s="54">
        <f t="shared" si="263"/>
        <v>58.927641853201457</v>
      </c>
      <c r="Q1676" s="69">
        <v>38.948959396147835</v>
      </c>
      <c r="R1676" s="53">
        <f t="shared" si="264"/>
        <v>8.5161501821967747</v>
      </c>
      <c r="S1676" s="53">
        <f t="shared" si="265"/>
        <v>0</v>
      </c>
      <c r="T1676" s="53">
        <f t="shared" si="266"/>
        <v>0</v>
      </c>
      <c r="U1676" s="53">
        <f t="shared" si="267"/>
        <v>58.927641853201457</v>
      </c>
      <c r="V1676" s="69">
        <v>38.948959396147835</v>
      </c>
      <c r="W1676" s="53">
        <f t="shared" si="268"/>
        <v>8.5161501821967747</v>
      </c>
      <c r="X1676" s="53">
        <f t="shared" si="269"/>
        <v>0</v>
      </c>
      <c r="Y1676" s="12"/>
      <c r="Z1676" s="21"/>
      <c r="AA1676" s="48"/>
      <c r="AB1676" s="21"/>
      <c r="AC1676" s="12"/>
    </row>
    <row r="1677" spans="1:29" x14ac:dyDescent="0.3">
      <c r="A1677" s="1">
        <f t="shared" si="260"/>
        <v>45217.427083329276</v>
      </c>
      <c r="B1677" s="6">
        <v>18</v>
      </c>
      <c r="C1677" s="6" t="s">
        <v>84</v>
      </c>
      <c r="D1677">
        <f>IF(HOUR(A1677)+MINUTE(A1677)/60&lt;=18,1,IF(HOUR(A1677)+MINUTE(A1677)/60&gt;=23.25,1,LOOKUP(DAY(A1677),calendario!$A$12:$A$41,calendario!$C$12:$C$41)))</f>
        <v>1</v>
      </c>
      <c r="E1677" s="89">
        <f t="shared" si="261"/>
        <v>4.4964580078124996</v>
      </c>
      <c r="F1677" s="88">
        <v>17.985832031249998</v>
      </c>
      <c r="G1677" s="89">
        <f t="shared" si="261"/>
        <v>4.4986723632812504</v>
      </c>
      <c r="H1677" s="86">
        <v>17.994689453125002</v>
      </c>
      <c r="O1677" s="53">
        <f t="shared" si="262"/>
        <v>0</v>
      </c>
      <c r="P1677" s="54">
        <f t="shared" si="263"/>
        <v>58.927641853201457</v>
      </c>
      <c r="Q1677" s="69">
        <v>38.400613482561162</v>
      </c>
      <c r="R1677" s="53">
        <f t="shared" si="264"/>
        <v>8.7903231389901109</v>
      </c>
      <c r="S1677" s="53">
        <f t="shared" si="265"/>
        <v>0</v>
      </c>
      <c r="T1677" s="53">
        <f t="shared" si="266"/>
        <v>0</v>
      </c>
      <c r="U1677" s="53">
        <f t="shared" si="267"/>
        <v>58.927641853201457</v>
      </c>
      <c r="V1677" s="69">
        <v>38.400613482561162</v>
      </c>
      <c r="W1677" s="53">
        <f t="shared" si="268"/>
        <v>8.7903231389901109</v>
      </c>
      <c r="X1677" s="53">
        <f t="shared" si="269"/>
        <v>0</v>
      </c>
      <c r="Y1677" s="12"/>
      <c r="Z1677" s="21"/>
      <c r="AA1677" s="48"/>
      <c r="AB1677" s="21"/>
      <c r="AC1677" s="12"/>
    </row>
    <row r="1678" spans="1:29" x14ac:dyDescent="0.3">
      <c r="A1678" s="1">
        <f t="shared" si="260"/>
        <v>45217.43749999594</v>
      </c>
      <c r="B1678" s="6">
        <v>18</v>
      </c>
      <c r="C1678" s="6" t="s">
        <v>85</v>
      </c>
      <c r="D1678">
        <f>IF(HOUR(A1678)+MINUTE(A1678)/60&lt;=18,1,IF(HOUR(A1678)+MINUTE(A1678)/60&gt;=23.25,1,LOOKUP(DAY(A1678),calendario!$A$12:$A$41,calendario!$C$12:$C$41)))</f>
        <v>1</v>
      </c>
      <c r="E1678" s="89">
        <f t="shared" si="261"/>
        <v>4.4953754882812502</v>
      </c>
      <c r="F1678" s="88">
        <v>17.981501953125001</v>
      </c>
      <c r="G1678" s="89">
        <f t="shared" si="261"/>
        <v>4.4984843750000003</v>
      </c>
      <c r="H1678" s="86">
        <v>17.993937500000001</v>
      </c>
      <c r="O1678" s="53">
        <f t="shared" si="262"/>
        <v>0</v>
      </c>
      <c r="P1678" s="54">
        <f t="shared" si="263"/>
        <v>58.927641853201457</v>
      </c>
      <c r="Q1678" s="69">
        <v>38.400613482561162</v>
      </c>
      <c r="R1678" s="53">
        <f t="shared" si="264"/>
        <v>8.7903231389901109</v>
      </c>
      <c r="S1678" s="53">
        <f t="shared" si="265"/>
        <v>0</v>
      </c>
      <c r="T1678" s="53">
        <f t="shared" si="266"/>
        <v>0</v>
      </c>
      <c r="U1678" s="53">
        <f t="shared" si="267"/>
        <v>58.927641853201457</v>
      </c>
      <c r="V1678" s="69">
        <v>38.400613482561162</v>
      </c>
      <c r="W1678" s="53">
        <f t="shared" si="268"/>
        <v>8.7903231389901109</v>
      </c>
      <c r="X1678" s="53">
        <f t="shared" si="269"/>
        <v>0</v>
      </c>
      <c r="Y1678" s="12"/>
      <c r="Z1678" s="21"/>
      <c r="AA1678" s="48"/>
      <c r="AB1678" s="21"/>
      <c r="AC1678" s="12"/>
    </row>
    <row r="1679" spans="1:29" x14ac:dyDescent="0.3">
      <c r="A1679" s="1">
        <f t="shared" si="260"/>
        <v>45217.447916662604</v>
      </c>
      <c r="B1679" s="6">
        <v>18</v>
      </c>
      <c r="C1679" s="6" t="s">
        <v>86</v>
      </c>
      <c r="D1679">
        <f>IF(HOUR(A1679)+MINUTE(A1679)/60&lt;=18,1,IF(HOUR(A1679)+MINUTE(A1679)/60&gt;=23.25,1,LOOKUP(DAY(A1679),calendario!$A$12:$A$41,calendario!$C$12:$C$41)))</f>
        <v>1</v>
      </c>
      <c r="E1679" s="89">
        <f t="shared" si="261"/>
        <v>4.4952690429687499</v>
      </c>
      <c r="F1679" s="88">
        <v>17.981076171874999</v>
      </c>
      <c r="G1679" s="89">
        <f t="shared" si="261"/>
        <v>4.4987104492187502</v>
      </c>
      <c r="H1679" s="86">
        <v>17.994841796875001</v>
      </c>
      <c r="O1679" s="53">
        <f t="shared" si="262"/>
        <v>0</v>
      </c>
      <c r="P1679" s="54">
        <f t="shared" si="263"/>
        <v>58.927641853201457</v>
      </c>
      <c r="Q1679" s="69">
        <v>38.481018740239456</v>
      </c>
      <c r="R1679" s="53">
        <f t="shared" si="264"/>
        <v>8.750120510150964</v>
      </c>
      <c r="S1679" s="53">
        <f t="shared" si="265"/>
        <v>0</v>
      </c>
      <c r="T1679" s="53">
        <f t="shared" si="266"/>
        <v>0</v>
      </c>
      <c r="U1679" s="53">
        <f t="shared" si="267"/>
        <v>58.927641853201457</v>
      </c>
      <c r="V1679" s="69">
        <v>38.481018740239456</v>
      </c>
      <c r="W1679" s="53">
        <f t="shared" si="268"/>
        <v>8.750120510150964</v>
      </c>
      <c r="X1679" s="53">
        <f t="shared" si="269"/>
        <v>0</v>
      </c>
      <c r="Y1679" s="12"/>
      <c r="Z1679" s="21"/>
      <c r="AA1679" s="48"/>
      <c r="AB1679" s="21"/>
      <c r="AC1679" s="12"/>
    </row>
    <row r="1680" spans="1:29" x14ac:dyDescent="0.3">
      <c r="A1680" s="1">
        <f t="shared" si="260"/>
        <v>45217.458333329268</v>
      </c>
      <c r="B1680" s="6">
        <v>18</v>
      </c>
      <c r="C1680" s="6" t="s">
        <v>87</v>
      </c>
      <c r="D1680">
        <f>IF(HOUR(A1680)+MINUTE(A1680)/60&lt;=18,1,IF(HOUR(A1680)+MINUTE(A1680)/60&gt;=23.25,1,LOOKUP(DAY(A1680),calendario!$A$12:$A$41,calendario!$C$12:$C$41)))</f>
        <v>1</v>
      </c>
      <c r="E1680" s="89">
        <f t="shared" si="261"/>
        <v>4.4955507812500004</v>
      </c>
      <c r="F1680" s="88">
        <v>17.982203125000002</v>
      </c>
      <c r="G1680" s="89">
        <f t="shared" si="261"/>
        <v>4.4988930664062501</v>
      </c>
      <c r="H1680" s="86">
        <v>17.995572265625</v>
      </c>
      <c r="O1680" s="53">
        <f t="shared" si="262"/>
        <v>0</v>
      </c>
      <c r="P1680" s="54">
        <f t="shared" si="263"/>
        <v>58.927641853201457</v>
      </c>
      <c r="Q1680" s="69">
        <v>38.481018740239456</v>
      </c>
      <c r="R1680" s="53">
        <f t="shared" si="264"/>
        <v>8.750120510150964</v>
      </c>
      <c r="S1680" s="53">
        <f t="shared" si="265"/>
        <v>0</v>
      </c>
      <c r="T1680" s="53">
        <f t="shared" si="266"/>
        <v>0</v>
      </c>
      <c r="U1680" s="53">
        <f t="shared" si="267"/>
        <v>58.927641853201457</v>
      </c>
      <c r="V1680" s="69">
        <v>38.481018740239456</v>
      </c>
      <c r="W1680" s="53">
        <f t="shared" si="268"/>
        <v>8.750120510150964</v>
      </c>
      <c r="X1680" s="53">
        <f t="shared" si="269"/>
        <v>0</v>
      </c>
      <c r="Y1680" s="12"/>
      <c r="Z1680" s="21"/>
      <c r="AA1680" s="48"/>
      <c r="AB1680" s="21"/>
      <c r="AC1680" s="12"/>
    </row>
    <row r="1681" spans="1:29" x14ac:dyDescent="0.3">
      <c r="A1681" s="1">
        <f t="shared" si="260"/>
        <v>45217.468749995933</v>
      </c>
      <c r="B1681" s="6">
        <v>18</v>
      </c>
      <c r="C1681" s="6" t="s">
        <v>88</v>
      </c>
      <c r="D1681">
        <f>IF(HOUR(A1681)+MINUTE(A1681)/60&lt;=18,1,IF(HOUR(A1681)+MINUTE(A1681)/60&gt;=23.25,1,LOOKUP(DAY(A1681),calendario!$A$12:$A$41,calendario!$C$12:$C$41)))</f>
        <v>1</v>
      </c>
      <c r="E1681" s="89">
        <f t="shared" si="261"/>
        <v>4.4957167968749996</v>
      </c>
      <c r="F1681" s="88">
        <v>17.982867187499998</v>
      </c>
      <c r="G1681" s="89">
        <f t="shared" si="261"/>
        <v>4.4989809570312502</v>
      </c>
      <c r="H1681" s="86">
        <v>17.995923828125001</v>
      </c>
      <c r="O1681" s="53">
        <f t="shared" si="262"/>
        <v>0</v>
      </c>
      <c r="P1681" s="54">
        <f t="shared" si="263"/>
        <v>58.927641853201457</v>
      </c>
      <c r="Q1681" s="69">
        <v>38.599308433107751</v>
      </c>
      <c r="R1681" s="53">
        <f t="shared" si="264"/>
        <v>8.6909756637168165</v>
      </c>
      <c r="S1681" s="53">
        <f t="shared" si="265"/>
        <v>0</v>
      </c>
      <c r="T1681" s="53">
        <f t="shared" si="266"/>
        <v>0</v>
      </c>
      <c r="U1681" s="53">
        <f t="shared" si="267"/>
        <v>58.927641853201457</v>
      </c>
      <c r="V1681" s="69">
        <v>38.599308433107751</v>
      </c>
      <c r="W1681" s="53">
        <f t="shared" si="268"/>
        <v>8.6909756637168165</v>
      </c>
      <c r="X1681" s="53">
        <f t="shared" si="269"/>
        <v>0</v>
      </c>
      <c r="Y1681" s="12"/>
      <c r="Z1681" s="21"/>
      <c r="AA1681" s="48"/>
      <c r="AB1681" s="21"/>
      <c r="AC1681" s="12"/>
    </row>
    <row r="1682" spans="1:29" x14ac:dyDescent="0.3">
      <c r="A1682" s="1">
        <f t="shared" si="260"/>
        <v>45217.479166662597</v>
      </c>
      <c r="B1682" s="6">
        <v>18</v>
      </c>
      <c r="C1682" s="6" t="s">
        <v>89</v>
      </c>
      <c r="D1682">
        <f>IF(HOUR(A1682)+MINUTE(A1682)/60&lt;=18,1,IF(HOUR(A1682)+MINUTE(A1682)/60&gt;=23.25,1,LOOKUP(DAY(A1682),calendario!$A$12:$A$41,calendario!$C$12:$C$41)))</f>
        <v>1</v>
      </c>
      <c r="E1682" s="89">
        <f t="shared" si="261"/>
        <v>4.4958549804687502</v>
      </c>
      <c r="F1682" s="88">
        <v>17.983419921875001</v>
      </c>
      <c r="G1682" s="89">
        <f t="shared" si="261"/>
        <v>4.4991357421874998</v>
      </c>
      <c r="H1682" s="86">
        <v>17.996542968749999</v>
      </c>
      <c r="O1682" s="53">
        <f t="shared" si="262"/>
        <v>0</v>
      </c>
      <c r="P1682" s="54">
        <f t="shared" si="263"/>
        <v>58.927641853201457</v>
      </c>
      <c r="Q1682" s="69">
        <v>38.599308433107751</v>
      </c>
      <c r="R1682" s="53">
        <f t="shared" si="264"/>
        <v>8.6909756637168165</v>
      </c>
      <c r="S1682" s="53">
        <f t="shared" si="265"/>
        <v>0</v>
      </c>
      <c r="T1682" s="53">
        <f t="shared" si="266"/>
        <v>0</v>
      </c>
      <c r="U1682" s="53">
        <f t="shared" si="267"/>
        <v>58.927641853201457</v>
      </c>
      <c r="V1682" s="69">
        <v>38.599308433107751</v>
      </c>
      <c r="W1682" s="53">
        <f t="shared" si="268"/>
        <v>8.6909756637168165</v>
      </c>
      <c r="X1682" s="53">
        <f t="shared" si="269"/>
        <v>0</v>
      </c>
      <c r="Y1682" s="12"/>
      <c r="Z1682" s="21"/>
      <c r="AA1682" s="48"/>
      <c r="AB1682" s="21"/>
      <c r="AC1682" s="12"/>
    </row>
    <row r="1683" spans="1:29" x14ac:dyDescent="0.3">
      <c r="A1683" s="1">
        <f t="shared" si="260"/>
        <v>45217.489583329261</v>
      </c>
      <c r="B1683" s="6">
        <v>18</v>
      </c>
      <c r="C1683" s="6" t="s">
        <v>90</v>
      </c>
      <c r="D1683">
        <f>IF(HOUR(A1683)+MINUTE(A1683)/60&lt;=18,1,IF(HOUR(A1683)+MINUTE(A1683)/60&gt;=23.25,1,LOOKUP(DAY(A1683),calendario!$A$12:$A$41,calendario!$C$12:$C$41)))</f>
        <v>1</v>
      </c>
      <c r="E1683" s="89">
        <f t="shared" si="261"/>
        <v>4.4953818359374997</v>
      </c>
      <c r="F1683" s="88">
        <v>17.981527343749999</v>
      </c>
      <c r="G1683" s="89">
        <f t="shared" si="261"/>
        <v>4.4995537109374997</v>
      </c>
      <c r="H1683" s="86">
        <v>17.998214843749999</v>
      </c>
      <c r="O1683" s="53">
        <f t="shared" si="262"/>
        <v>0</v>
      </c>
      <c r="P1683" s="54">
        <f t="shared" si="263"/>
        <v>58.927641853201457</v>
      </c>
      <c r="Q1683" s="69">
        <v>38.983916970327954</v>
      </c>
      <c r="R1683" s="53">
        <f t="shared" si="264"/>
        <v>8.4986713951067152</v>
      </c>
      <c r="S1683" s="53">
        <f t="shared" si="265"/>
        <v>0</v>
      </c>
      <c r="T1683" s="53">
        <f t="shared" si="266"/>
        <v>0</v>
      </c>
      <c r="U1683" s="53">
        <f t="shared" si="267"/>
        <v>58.927641853201457</v>
      </c>
      <c r="V1683" s="69">
        <v>38.983916970327954</v>
      </c>
      <c r="W1683" s="53">
        <f t="shared" si="268"/>
        <v>8.4986713951067152</v>
      </c>
      <c r="X1683" s="53">
        <f t="shared" si="269"/>
        <v>0</v>
      </c>
      <c r="Y1683" s="12"/>
      <c r="Z1683" s="21"/>
      <c r="AA1683" s="48"/>
      <c r="AB1683" s="21"/>
      <c r="AC1683" s="12"/>
    </row>
    <row r="1684" spans="1:29" x14ac:dyDescent="0.3">
      <c r="A1684" s="1">
        <f t="shared" si="260"/>
        <v>45217.499999995925</v>
      </c>
      <c r="B1684" s="6">
        <v>18</v>
      </c>
      <c r="C1684" s="6" t="s">
        <v>91</v>
      </c>
      <c r="D1684">
        <f>IF(HOUR(A1684)+MINUTE(A1684)/60&lt;=18,1,IF(HOUR(A1684)+MINUTE(A1684)/60&gt;=23.25,1,LOOKUP(DAY(A1684),calendario!$A$12:$A$41,calendario!$C$12:$C$41)))</f>
        <v>1</v>
      </c>
      <c r="E1684" s="89">
        <f t="shared" si="261"/>
        <v>4.4947329101562499</v>
      </c>
      <c r="F1684" s="88">
        <v>17.978931640624999</v>
      </c>
      <c r="G1684" s="89">
        <f t="shared" si="261"/>
        <v>4.4995893554687498</v>
      </c>
      <c r="H1684" s="86">
        <v>17.998357421874999</v>
      </c>
      <c r="O1684" s="53">
        <f t="shared" si="262"/>
        <v>0</v>
      </c>
      <c r="P1684" s="54">
        <f t="shared" si="263"/>
        <v>58.927641853201457</v>
      </c>
      <c r="Q1684" s="69">
        <v>38.983916970327954</v>
      </c>
      <c r="R1684" s="53">
        <f t="shared" si="264"/>
        <v>8.4986713951067152</v>
      </c>
      <c r="S1684" s="53">
        <f t="shared" si="265"/>
        <v>0</v>
      </c>
      <c r="T1684" s="53">
        <f t="shared" si="266"/>
        <v>0</v>
      </c>
      <c r="U1684" s="53">
        <f t="shared" si="267"/>
        <v>58.927641853201457</v>
      </c>
      <c r="V1684" s="69">
        <v>38.983916970327954</v>
      </c>
      <c r="W1684" s="53">
        <f t="shared" si="268"/>
        <v>8.4986713951067152</v>
      </c>
      <c r="X1684" s="53">
        <f t="shared" si="269"/>
        <v>0</v>
      </c>
      <c r="Y1684" s="12"/>
      <c r="Z1684" s="21"/>
      <c r="AA1684" s="48"/>
      <c r="AB1684" s="21"/>
      <c r="AC1684" s="12"/>
    </row>
    <row r="1685" spans="1:29" x14ac:dyDescent="0.3">
      <c r="A1685" s="1">
        <f t="shared" si="260"/>
        <v>45217.51041666259</v>
      </c>
      <c r="B1685" s="6">
        <v>18</v>
      </c>
      <c r="C1685" s="6" t="s">
        <v>93</v>
      </c>
      <c r="D1685">
        <f>IF(HOUR(A1685)+MINUTE(A1685)/60&lt;=18,1,IF(HOUR(A1685)+MINUTE(A1685)/60&gt;=23.25,1,LOOKUP(DAY(A1685),calendario!$A$12:$A$41,calendario!$C$12:$C$41)))</f>
        <v>1</v>
      </c>
      <c r="E1685" s="89">
        <f t="shared" si="261"/>
        <v>4.4954692382812498</v>
      </c>
      <c r="F1685" s="88">
        <v>17.981876953124999</v>
      </c>
      <c r="G1685" s="89">
        <f t="shared" si="261"/>
        <v>4.4991879882812498</v>
      </c>
      <c r="H1685" s="86">
        <v>17.996751953124999</v>
      </c>
      <c r="O1685" s="53">
        <f t="shared" si="262"/>
        <v>0</v>
      </c>
      <c r="P1685" s="54">
        <f t="shared" si="263"/>
        <v>58.927641853201457</v>
      </c>
      <c r="Q1685" s="69">
        <v>39.010623633524204</v>
      </c>
      <c r="R1685" s="53">
        <f t="shared" si="264"/>
        <v>8.4853180635085899</v>
      </c>
      <c r="S1685" s="53">
        <f t="shared" si="265"/>
        <v>0</v>
      </c>
      <c r="T1685" s="53">
        <f t="shared" si="266"/>
        <v>0</v>
      </c>
      <c r="U1685" s="53">
        <f t="shared" si="267"/>
        <v>58.927641853201457</v>
      </c>
      <c r="V1685" s="69">
        <v>39.010623633524204</v>
      </c>
      <c r="W1685" s="53">
        <f t="shared" si="268"/>
        <v>8.4853180635085899</v>
      </c>
      <c r="X1685" s="53">
        <f t="shared" si="269"/>
        <v>0</v>
      </c>
      <c r="Y1685" s="12"/>
      <c r="Z1685" s="21"/>
      <c r="AA1685" s="48"/>
      <c r="AB1685" s="21"/>
      <c r="AC1685" s="12"/>
    </row>
    <row r="1686" spans="1:29" x14ac:dyDescent="0.3">
      <c r="A1686" s="1">
        <f t="shared" si="260"/>
        <v>45217.520833329254</v>
      </c>
      <c r="B1686" s="6">
        <v>18</v>
      </c>
      <c r="C1686" s="6" t="s">
        <v>94</v>
      </c>
      <c r="D1686">
        <f>IF(HOUR(A1686)+MINUTE(A1686)/60&lt;=18,1,IF(HOUR(A1686)+MINUTE(A1686)/60&gt;=23.25,1,LOOKUP(DAY(A1686),calendario!$A$12:$A$41,calendario!$C$12:$C$41)))</f>
        <v>1</v>
      </c>
      <c r="E1686" s="89">
        <f t="shared" si="261"/>
        <v>4.49520849609375</v>
      </c>
      <c r="F1686" s="88">
        <v>17.980833984375</v>
      </c>
      <c r="G1686" s="89">
        <f t="shared" si="261"/>
        <v>4.4992509765625002</v>
      </c>
      <c r="H1686" s="86">
        <v>17.997003906250001</v>
      </c>
      <c r="O1686" s="53">
        <f t="shared" si="262"/>
        <v>0</v>
      </c>
      <c r="P1686" s="54">
        <f t="shared" si="263"/>
        <v>58.927641853201457</v>
      </c>
      <c r="Q1686" s="69">
        <v>39.010623633524204</v>
      </c>
      <c r="R1686" s="53">
        <f t="shared" si="264"/>
        <v>8.4853180635085899</v>
      </c>
      <c r="S1686" s="53">
        <f t="shared" si="265"/>
        <v>0</v>
      </c>
      <c r="T1686" s="53">
        <f t="shared" si="266"/>
        <v>0</v>
      </c>
      <c r="U1686" s="53">
        <f t="shared" si="267"/>
        <v>58.927641853201457</v>
      </c>
      <c r="V1686" s="69">
        <v>39.010623633524204</v>
      </c>
      <c r="W1686" s="53">
        <f t="shared" si="268"/>
        <v>8.4853180635085899</v>
      </c>
      <c r="X1686" s="53">
        <f t="shared" si="269"/>
        <v>0</v>
      </c>
      <c r="Y1686" s="12"/>
      <c r="Z1686" s="21"/>
      <c r="AA1686" s="48"/>
      <c r="AB1686" s="21"/>
      <c r="AC1686" s="12"/>
    </row>
    <row r="1687" spans="1:29" x14ac:dyDescent="0.3">
      <c r="A1687" s="1">
        <f t="shared" si="260"/>
        <v>45217.531249995918</v>
      </c>
      <c r="B1687" s="6">
        <v>18</v>
      </c>
      <c r="C1687" s="6" t="s">
        <v>96</v>
      </c>
      <c r="D1687">
        <f>IF(HOUR(A1687)+MINUTE(A1687)/60&lt;=18,1,IF(HOUR(A1687)+MINUTE(A1687)/60&gt;=23.25,1,LOOKUP(DAY(A1687),calendario!$A$12:$A$41,calendario!$C$12:$C$41)))</f>
        <v>1</v>
      </c>
      <c r="E1687" s="89">
        <f t="shared" si="261"/>
        <v>4.4952441406250001</v>
      </c>
      <c r="F1687" s="88">
        <v>17.9809765625</v>
      </c>
      <c r="G1687" s="89">
        <f t="shared" si="261"/>
        <v>4.49906689453125</v>
      </c>
      <c r="H1687" s="86">
        <v>17.996267578125</v>
      </c>
      <c r="O1687" s="53">
        <f t="shared" si="262"/>
        <v>0</v>
      </c>
      <c r="P1687" s="54">
        <f t="shared" si="263"/>
        <v>58.927641853201457</v>
      </c>
      <c r="Q1687" s="69">
        <v>34.674200676730869</v>
      </c>
      <c r="R1687" s="53">
        <f t="shared" si="264"/>
        <v>10.653529541905257</v>
      </c>
      <c r="S1687" s="53">
        <f t="shared" si="265"/>
        <v>0</v>
      </c>
      <c r="T1687" s="53">
        <f t="shared" si="266"/>
        <v>0</v>
      </c>
      <c r="U1687" s="53">
        <f t="shared" si="267"/>
        <v>58.927641853201457</v>
      </c>
      <c r="V1687" s="69">
        <v>34.674200676730869</v>
      </c>
      <c r="W1687" s="53">
        <f t="shared" si="268"/>
        <v>10.653529541905257</v>
      </c>
      <c r="X1687" s="53">
        <f t="shared" si="269"/>
        <v>0</v>
      </c>
      <c r="Y1687" s="12"/>
      <c r="Z1687" s="21"/>
      <c r="AA1687" s="48"/>
      <c r="AB1687" s="21"/>
      <c r="AC1687" s="12"/>
    </row>
    <row r="1688" spans="1:29" x14ac:dyDescent="0.3">
      <c r="A1688" s="1">
        <f t="shared" si="260"/>
        <v>45217.541666662582</v>
      </c>
      <c r="B1688" s="6">
        <v>18</v>
      </c>
      <c r="C1688" s="6" t="s">
        <v>97</v>
      </c>
      <c r="D1688">
        <f>IF(HOUR(A1688)+MINUTE(A1688)/60&lt;=18,1,IF(HOUR(A1688)+MINUTE(A1688)/60&gt;=23.25,1,LOOKUP(DAY(A1688),calendario!$A$12:$A$41,calendario!$C$12:$C$41)))</f>
        <v>1</v>
      </c>
      <c r="E1688" s="89">
        <f t="shared" si="261"/>
        <v>4.4955830078124999</v>
      </c>
      <c r="F1688" s="88">
        <v>17.982332031249999</v>
      </c>
      <c r="G1688" s="89">
        <f t="shared" si="261"/>
        <v>4.4991538085937499</v>
      </c>
      <c r="H1688" s="86">
        <v>17.996615234375</v>
      </c>
      <c r="O1688" s="53">
        <f t="shared" si="262"/>
        <v>0</v>
      </c>
      <c r="P1688" s="54">
        <f t="shared" si="263"/>
        <v>58.927641853201457</v>
      </c>
      <c r="Q1688" s="69">
        <v>34.674200676730869</v>
      </c>
      <c r="R1688" s="53">
        <f t="shared" si="264"/>
        <v>10.653529541905257</v>
      </c>
      <c r="S1688" s="53">
        <f t="shared" si="265"/>
        <v>0</v>
      </c>
      <c r="T1688" s="53">
        <f t="shared" si="266"/>
        <v>0</v>
      </c>
      <c r="U1688" s="53">
        <f t="shared" si="267"/>
        <v>58.927641853201457</v>
      </c>
      <c r="V1688" s="69">
        <v>34.674200676730869</v>
      </c>
      <c r="W1688" s="53">
        <f t="shared" si="268"/>
        <v>10.653529541905257</v>
      </c>
      <c r="X1688" s="53">
        <f t="shared" si="269"/>
        <v>0</v>
      </c>
      <c r="Y1688" s="12"/>
      <c r="Z1688" s="21"/>
      <c r="AA1688" s="48"/>
      <c r="AB1688" s="21"/>
      <c r="AC1688" s="12"/>
    </row>
    <row r="1689" spans="1:29" x14ac:dyDescent="0.3">
      <c r="A1689" s="1">
        <f t="shared" si="260"/>
        <v>45217.552083329247</v>
      </c>
      <c r="B1689" s="6">
        <v>18</v>
      </c>
      <c r="C1689" s="6" t="s">
        <v>98</v>
      </c>
      <c r="D1689">
        <f>IF(HOUR(A1689)+MINUTE(A1689)/60&lt;=18,1,IF(HOUR(A1689)+MINUTE(A1689)/60&gt;=23.25,1,LOOKUP(DAY(A1689),calendario!$A$12:$A$41,calendario!$C$12:$C$41)))</f>
        <v>1</v>
      </c>
      <c r="E1689" s="89">
        <f t="shared" si="261"/>
        <v>4.4956552734375004</v>
      </c>
      <c r="F1689" s="88">
        <v>17.982621093750002</v>
      </c>
      <c r="G1689" s="89">
        <f t="shared" si="261"/>
        <v>4.4988168945312497</v>
      </c>
      <c r="H1689" s="86">
        <v>17.995267578124999</v>
      </c>
      <c r="O1689" s="53">
        <f t="shared" si="262"/>
        <v>0</v>
      </c>
      <c r="P1689" s="54">
        <f t="shared" si="263"/>
        <v>58.927641853201457</v>
      </c>
      <c r="Q1689" s="69">
        <v>34.271804008328992</v>
      </c>
      <c r="R1689" s="53">
        <f t="shared" si="264"/>
        <v>10.854727876106196</v>
      </c>
      <c r="S1689" s="53">
        <f t="shared" si="265"/>
        <v>0</v>
      </c>
      <c r="T1689" s="53">
        <f t="shared" si="266"/>
        <v>0</v>
      </c>
      <c r="U1689" s="53">
        <f t="shared" si="267"/>
        <v>58.927641853201457</v>
      </c>
      <c r="V1689" s="69">
        <v>34.271804008328992</v>
      </c>
      <c r="W1689" s="53">
        <f t="shared" si="268"/>
        <v>10.854727876106196</v>
      </c>
      <c r="X1689" s="53">
        <f t="shared" si="269"/>
        <v>0</v>
      </c>
      <c r="Y1689" s="12"/>
      <c r="Z1689" s="21"/>
      <c r="AA1689" s="48"/>
      <c r="AB1689" s="21"/>
      <c r="AC1689" s="12"/>
    </row>
    <row r="1690" spans="1:29" x14ac:dyDescent="0.3">
      <c r="A1690" s="1">
        <f t="shared" si="260"/>
        <v>45217.562499995911</v>
      </c>
      <c r="B1690" s="6">
        <v>18</v>
      </c>
      <c r="C1690" s="6" t="s">
        <v>99</v>
      </c>
      <c r="D1690">
        <f>IF(HOUR(A1690)+MINUTE(A1690)/60&lt;=18,1,IF(HOUR(A1690)+MINUTE(A1690)/60&gt;=23.25,1,LOOKUP(DAY(A1690),calendario!$A$12:$A$41,calendario!$C$12:$C$41)))</f>
        <v>1</v>
      </c>
      <c r="E1690" s="89">
        <f t="shared" si="261"/>
        <v>4.4959755859374999</v>
      </c>
      <c r="F1690" s="88">
        <v>17.98390234375</v>
      </c>
      <c r="G1690" s="89">
        <f t="shared" si="261"/>
        <v>4.4985913085937499</v>
      </c>
      <c r="H1690" s="86">
        <v>17.994365234375</v>
      </c>
      <c r="O1690" s="53">
        <f t="shared" si="262"/>
        <v>0</v>
      </c>
      <c r="P1690" s="54">
        <f t="shared" si="263"/>
        <v>58.927641853201457</v>
      </c>
      <c r="Q1690" s="69">
        <v>34.271804008328992</v>
      </c>
      <c r="R1690" s="53">
        <f t="shared" si="264"/>
        <v>10.854727876106196</v>
      </c>
      <c r="S1690" s="53">
        <f t="shared" si="265"/>
        <v>0</v>
      </c>
      <c r="T1690" s="53">
        <f t="shared" si="266"/>
        <v>0</v>
      </c>
      <c r="U1690" s="53">
        <f t="shared" si="267"/>
        <v>58.927641853201457</v>
      </c>
      <c r="V1690" s="69">
        <v>34.271804008328992</v>
      </c>
      <c r="W1690" s="53">
        <f t="shared" si="268"/>
        <v>10.854727876106196</v>
      </c>
      <c r="X1690" s="53">
        <f t="shared" si="269"/>
        <v>0</v>
      </c>
      <c r="Y1690" s="12"/>
      <c r="Z1690" s="21"/>
      <c r="AA1690" s="48"/>
      <c r="AB1690" s="21"/>
      <c r="AC1690" s="12"/>
    </row>
    <row r="1691" spans="1:29" x14ac:dyDescent="0.3">
      <c r="A1691" s="1">
        <f t="shared" si="260"/>
        <v>45217.572916662575</v>
      </c>
      <c r="B1691" s="6">
        <v>18</v>
      </c>
      <c r="C1691" s="6" t="s">
        <v>100</v>
      </c>
      <c r="D1691">
        <f>IF(HOUR(A1691)+MINUTE(A1691)/60&lt;=18,1,IF(HOUR(A1691)+MINUTE(A1691)/60&gt;=23.25,1,LOOKUP(DAY(A1691),calendario!$A$12:$A$41,calendario!$C$12:$C$41)))</f>
        <v>1</v>
      </c>
      <c r="E1691" s="89">
        <f t="shared" si="261"/>
        <v>4.4961279296874999</v>
      </c>
      <c r="F1691" s="88">
        <v>17.984511718749999</v>
      </c>
      <c r="G1691" s="89">
        <f t="shared" si="261"/>
        <v>4.4986689453124997</v>
      </c>
      <c r="H1691" s="86">
        <v>17.994675781249999</v>
      </c>
      <c r="O1691" s="53">
        <f t="shared" si="262"/>
        <v>0</v>
      </c>
      <c r="P1691" s="54">
        <f t="shared" si="263"/>
        <v>58.927641853201457</v>
      </c>
      <c r="Q1691" s="69">
        <v>34.408582248828736</v>
      </c>
      <c r="R1691" s="53">
        <f t="shared" si="264"/>
        <v>10.786338755856324</v>
      </c>
      <c r="S1691" s="53">
        <f t="shared" si="265"/>
        <v>0</v>
      </c>
      <c r="T1691" s="53">
        <f t="shared" si="266"/>
        <v>0</v>
      </c>
      <c r="U1691" s="53">
        <f t="shared" si="267"/>
        <v>58.927641853201457</v>
      </c>
      <c r="V1691" s="69">
        <v>34.408582248828736</v>
      </c>
      <c r="W1691" s="53">
        <f t="shared" si="268"/>
        <v>10.786338755856324</v>
      </c>
      <c r="X1691" s="53">
        <f t="shared" si="269"/>
        <v>0</v>
      </c>
      <c r="Y1691" s="12"/>
      <c r="Z1691" s="21"/>
      <c r="AA1691" s="48"/>
      <c r="AB1691" s="21"/>
      <c r="AC1691" s="12"/>
    </row>
    <row r="1692" spans="1:29" x14ac:dyDescent="0.3">
      <c r="A1692" s="1">
        <f t="shared" si="260"/>
        <v>45217.583333329239</v>
      </c>
      <c r="B1692" s="6">
        <v>18</v>
      </c>
      <c r="C1692" s="6" t="s">
        <v>101</v>
      </c>
      <c r="D1692">
        <f>IF(HOUR(A1692)+MINUTE(A1692)/60&lt;=18,1,IF(HOUR(A1692)+MINUTE(A1692)/60&gt;=23.25,1,LOOKUP(DAY(A1692),calendario!$A$12:$A$41,calendario!$C$12:$C$41)))</f>
        <v>1</v>
      </c>
      <c r="E1692" s="89">
        <f t="shared" si="261"/>
        <v>4.4960058593749999</v>
      </c>
      <c r="F1692" s="88">
        <v>17.984023437499999</v>
      </c>
      <c r="G1692" s="89">
        <f t="shared" si="261"/>
        <v>4.4985258789062499</v>
      </c>
      <c r="H1692" s="86">
        <v>17.994103515625</v>
      </c>
      <c r="O1692" s="53">
        <f t="shared" si="262"/>
        <v>0</v>
      </c>
      <c r="P1692" s="54">
        <f t="shared" si="263"/>
        <v>58.927641853201457</v>
      </c>
      <c r="Q1692" s="69">
        <v>34.408582248828736</v>
      </c>
      <c r="R1692" s="53">
        <f t="shared" si="264"/>
        <v>10.786338755856324</v>
      </c>
      <c r="S1692" s="53">
        <f t="shared" si="265"/>
        <v>0</v>
      </c>
      <c r="T1692" s="53">
        <f t="shared" si="266"/>
        <v>0</v>
      </c>
      <c r="U1692" s="53">
        <f t="shared" si="267"/>
        <v>58.927641853201457</v>
      </c>
      <c r="V1692" s="69">
        <v>34.408582248828736</v>
      </c>
      <c r="W1692" s="53">
        <f t="shared" si="268"/>
        <v>10.786338755856324</v>
      </c>
      <c r="X1692" s="53">
        <f t="shared" si="269"/>
        <v>0</v>
      </c>
      <c r="Y1692" s="12"/>
      <c r="Z1692" s="21"/>
      <c r="AA1692" s="48"/>
      <c r="AB1692" s="21"/>
      <c r="AC1692" s="12"/>
    </row>
    <row r="1693" spans="1:29" x14ac:dyDescent="0.3">
      <c r="A1693" s="1">
        <f t="shared" si="260"/>
        <v>45217.593749995904</v>
      </c>
      <c r="B1693" s="6">
        <v>18</v>
      </c>
      <c r="C1693" s="6" t="s">
        <v>102</v>
      </c>
      <c r="D1693">
        <f>IF(HOUR(A1693)+MINUTE(A1693)/60&lt;=18,1,IF(HOUR(A1693)+MINUTE(A1693)/60&gt;=23.25,1,LOOKUP(DAY(A1693),calendario!$A$12:$A$41,calendario!$C$12:$C$41)))</f>
        <v>1</v>
      </c>
      <c r="E1693" s="89">
        <f t="shared" si="261"/>
        <v>4.4961206054687501</v>
      </c>
      <c r="F1693" s="88">
        <v>17.984482421875001</v>
      </c>
      <c r="G1693" s="89">
        <f t="shared" si="261"/>
        <v>4.4985996093749998</v>
      </c>
      <c r="H1693" s="86">
        <v>17.994398437499999</v>
      </c>
      <c r="O1693" s="53">
        <f t="shared" si="262"/>
        <v>0</v>
      </c>
      <c r="P1693" s="54">
        <f t="shared" si="263"/>
        <v>58.927641853201457</v>
      </c>
      <c r="Q1693" s="69">
        <v>34.511913846954712</v>
      </c>
      <c r="R1693" s="53">
        <f t="shared" si="264"/>
        <v>10.734672956793336</v>
      </c>
      <c r="S1693" s="53">
        <f t="shared" si="265"/>
        <v>0</v>
      </c>
      <c r="T1693" s="53">
        <f t="shared" si="266"/>
        <v>0</v>
      </c>
      <c r="U1693" s="53">
        <f t="shared" si="267"/>
        <v>58.927641853201457</v>
      </c>
      <c r="V1693" s="69">
        <v>34.511913846954712</v>
      </c>
      <c r="W1693" s="53">
        <f t="shared" si="268"/>
        <v>10.734672956793336</v>
      </c>
      <c r="X1693" s="53">
        <f t="shared" si="269"/>
        <v>0</v>
      </c>
      <c r="Y1693" s="12"/>
      <c r="Z1693" s="21"/>
      <c r="AA1693" s="48"/>
      <c r="AB1693" s="21"/>
      <c r="AC1693" s="12"/>
    </row>
    <row r="1694" spans="1:29" x14ac:dyDescent="0.3">
      <c r="A1694" s="1">
        <f t="shared" si="260"/>
        <v>45217.604166662568</v>
      </c>
      <c r="B1694" s="6">
        <v>18</v>
      </c>
      <c r="C1694" s="6" t="s">
        <v>103</v>
      </c>
      <c r="D1694">
        <f>IF(HOUR(A1694)+MINUTE(A1694)/60&lt;=18,1,IF(HOUR(A1694)+MINUTE(A1694)/60&gt;=23.25,1,LOOKUP(DAY(A1694),calendario!$A$12:$A$41,calendario!$C$12:$C$41)))</f>
        <v>1</v>
      </c>
      <c r="E1694" s="89">
        <f t="shared" si="261"/>
        <v>4.49672607421875</v>
      </c>
      <c r="F1694" s="88">
        <v>17.986904296875</v>
      </c>
      <c r="G1694" s="89">
        <f t="shared" si="261"/>
        <v>4.4983491210937503</v>
      </c>
      <c r="H1694" s="86">
        <v>17.993396484375001</v>
      </c>
      <c r="O1694" s="53">
        <f t="shared" si="262"/>
        <v>0</v>
      </c>
      <c r="P1694" s="54">
        <f t="shared" si="263"/>
        <v>58.927641853201457</v>
      </c>
      <c r="Q1694" s="69">
        <v>34.511913846954712</v>
      </c>
      <c r="R1694" s="53">
        <f t="shared" si="264"/>
        <v>10.734672956793336</v>
      </c>
      <c r="S1694" s="53">
        <f t="shared" si="265"/>
        <v>0</v>
      </c>
      <c r="T1694" s="53">
        <f t="shared" si="266"/>
        <v>0</v>
      </c>
      <c r="U1694" s="53">
        <f t="shared" si="267"/>
        <v>58.927641853201457</v>
      </c>
      <c r="V1694" s="69">
        <v>34.511913846954712</v>
      </c>
      <c r="W1694" s="53">
        <f t="shared" si="268"/>
        <v>10.734672956793336</v>
      </c>
      <c r="X1694" s="53">
        <f t="shared" si="269"/>
        <v>0</v>
      </c>
      <c r="Y1694" s="12"/>
      <c r="Z1694" s="21"/>
      <c r="AA1694" s="48"/>
      <c r="AB1694" s="21"/>
      <c r="AC1694" s="12"/>
    </row>
    <row r="1695" spans="1:29" x14ac:dyDescent="0.3">
      <c r="A1695" s="1">
        <f t="shared" si="260"/>
        <v>45217.614583329232</v>
      </c>
      <c r="B1695" s="6">
        <v>18</v>
      </c>
      <c r="C1695" s="6" t="s">
        <v>104</v>
      </c>
      <c r="D1695">
        <f>IF(HOUR(A1695)+MINUTE(A1695)/60&lt;=18,1,IF(HOUR(A1695)+MINUTE(A1695)/60&gt;=23.25,1,LOOKUP(DAY(A1695),calendario!$A$12:$A$41,calendario!$C$12:$C$41)))</f>
        <v>1</v>
      </c>
      <c r="E1695" s="89">
        <f t="shared" si="261"/>
        <v>4.4967265625000001</v>
      </c>
      <c r="F1695" s="88">
        <v>17.986906250000001</v>
      </c>
      <c r="G1695" s="89">
        <f t="shared" si="261"/>
        <v>4.4982153320312497</v>
      </c>
      <c r="H1695" s="86">
        <v>17.992861328124999</v>
      </c>
      <c r="O1695" s="53">
        <f t="shared" si="262"/>
        <v>0</v>
      </c>
      <c r="P1695" s="54">
        <f t="shared" si="263"/>
        <v>58.927641853201457</v>
      </c>
      <c r="Q1695" s="69">
        <v>34.126876366475791</v>
      </c>
      <c r="R1695" s="53">
        <f t="shared" si="264"/>
        <v>10.927191697032796</v>
      </c>
      <c r="S1695" s="53">
        <f t="shared" si="265"/>
        <v>0</v>
      </c>
      <c r="T1695" s="53">
        <f t="shared" si="266"/>
        <v>0</v>
      </c>
      <c r="U1695" s="53">
        <f t="shared" si="267"/>
        <v>58.927641853201457</v>
      </c>
      <c r="V1695" s="69">
        <v>34.126876366475791</v>
      </c>
      <c r="W1695" s="53">
        <f t="shared" si="268"/>
        <v>10.927191697032796</v>
      </c>
      <c r="X1695" s="53">
        <f t="shared" si="269"/>
        <v>0</v>
      </c>
      <c r="Y1695" s="12"/>
      <c r="Z1695" s="21"/>
      <c r="AA1695" s="48"/>
      <c r="AB1695" s="21"/>
      <c r="AC1695" s="12"/>
    </row>
    <row r="1696" spans="1:29" x14ac:dyDescent="0.3">
      <c r="A1696" s="1">
        <f t="shared" si="260"/>
        <v>45217.624999995896</v>
      </c>
      <c r="B1696" s="6">
        <v>18</v>
      </c>
      <c r="C1696" s="6" t="s">
        <v>105</v>
      </c>
      <c r="D1696">
        <f>IF(HOUR(A1696)+MINUTE(A1696)/60&lt;=18,1,IF(HOUR(A1696)+MINUTE(A1696)/60&gt;=23.25,1,LOOKUP(DAY(A1696),calendario!$A$12:$A$41,calendario!$C$12:$C$41)))</f>
        <v>1</v>
      </c>
      <c r="E1696" s="89">
        <f t="shared" si="261"/>
        <v>4.4968095703125002</v>
      </c>
      <c r="F1696" s="88">
        <v>17.987238281250001</v>
      </c>
      <c r="G1696" s="89">
        <f t="shared" si="261"/>
        <v>4.49801611328125</v>
      </c>
      <c r="H1696" s="86">
        <v>17.992064453125</v>
      </c>
      <c r="O1696" s="53">
        <f t="shared" si="262"/>
        <v>0</v>
      </c>
      <c r="P1696" s="54">
        <f t="shared" si="263"/>
        <v>58.927641853201457</v>
      </c>
      <c r="Q1696" s="69">
        <v>34.126876366475791</v>
      </c>
      <c r="R1696" s="53">
        <f t="shared" si="264"/>
        <v>10.927191697032796</v>
      </c>
      <c r="S1696" s="53">
        <f t="shared" si="265"/>
        <v>0</v>
      </c>
      <c r="T1696" s="53">
        <f t="shared" si="266"/>
        <v>0</v>
      </c>
      <c r="U1696" s="53">
        <f t="shared" si="267"/>
        <v>58.927641853201457</v>
      </c>
      <c r="V1696" s="69">
        <v>34.126876366475791</v>
      </c>
      <c r="W1696" s="53">
        <f t="shared" si="268"/>
        <v>10.927191697032796</v>
      </c>
      <c r="X1696" s="53">
        <f t="shared" si="269"/>
        <v>0</v>
      </c>
      <c r="Y1696" s="12"/>
      <c r="Z1696" s="21"/>
      <c r="AA1696" s="48"/>
      <c r="AB1696" s="21"/>
      <c r="AC1696" s="12"/>
    </row>
    <row r="1697" spans="1:29" x14ac:dyDescent="0.3">
      <c r="A1697" s="1">
        <f t="shared" si="260"/>
        <v>45217.635416662561</v>
      </c>
      <c r="B1697" s="6">
        <v>18</v>
      </c>
      <c r="C1697" s="6" t="s">
        <v>106</v>
      </c>
      <c r="D1697">
        <f>IF(HOUR(A1697)+MINUTE(A1697)/60&lt;=18,1,IF(HOUR(A1697)+MINUTE(A1697)/60&gt;=23.25,1,LOOKUP(DAY(A1697),calendario!$A$12:$A$41,calendario!$C$12:$C$41)))</f>
        <v>1</v>
      </c>
      <c r="E1697" s="89">
        <f t="shared" si="261"/>
        <v>4.4971113281250004</v>
      </c>
      <c r="F1697" s="88">
        <v>17.988445312500001</v>
      </c>
      <c r="G1697" s="89">
        <f t="shared" si="261"/>
        <v>4.4984511718749998</v>
      </c>
      <c r="H1697" s="86">
        <v>17.993804687499999</v>
      </c>
      <c r="O1697" s="53">
        <f t="shared" si="262"/>
        <v>0</v>
      </c>
      <c r="P1697" s="54">
        <f t="shared" si="263"/>
        <v>58.927641853201457</v>
      </c>
      <c r="Q1697" s="69">
        <v>34.169286829776162</v>
      </c>
      <c r="R1697" s="53">
        <f t="shared" si="264"/>
        <v>10.905986465382611</v>
      </c>
      <c r="S1697" s="53">
        <f t="shared" si="265"/>
        <v>0</v>
      </c>
      <c r="T1697" s="53">
        <f t="shared" si="266"/>
        <v>0</v>
      </c>
      <c r="U1697" s="53">
        <f t="shared" si="267"/>
        <v>58.927641853201457</v>
      </c>
      <c r="V1697" s="69">
        <v>34.169286829776162</v>
      </c>
      <c r="W1697" s="53">
        <f t="shared" si="268"/>
        <v>10.905986465382611</v>
      </c>
      <c r="X1697" s="53">
        <f t="shared" si="269"/>
        <v>0</v>
      </c>
      <c r="Y1697" s="12"/>
      <c r="Z1697" s="21"/>
      <c r="AA1697" s="48"/>
      <c r="AB1697" s="21"/>
      <c r="AC1697" s="12"/>
    </row>
    <row r="1698" spans="1:29" x14ac:dyDescent="0.3">
      <c r="A1698" s="1">
        <f t="shared" si="260"/>
        <v>45217.645833329225</v>
      </c>
      <c r="B1698" s="6">
        <v>18</v>
      </c>
      <c r="C1698" s="6" t="s">
        <v>107</v>
      </c>
      <c r="D1698">
        <f>IF(HOUR(A1698)+MINUTE(A1698)/60&lt;=18,1,IF(HOUR(A1698)+MINUTE(A1698)/60&gt;=23.25,1,LOOKUP(DAY(A1698),calendario!$A$12:$A$41,calendario!$C$12:$C$41)))</f>
        <v>1</v>
      </c>
      <c r="E1698" s="89">
        <f t="shared" si="261"/>
        <v>4.4971479492187498</v>
      </c>
      <c r="F1698" s="88">
        <v>17.988591796874999</v>
      </c>
      <c r="G1698" s="89">
        <f t="shared" si="261"/>
        <v>4.4984296874999998</v>
      </c>
      <c r="H1698" s="86">
        <v>17.993718749999999</v>
      </c>
      <c r="O1698" s="53">
        <f t="shared" si="262"/>
        <v>0</v>
      </c>
      <c r="P1698" s="54">
        <f t="shared" si="263"/>
        <v>58.927641853201457</v>
      </c>
      <c r="Q1698" s="69">
        <v>34.169286829776162</v>
      </c>
      <c r="R1698" s="53">
        <f t="shared" si="264"/>
        <v>10.905986465382611</v>
      </c>
      <c r="S1698" s="53">
        <f t="shared" si="265"/>
        <v>0</v>
      </c>
      <c r="T1698" s="53">
        <f t="shared" si="266"/>
        <v>0</v>
      </c>
      <c r="U1698" s="53">
        <f t="shared" si="267"/>
        <v>58.927641853201457</v>
      </c>
      <c r="V1698" s="69">
        <v>34.169286829776162</v>
      </c>
      <c r="W1698" s="53">
        <f t="shared" si="268"/>
        <v>10.905986465382611</v>
      </c>
      <c r="X1698" s="53">
        <f t="shared" si="269"/>
        <v>0</v>
      </c>
      <c r="Y1698" s="12"/>
      <c r="Z1698" s="21"/>
      <c r="AA1698" s="48"/>
      <c r="AB1698" s="21"/>
      <c r="AC1698" s="12"/>
    </row>
    <row r="1699" spans="1:29" x14ac:dyDescent="0.3">
      <c r="A1699" s="1">
        <f t="shared" si="260"/>
        <v>45217.656249995889</v>
      </c>
      <c r="B1699" s="6">
        <v>18</v>
      </c>
      <c r="C1699" s="6" t="s">
        <v>108</v>
      </c>
      <c r="D1699">
        <f>IF(HOUR(A1699)+MINUTE(A1699)/60&lt;=18,1,IF(HOUR(A1699)+MINUTE(A1699)/60&gt;=23.25,1,LOOKUP(DAY(A1699),calendario!$A$12:$A$41,calendario!$C$12:$C$41)))</f>
        <v>1</v>
      </c>
      <c r="E1699" s="89">
        <f t="shared" si="261"/>
        <v>4.4972578125</v>
      </c>
      <c r="F1699" s="88">
        <v>17.98903125</v>
      </c>
      <c r="G1699" s="89">
        <f t="shared" si="261"/>
        <v>4.4985517578124998</v>
      </c>
      <c r="H1699" s="86">
        <v>17.994207031249999</v>
      </c>
      <c r="O1699" s="53">
        <f t="shared" si="262"/>
        <v>0</v>
      </c>
      <c r="P1699" s="54">
        <f t="shared" si="263"/>
        <v>58.927641853201457</v>
      </c>
      <c r="Q1699" s="69">
        <v>34.207183237896928</v>
      </c>
      <c r="R1699" s="53">
        <f t="shared" si="264"/>
        <v>10.887038261322228</v>
      </c>
      <c r="S1699" s="53">
        <f t="shared" si="265"/>
        <v>0</v>
      </c>
      <c r="T1699" s="53">
        <f t="shared" si="266"/>
        <v>0</v>
      </c>
      <c r="U1699" s="53">
        <f t="shared" si="267"/>
        <v>58.927641853201457</v>
      </c>
      <c r="V1699" s="69">
        <v>34.207183237896928</v>
      </c>
      <c r="W1699" s="53">
        <f t="shared" si="268"/>
        <v>10.887038261322228</v>
      </c>
      <c r="X1699" s="53">
        <f t="shared" si="269"/>
        <v>0</v>
      </c>
      <c r="Y1699" s="12"/>
      <c r="Z1699" s="21"/>
      <c r="AA1699" s="48"/>
      <c r="AB1699" s="21"/>
      <c r="AC1699" s="12"/>
    </row>
    <row r="1700" spans="1:29" x14ac:dyDescent="0.3">
      <c r="A1700" s="1">
        <f t="shared" si="260"/>
        <v>45217.666666662553</v>
      </c>
      <c r="B1700" s="6">
        <v>18</v>
      </c>
      <c r="C1700" s="6" t="s">
        <v>109</v>
      </c>
      <c r="D1700">
        <f>IF(HOUR(A1700)+MINUTE(A1700)/60&lt;=18,1,IF(HOUR(A1700)+MINUTE(A1700)/60&gt;=23.25,1,LOOKUP(DAY(A1700),calendario!$A$12:$A$41,calendario!$C$12:$C$41)))</f>
        <v>1</v>
      </c>
      <c r="E1700" s="89">
        <f t="shared" si="261"/>
        <v>4.4971352539062499</v>
      </c>
      <c r="F1700" s="88">
        <v>17.988541015625</v>
      </c>
      <c r="G1700" s="89">
        <f t="shared" si="261"/>
        <v>4.49813427734375</v>
      </c>
      <c r="H1700" s="86">
        <v>17.992537109375</v>
      </c>
      <c r="O1700" s="53">
        <f t="shared" si="262"/>
        <v>0</v>
      </c>
      <c r="P1700" s="54">
        <f t="shared" si="263"/>
        <v>58.927641853201457</v>
      </c>
      <c r="Q1700" s="69">
        <v>34.207183237896928</v>
      </c>
      <c r="R1700" s="53">
        <f t="shared" si="264"/>
        <v>10.887038261322228</v>
      </c>
      <c r="S1700" s="53">
        <f t="shared" si="265"/>
        <v>0</v>
      </c>
      <c r="T1700" s="53">
        <f t="shared" si="266"/>
        <v>0</v>
      </c>
      <c r="U1700" s="53">
        <f t="shared" si="267"/>
        <v>58.927641853201457</v>
      </c>
      <c r="V1700" s="69">
        <v>34.207183237896928</v>
      </c>
      <c r="W1700" s="53">
        <f t="shared" si="268"/>
        <v>10.887038261322228</v>
      </c>
      <c r="X1700" s="53">
        <f t="shared" si="269"/>
        <v>0</v>
      </c>
      <c r="Y1700" s="12"/>
      <c r="Z1700" s="21"/>
      <c r="AA1700" s="48"/>
      <c r="AB1700" s="21"/>
      <c r="AC1700" s="12"/>
    </row>
    <row r="1701" spans="1:29" x14ac:dyDescent="0.3">
      <c r="A1701" s="1">
        <f t="shared" si="260"/>
        <v>45217.677083329218</v>
      </c>
      <c r="B1701" s="6">
        <v>18</v>
      </c>
      <c r="C1701" s="6" t="s">
        <v>110</v>
      </c>
      <c r="D1701">
        <f>IF(HOUR(A1701)+MINUTE(A1701)/60&lt;=18,1,IF(HOUR(A1701)+MINUTE(A1701)/60&gt;=23.25,1,LOOKUP(DAY(A1701),calendario!$A$12:$A$41,calendario!$C$12:$C$41)))</f>
        <v>1</v>
      </c>
      <c r="E1701" s="89">
        <f t="shared" si="261"/>
        <v>4.4975493164062499</v>
      </c>
      <c r="F1701" s="88">
        <v>17.990197265625</v>
      </c>
      <c r="G1701" s="89">
        <f t="shared" si="261"/>
        <v>4.4986098632812501</v>
      </c>
      <c r="H1701" s="86">
        <v>17.994439453125</v>
      </c>
      <c r="O1701" s="53">
        <f t="shared" si="262"/>
        <v>0</v>
      </c>
      <c r="P1701" s="54">
        <f t="shared" si="263"/>
        <v>58.927641853201457</v>
      </c>
      <c r="Q1701" s="69">
        <v>34.024988027069234</v>
      </c>
      <c r="R1701" s="53">
        <f t="shared" si="264"/>
        <v>10.978135866736075</v>
      </c>
      <c r="S1701" s="53">
        <f t="shared" si="265"/>
        <v>0</v>
      </c>
      <c r="T1701" s="53">
        <f t="shared" si="266"/>
        <v>0</v>
      </c>
      <c r="U1701" s="53">
        <f t="shared" si="267"/>
        <v>58.927641853201457</v>
      </c>
      <c r="V1701" s="69">
        <v>34.024988027069234</v>
      </c>
      <c r="W1701" s="53">
        <f t="shared" si="268"/>
        <v>10.978135866736075</v>
      </c>
      <c r="X1701" s="53">
        <f t="shared" si="269"/>
        <v>0</v>
      </c>
      <c r="Y1701" s="12"/>
      <c r="Z1701" s="21"/>
      <c r="AA1701" s="48"/>
      <c r="AB1701" s="21"/>
      <c r="AC1701" s="12"/>
    </row>
    <row r="1702" spans="1:29" x14ac:dyDescent="0.3">
      <c r="A1702" s="1">
        <f t="shared" si="260"/>
        <v>45217.687499995882</v>
      </c>
      <c r="B1702" s="6">
        <v>18</v>
      </c>
      <c r="C1702" s="6" t="s">
        <v>111</v>
      </c>
      <c r="D1702">
        <f>IF(HOUR(A1702)+MINUTE(A1702)/60&lt;=18,1,IF(HOUR(A1702)+MINUTE(A1702)/60&gt;=23.25,1,LOOKUP(DAY(A1702),calendario!$A$12:$A$41,calendario!$C$12:$C$41)))</f>
        <v>1</v>
      </c>
      <c r="E1702" s="89">
        <f t="shared" si="261"/>
        <v>4.49216552734375</v>
      </c>
      <c r="F1702" s="88">
        <v>17.968662109375</v>
      </c>
      <c r="G1702" s="89">
        <f t="shared" si="261"/>
        <v>4.4977250976562502</v>
      </c>
      <c r="H1702" s="86">
        <v>17.990900390625001</v>
      </c>
      <c r="O1702" s="53">
        <f t="shared" si="262"/>
        <v>0</v>
      </c>
      <c r="P1702" s="54">
        <f t="shared" si="263"/>
        <v>58.927641853201457</v>
      </c>
      <c r="Q1702" s="69">
        <v>34.024988027069234</v>
      </c>
      <c r="R1702" s="53">
        <f t="shared" si="264"/>
        <v>10.978135866736075</v>
      </c>
      <c r="S1702" s="53">
        <f t="shared" si="265"/>
        <v>0</v>
      </c>
      <c r="T1702" s="53">
        <f t="shared" si="266"/>
        <v>0</v>
      </c>
      <c r="U1702" s="53">
        <f t="shared" si="267"/>
        <v>58.927641853201457</v>
      </c>
      <c r="V1702" s="69">
        <v>34.024988027069234</v>
      </c>
      <c r="W1702" s="53">
        <f t="shared" si="268"/>
        <v>10.978135866736075</v>
      </c>
      <c r="X1702" s="53">
        <f t="shared" si="269"/>
        <v>0</v>
      </c>
      <c r="Y1702" s="12"/>
      <c r="Z1702" s="21"/>
      <c r="AA1702" s="48"/>
      <c r="AB1702" s="21"/>
      <c r="AC1702" s="12"/>
    </row>
    <row r="1703" spans="1:29" x14ac:dyDescent="0.3">
      <c r="A1703" s="1">
        <f t="shared" si="260"/>
        <v>45217.697916662546</v>
      </c>
      <c r="B1703" s="6">
        <v>18</v>
      </c>
      <c r="C1703" s="6" t="s">
        <v>112</v>
      </c>
      <c r="D1703">
        <f>IF(HOUR(A1703)+MINUTE(A1703)/60&lt;=18,1,IF(HOUR(A1703)+MINUTE(A1703)/60&gt;=23.25,1,LOOKUP(DAY(A1703),calendario!$A$12:$A$41,calendario!$C$12:$C$41)))</f>
        <v>1</v>
      </c>
      <c r="E1703" s="89">
        <f t="shared" si="261"/>
        <v>3.5261137695312499</v>
      </c>
      <c r="F1703" s="88">
        <v>14.104455078125</v>
      </c>
      <c r="G1703" s="89">
        <f t="shared" si="261"/>
        <v>4.4965673828124997</v>
      </c>
      <c r="H1703" s="86">
        <v>17.986269531249999</v>
      </c>
      <c r="O1703" s="53">
        <f t="shared" si="262"/>
        <v>0.92913783412173878</v>
      </c>
      <c r="P1703" s="54">
        <f t="shared" si="263"/>
        <v>58.927641853201457</v>
      </c>
      <c r="Q1703" s="69">
        <v>34.055302446642372</v>
      </c>
      <c r="R1703" s="53">
        <f t="shared" si="264"/>
        <v>10.962978656949506</v>
      </c>
      <c r="S1703" s="53">
        <f t="shared" si="265"/>
        <v>10.186118244840912</v>
      </c>
      <c r="T1703" s="53">
        <f t="shared" si="266"/>
        <v>0</v>
      </c>
      <c r="U1703" s="53">
        <f t="shared" si="267"/>
        <v>58.927641853201457</v>
      </c>
      <c r="V1703" s="69">
        <v>34.055302446642372</v>
      </c>
      <c r="W1703" s="53">
        <f t="shared" si="268"/>
        <v>10.962978656949506</v>
      </c>
      <c r="X1703" s="53">
        <f t="shared" si="269"/>
        <v>0</v>
      </c>
      <c r="Y1703" s="12"/>
      <c r="Z1703" s="21"/>
      <c r="AA1703" s="48"/>
      <c r="AB1703" s="21"/>
      <c r="AC1703" s="12"/>
    </row>
    <row r="1704" spans="1:29" x14ac:dyDescent="0.3">
      <c r="A1704" s="1">
        <f t="shared" si="260"/>
        <v>45217.70833332921</v>
      </c>
      <c r="B1704" s="6">
        <v>18</v>
      </c>
      <c r="C1704" s="6" t="s">
        <v>113</v>
      </c>
      <c r="D1704">
        <f>IF(HOUR(A1704)+MINUTE(A1704)/60&lt;=18,1,IF(HOUR(A1704)+MINUTE(A1704)/60&gt;=23.25,1,LOOKUP(DAY(A1704),calendario!$A$12:$A$41,calendario!$C$12:$C$41)))</f>
        <v>1</v>
      </c>
      <c r="E1704" s="89">
        <f t="shared" si="261"/>
        <v>0.15251576232910155</v>
      </c>
      <c r="F1704" s="88">
        <v>0.6100630493164062</v>
      </c>
      <c r="G1704" s="89">
        <f t="shared" si="261"/>
        <v>4.5433354492187501</v>
      </c>
      <c r="H1704" s="86">
        <v>18.173341796875</v>
      </c>
      <c r="O1704" s="53">
        <f t="shared" si="262"/>
        <v>4.3704277263220206</v>
      </c>
      <c r="P1704" s="54">
        <f t="shared" si="263"/>
        <v>58.927641853201457</v>
      </c>
      <c r="Q1704" s="69">
        <v>34.055302446642372</v>
      </c>
      <c r="R1704" s="53">
        <f t="shared" si="264"/>
        <v>10.962978656949506</v>
      </c>
      <c r="S1704" s="53">
        <f t="shared" si="265"/>
        <v>47.912905885408669</v>
      </c>
      <c r="T1704" s="53">
        <f t="shared" si="266"/>
        <v>0</v>
      </c>
      <c r="U1704" s="53">
        <f t="shared" si="267"/>
        <v>58.927641853201457</v>
      </c>
      <c r="V1704" s="69">
        <v>34.055302446642372</v>
      </c>
      <c r="W1704" s="53">
        <f t="shared" si="268"/>
        <v>10.962978656949506</v>
      </c>
      <c r="X1704" s="53">
        <f t="shared" si="269"/>
        <v>0</v>
      </c>
      <c r="Y1704" s="12"/>
      <c r="Z1704" s="21"/>
      <c r="AA1704" s="48"/>
      <c r="AB1704" s="21"/>
      <c r="AC1704" s="12"/>
    </row>
    <row r="1705" spans="1:29" x14ac:dyDescent="0.3">
      <c r="A1705" s="1">
        <f t="shared" si="260"/>
        <v>45217.718749995875</v>
      </c>
      <c r="B1705" s="6">
        <v>18</v>
      </c>
      <c r="C1705" s="6" t="s">
        <v>114</v>
      </c>
      <c r="D1705">
        <f>IF(HOUR(A1705)+MINUTE(A1705)/60&lt;=18,1,IF(HOUR(A1705)+MINUTE(A1705)/60&gt;=23.25,1,LOOKUP(DAY(A1705),calendario!$A$12:$A$41,calendario!$C$12:$C$41)))</f>
        <v>1</v>
      </c>
      <c r="E1705" s="89">
        <f t="shared" si="261"/>
        <v>0</v>
      </c>
      <c r="F1705" s="88">
        <v>0</v>
      </c>
      <c r="G1705" s="89">
        <f t="shared" si="261"/>
        <v>4.0997246093750004</v>
      </c>
      <c r="H1705" s="86">
        <v>16.398898437500002</v>
      </c>
      <c r="O1705" s="53">
        <f t="shared" si="262"/>
        <v>4.5260037464002503</v>
      </c>
      <c r="P1705" s="54">
        <f t="shared" si="263"/>
        <v>58.927641853201457</v>
      </c>
      <c r="Q1705" s="69">
        <v>33.986213170223841</v>
      </c>
      <c r="R1705" s="53">
        <f t="shared" si="264"/>
        <v>10.997523295158771</v>
      </c>
      <c r="S1705" s="53">
        <f t="shared" si="265"/>
        <v>49.774831635012625</v>
      </c>
      <c r="T1705" s="53">
        <f t="shared" si="266"/>
        <v>0.34401738379046393</v>
      </c>
      <c r="U1705" s="53">
        <f t="shared" si="267"/>
        <v>58.927641853201457</v>
      </c>
      <c r="V1705" s="69">
        <v>33.986213170223841</v>
      </c>
      <c r="W1705" s="53">
        <f t="shared" si="268"/>
        <v>10.997523295158771</v>
      </c>
      <c r="X1705" s="53">
        <f t="shared" si="269"/>
        <v>3.7833391921752026</v>
      </c>
      <c r="Y1705" s="12"/>
      <c r="Z1705" s="21"/>
      <c r="AA1705" s="48"/>
      <c r="AB1705" s="21"/>
      <c r="AC1705" s="12"/>
    </row>
    <row r="1706" spans="1:29" x14ac:dyDescent="0.3">
      <c r="A1706" s="1">
        <f t="shared" si="260"/>
        <v>45217.729166662539</v>
      </c>
      <c r="B1706" s="6">
        <v>18</v>
      </c>
      <c r="C1706" s="6" t="s">
        <v>115</v>
      </c>
      <c r="D1706">
        <f>IF(HOUR(A1706)+MINUTE(A1706)/60&lt;=18,1,IF(HOUR(A1706)+MINUTE(A1706)/60&gt;=23.25,1,LOOKUP(DAY(A1706),calendario!$A$12:$A$41,calendario!$C$12:$C$41)))</f>
        <v>1</v>
      </c>
      <c r="E1706" s="89">
        <f t="shared" si="261"/>
        <v>0</v>
      </c>
      <c r="F1706" s="88">
        <v>0</v>
      </c>
      <c r="G1706" s="89">
        <f t="shared" si="261"/>
        <v>2.3223171386718748</v>
      </c>
      <c r="H1706" s="86">
        <v>9.2892685546874993</v>
      </c>
      <c r="O1706" s="53">
        <f t="shared" si="262"/>
        <v>4.5260037464002503</v>
      </c>
      <c r="P1706" s="54">
        <f t="shared" si="263"/>
        <v>58.927641853201457</v>
      </c>
      <c r="Q1706" s="69">
        <v>33.986213170223841</v>
      </c>
      <c r="R1706" s="53">
        <f t="shared" si="264"/>
        <v>10.997523295158771</v>
      </c>
      <c r="S1706" s="53">
        <f t="shared" si="265"/>
        <v>49.774831635012625</v>
      </c>
      <c r="T1706" s="53">
        <f t="shared" si="266"/>
        <v>2.1570888731006672</v>
      </c>
      <c r="U1706" s="53">
        <f t="shared" si="267"/>
        <v>58.927641853201457</v>
      </c>
      <c r="V1706" s="69">
        <v>33.986213170223841</v>
      </c>
      <c r="W1706" s="53">
        <f t="shared" si="268"/>
        <v>10.997523295158771</v>
      </c>
      <c r="X1706" s="53">
        <f t="shared" si="269"/>
        <v>23.722635131652371</v>
      </c>
      <c r="Y1706" s="12"/>
      <c r="Z1706" s="21"/>
      <c r="AA1706" s="48"/>
      <c r="AB1706" s="21"/>
      <c r="AC1706" s="12"/>
    </row>
    <row r="1707" spans="1:29" x14ac:dyDescent="0.3">
      <c r="A1707" s="1">
        <f t="shared" si="260"/>
        <v>45217.739583329203</v>
      </c>
      <c r="B1707" s="6">
        <v>18</v>
      </c>
      <c r="C1707" s="6" t="s">
        <v>116</v>
      </c>
      <c r="D1707">
        <f>IF(HOUR(A1707)+MINUTE(A1707)/60&lt;=18,1,IF(HOUR(A1707)+MINUTE(A1707)/60&gt;=23.25,1,LOOKUP(DAY(A1707),calendario!$A$12:$A$41,calendario!$C$12:$C$41)))</f>
        <v>1</v>
      </c>
      <c r="E1707" s="89">
        <f t="shared" si="261"/>
        <v>0</v>
      </c>
      <c r="F1707" s="88">
        <v>0</v>
      </c>
      <c r="G1707" s="89">
        <f t="shared" si="261"/>
        <v>3.1775637207031249</v>
      </c>
      <c r="H1707" s="86">
        <v>12.710254882812499</v>
      </c>
      <c r="O1707" s="53">
        <f t="shared" si="262"/>
        <v>4.5260037464002503</v>
      </c>
      <c r="P1707" s="54">
        <f t="shared" si="263"/>
        <v>58.927641853201457</v>
      </c>
      <c r="Q1707" s="69">
        <v>34.006831598125977</v>
      </c>
      <c r="R1707" s="53">
        <f t="shared" si="264"/>
        <v>10.987214081207703</v>
      </c>
      <c r="S1707" s="53">
        <f t="shared" si="265"/>
        <v>49.72817209404765</v>
      </c>
      <c r="T1707" s="53">
        <f t="shared" si="266"/>
        <v>1.2846816059041095</v>
      </c>
      <c r="U1707" s="53">
        <f t="shared" si="267"/>
        <v>58.927641853201457</v>
      </c>
      <c r="V1707" s="69">
        <v>34.006831598125977</v>
      </c>
      <c r="W1707" s="53">
        <f t="shared" si="268"/>
        <v>10.987214081207703</v>
      </c>
      <c r="X1707" s="53">
        <f t="shared" si="269"/>
        <v>14.115071830258158</v>
      </c>
      <c r="Y1707" s="12"/>
      <c r="Z1707" s="21"/>
      <c r="AA1707" s="48"/>
      <c r="AB1707" s="21"/>
      <c r="AC1707" s="12"/>
    </row>
    <row r="1708" spans="1:29" x14ac:dyDescent="0.3">
      <c r="A1708" s="1">
        <f t="shared" si="260"/>
        <v>45217.749999995867</v>
      </c>
      <c r="B1708" s="6">
        <v>18</v>
      </c>
      <c r="C1708" s="6" t="s">
        <v>117</v>
      </c>
      <c r="D1708">
        <f>IF(HOUR(A1708)+MINUTE(A1708)/60&lt;=18,1,IF(HOUR(A1708)+MINUTE(A1708)/60&gt;=23.25,1,LOOKUP(DAY(A1708),calendario!$A$12:$A$41,calendario!$C$12:$C$41)))</f>
        <v>1</v>
      </c>
      <c r="E1708" s="89">
        <f t="shared" si="261"/>
        <v>0</v>
      </c>
      <c r="F1708" s="88">
        <v>0</v>
      </c>
      <c r="G1708" s="89">
        <f t="shared" si="261"/>
        <v>4.65248779296875</v>
      </c>
      <c r="H1708" s="86">
        <v>18.609951171875</v>
      </c>
      <c r="O1708" s="53">
        <f t="shared" si="262"/>
        <v>4.5260037464002503</v>
      </c>
      <c r="P1708" s="54">
        <f t="shared" si="263"/>
        <v>58.927641853201457</v>
      </c>
      <c r="Q1708" s="69">
        <v>34.006831598125977</v>
      </c>
      <c r="R1708" s="53">
        <f t="shared" si="264"/>
        <v>10.987214081207703</v>
      </c>
      <c r="S1708" s="53">
        <f t="shared" si="265"/>
        <v>49.72817209404765</v>
      </c>
      <c r="T1708" s="53">
        <f t="shared" si="266"/>
        <v>0</v>
      </c>
      <c r="U1708" s="53">
        <f t="shared" si="267"/>
        <v>58.927641853201457</v>
      </c>
      <c r="V1708" s="69">
        <v>34.006831598125977</v>
      </c>
      <c r="W1708" s="53">
        <f t="shared" si="268"/>
        <v>10.987214081207703</v>
      </c>
      <c r="X1708" s="53">
        <f t="shared" si="269"/>
        <v>0</v>
      </c>
      <c r="Y1708" s="12"/>
      <c r="Z1708" s="21"/>
      <c r="AA1708" s="48"/>
      <c r="AB1708" s="21"/>
      <c r="AC1708" s="12"/>
    </row>
    <row r="1709" spans="1:29" x14ac:dyDescent="0.3">
      <c r="A1709" s="1">
        <f t="shared" si="260"/>
        <v>45217.760416662531</v>
      </c>
      <c r="B1709" s="6">
        <v>18</v>
      </c>
      <c r="C1709" s="6" t="s">
        <v>118</v>
      </c>
      <c r="D1709">
        <f>IF(HOUR(A1709)+MINUTE(A1709)/60&lt;=18,1,IF(HOUR(A1709)+MINUTE(A1709)/60&gt;=23.25,1,LOOKUP(DAY(A1709),calendario!$A$12:$A$41,calendario!$C$12:$C$41)))</f>
        <v>0</v>
      </c>
      <c r="E1709" s="89">
        <f t="shared" si="261"/>
        <v>0</v>
      </c>
      <c r="F1709" s="88">
        <v>0</v>
      </c>
      <c r="G1709" s="89">
        <f t="shared" si="261"/>
        <v>2.6690256347656249</v>
      </c>
      <c r="H1709" s="86">
        <v>10.6761025390625</v>
      </c>
      <c r="O1709" s="53">
        <f t="shared" si="262"/>
        <v>4.5260037464002503</v>
      </c>
      <c r="P1709" s="54">
        <f t="shared" si="263"/>
        <v>60.072878709005721</v>
      </c>
      <c r="Q1709" s="69">
        <v>34.218004164497657</v>
      </c>
      <c r="R1709" s="53">
        <f t="shared" si="264"/>
        <v>11.425615304528886</v>
      </c>
      <c r="S1709" s="53">
        <f t="shared" si="265"/>
        <v>51.712377673225774</v>
      </c>
      <c r="T1709" s="53">
        <f t="shared" si="266"/>
        <v>1.8034236051581816</v>
      </c>
      <c r="U1709" s="53">
        <f t="shared" si="267"/>
        <v>60.072878709005721</v>
      </c>
      <c r="V1709" s="69">
        <v>34.218004164497657</v>
      </c>
      <c r="W1709" s="53">
        <f t="shared" si="268"/>
        <v>11.425615304528886</v>
      </c>
      <c r="X1709" s="53">
        <f t="shared" si="269"/>
        <v>20.605224343643979</v>
      </c>
      <c r="Y1709" s="12"/>
      <c r="Z1709" s="21"/>
      <c r="AA1709" s="48"/>
      <c r="AB1709" s="21"/>
      <c r="AC1709" s="12"/>
    </row>
    <row r="1710" spans="1:29" x14ac:dyDescent="0.3">
      <c r="A1710" s="1">
        <f t="shared" si="260"/>
        <v>45217.770833329196</v>
      </c>
      <c r="B1710" s="6">
        <v>18</v>
      </c>
      <c r="C1710" s="6" t="s">
        <v>119</v>
      </c>
      <c r="D1710">
        <f>IF(HOUR(A1710)+MINUTE(A1710)/60&lt;=18,1,IF(HOUR(A1710)+MINUTE(A1710)/60&gt;=23.25,1,LOOKUP(DAY(A1710),calendario!$A$12:$A$41,calendario!$C$12:$C$41)))</f>
        <v>0</v>
      </c>
      <c r="E1710" s="89">
        <f t="shared" si="261"/>
        <v>0</v>
      </c>
      <c r="F1710" s="88">
        <v>0</v>
      </c>
      <c r="G1710" s="89">
        <f t="shared" si="261"/>
        <v>4.2837885742187503</v>
      </c>
      <c r="H1710" s="86">
        <v>17.135154296875001</v>
      </c>
      <c r="O1710" s="53">
        <f t="shared" si="262"/>
        <v>4.5260037464002503</v>
      </c>
      <c r="P1710" s="54">
        <f t="shared" si="263"/>
        <v>60.072878709005721</v>
      </c>
      <c r="Q1710" s="69">
        <v>34.218004164497657</v>
      </c>
      <c r="R1710" s="53">
        <f t="shared" si="264"/>
        <v>11.425615304528886</v>
      </c>
      <c r="S1710" s="53">
        <f t="shared" si="265"/>
        <v>51.712377673225774</v>
      </c>
      <c r="T1710" s="53">
        <f t="shared" si="266"/>
        <v>0.15626014051997086</v>
      </c>
      <c r="U1710" s="53">
        <f t="shared" si="267"/>
        <v>60.072878709005721</v>
      </c>
      <c r="V1710" s="69">
        <v>34.218004164497657</v>
      </c>
      <c r="W1710" s="53">
        <f t="shared" si="268"/>
        <v>11.425615304528886</v>
      </c>
      <c r="X1710" s="53">
        <f t="shared" si="269"/>
        <v>1.7853682530128134</v>
      </c>
      <c r="Y1710" s="12"/>
      <c r="Z1710" s="21"/>
      <c r="AA1710" s="48"/>
      <c r="AB1710" s="21"/>
      <c r="AC1710" s="12"/>
    </row>
    <row r="1711" spans="1:29" x14ac:dyDescent="0.3">
      <c r="A1711" s="1">
        <f t="shared" si="260"/>
        <v>45217.78124999586</v>
      </c>
      <c r="B1711" s="6">
        <v>18</v>
      </c>
      <c r="C1711" s="6" t="s">
        <v>120</v>
      </c>
      <c r="D1711">
        <f>IF(HOUR(A1711)+MINUTE(A1711)/60&lt;=18,1,IF(HOUR(A1711)+MINUTE(A1711)/60&gt;=23.25,1,LOOKUP(DAY(A1711),calendario!$A$12:$A$41,calendario!$C$12:$C$41)))</f>
        <v>0</v>
      </c>
      <c r="E1711" s="89">
        <f t="shared" si="261"/>
        <v>0</v>
      </c>
      <c r="F1711" s="88">
        <v>0</v>
      </c>
      <c r="G1711" s="89">
        <f t="shared" si="261"/>
        <v>4.6505146484375004</v>
      </c>
      <c r="H1711" s="86">
        <v>18.602058593750002</v>
      </c>
      <c r="O1711" s="53">
        <f t="shared" si="262"/>
        <v>4.5260037464002503</v>
      </c>
      <c r="P1711" s="54">
        <f t="shared" si="263"/>
        <v>60.072878709005721</v>
      </c>
      <c r="Q1711" s="69">
        <v>34.176085111920877</v>
      </c>
      <c r="R1711" s="53">
        <f t="shared" si="264"/>
        <v>11.446574830817276</v>
      </c>
      <c r="S1711" s="53">
        <f t="shared" si="265"/>
        <v>51.807240567729806</v>
      </c>
      <c r="T1711" s="53">
        <f t="shared" si="266"/>
        <v>0</v>
      </c>
      <c r="U1711" s="53">
        <f t="shared" si="267"/>
        <v>60.072878709005721</v>
      </c>
      <c r="V1711" s="69">
        <v>34.176085111920877</v>
      </c>
      <c r="W1711" s="53">
        <f t="shared" si="268"/>
        <v>11.446574830817276</v>
      </c>
      <c r="X1711" s="53">
        <f t="shared" si="269"/>
        <v>0</v>
      </c>
      <c r="Y1711" s="12"/>
      <c r="Z1711" s="21"/>
      <c r="AA1711" s="48"/>
      <c r="AB1711" s="21"/>
      <c r="AC1711" s="12"/>
    </row>
    <row r="1712" spans="1:29" x14ac:dyDescent="0.3">
      <c r="A1712" s="1">
        <f t="shared" si="260"/>
        <v>45217.791666662524</v>
      </c>
      <c r="B1712" s="6">
        <v>18</v>
      </c>
      <c r="C1712" s="6" t="s">
        <v>121</v>
      </c>
      <c r="D1712">
        <f>IF(HOUR(A1712)+MINUTE(A1712)/60&lt;=18,1,IF(HOUR(A1712)+MINUTE(A1712)/60&gt;=23.25,1,LOOKUP(DAY(A1712),calendario!$A$12:$A$41,calendario!$C$12:$C$41)))</f>
        <v>0</v>
      </c>
      <c r="E1712" s="89">
        <f t="shared" si="261"/>
        <v>0</v>
      </c>
      <c r="F1712" s="88">
        <v>0</v>
      </c>
      <c r="G1712" s="89">
        <f t="shared" si="261"/>
        <v>4.6504936523437497</v>
      </c>
      <c r="H1712" s="86">
        <v>18.601974609374999</v>
      </c>
      <c r="O1712" s="53">
        <f t="shared" si="262"/>
        <v>4.5260037464002503</v>
      </c>
      <c r="P1712" s="54">
        <f t="shared" si="263"/>
        <v>60.072878709005721</v>
      </c>
      <c r="Q1712" s="69">
        <v>34.176085111920877</v>
      </c>
      <c r="R1712" s="53">
        <f t="shared" si="264"/>
        <v>11.446574830817276</v>
      </c>
      <c r="S1712" s="53">
        <f t="shared" si="265"/>
        <v>51.807240567729806</v>
      </c>
      <c r="T1712" s="53">
        <f t="shared" si="266"/>
        <v>0</v>
      </c>
      <c r="U1712" s="53">
        <f t="shared" si="267"/>
        <v>60.072878709005721</v>
      </c>
      <c r="V1712" s="69">
        <v>34.176085111920877</v>
      </c>
      <c r="W1712" s="53">
        <f t="shared" si="268"/>
        <v>11.446574830817276</v>
      </c>
      <c r="X1712" s="53">
        <f t="shared" si="269"/>
        <v>0</v>
      </c>
      <c r="Y1712" s="12"/>
      <c r="Z1712" s="21"/>
      <c r="AA1712" s="48"/>
      <c r="AB1712" s="21"/>
      <c r="AC1712" s="12"/>
    </row>
    <row r="1713" spans="1:29" x14ac:dyDescent="0.3">
      <c r="A1713" s="1">
        <f t="shared" si="260"/>
        <v>45217.802083329188</v>
      </c>
      <c r="B1713" s="6">
        <v>18</v>
      </c>
      <c r="C1713" s="6" t="s">
        <v>122</v>
      </c>
      <c r="D1713">
        <f>IF(HOUR(A1713)+MINUTE(A1713)/60&lt;=18,1,IF(HOUR(A1713)+MINUTE(A1713)/60&gt;=23.25,1,LOOKUP(DAY(A1713),calendario!$A$12:$A$41,calendario!$C$12:$C$41)))</f>
        <v>0</v>
      </c>
      <c r="E1713" s="89">
        <f t="shared" si="261"/>
        <v>0</v>
      </c>
      <c r="F1713" s="88">
        <v>0</v>
      </c>
      <c r="G1713" s="89">
        <f t="shared" si="261"/>
        <v>4.6503710937499996</v>
      </c>
      <c r="H1713" s="86">
        <v>18.601484374999998</v>
      </c>
      <c r="O1713" s="53">
        <f t="shared" si="262"/>
        <v>4.5260037464002503</v>
      </c>
      <c r="P1713" s="54">
        <f t="shared" si="263"/>
        <v>60.072878709005721</v>
      </c>
      <c r="Q1713" s="69">
        <v>32.579128058302963</v>
      </c>
      <c r="R1713" s="53">
        <f t="shared" si="264"/>
        <v>12.245053357626233</v>
      </c>
      <c r="S1713" s="53">
        <f t="shared" si="265"/>
        <v>55.421157371487297</v>
      </c>
      <c r="T1713" s="53">
        <f t="shared" si="266"/>
        <v>0</v>
      </c>
      <c r="U1713" s="53">
        <f t="shared" si="267"/>
        <v>60.072878709005721</v>
      </c>
      <c r="V1713" s="69">
        <v>32.579128058302963</v>
      </c>
      <c r="W1713" s="53">
        <f t="shared" si="268"/>
        <v>12.245053357626233</v>
      </c>
      <c r="X1713" s="53">
        <f t="shared" si="269"/>
        <v>0</v>
      </c>
      <c r="Y1713" s="12"/>
      <c r="Z1713" s="21"/>
      <c r="AA1713" s="48"/>
      <c r="AB1713" s="21"/>
      <c r="AC1713" s="12"/>
    </row>
    <row r="1714" spans="1:29" x14ac:dyDescent="0.3">
      <c r="A1714" s="1">
        <f t="shared" si="260"/>
        <v>45217.812499995853</v>
      </c>
      <c r="B1714" s="6">
        <v>18</v>
      </c>
      <c r="C1714" s="6" t="s">
        <v>123</v>
      </c>
      <c r="D1714">
        <f>IF(HOUR(A1714)+MINUTE(A1714)/60&lt;=18,1,IF(HOUR(A1714)+MINUTE(A1714)/60&gt;=23.25,1,LOOKUP(DAY(A1714),calendario!$A$12:$A$41,calendario!$C$12:$C$41)))</f>
        <v>0</v>
      </c>
      <c r="E1714" s="89">
        <f t="shared" si="261"/>
        <v>0</v>
      </c>
      <c r="F1714" s="88">
        <v>0</v>
      </c>
      <c r="G1714" s="89">
        <f t="shared" si="261"/>
        <v>4.6501044921875003</v>
      </c>
      <c r="H1714" s="86">
        <v>18.600417968750001</v>
      </c>
      <c r="O1714" s="53">
        <f t="shared" si="262"/>
        <v>4.5260037464002503</v>
      </c>
      <c r="P1714" s="54">
        <f t="shared" si="263"/>
        <v>60.072878709005721</v>
      </c>
      <c r="Q1714" s="69">
        <v>32.579128058302963</v>
      </c>
      <c r="R1714" s="53">
        <f t="shared" si="264"/>
        <v>12.245053357626233</v>
      </c>
      <c r="S1714" s="53">
        <f t="shared" si="265"/>
        <v>55.421157371487297</v>
      </c>
      <c r="T1714" s="53">
        <f t="shared" si="266"/>
        <v>0</v>
      </c>
      <c r="U1714" s="53">
        <f t="shared" si="267"/>
        <v>60.072878709005721</v>
      </c>
      <c r="V1714" s="69">
        <v>32.579128058302963</v>
      </c>
      <c r="W1714" s="53">
        <f t="shared" si="268"/>
        <v>12.245053357626233</v>
      </c>
      <c r="X1714" s="53">
        <f t="shared" si="269"/>
        <v>0</v>
      </c>
      <c r="Y1714" s="12"/>
      <c r="Z1714" s="21"/>
      <c r="AA1714" s="48"/>
      <c r="AB1714" s="21"/>
      <c r="AC1714" s="12"/>
    </row>
    <row r="1715" spans="1:29" x14ac:dyDescent="0.3">
      <c r="A1715" s="1">
        <f t="shared" si="260"/>
        <v>45217.822916662517</v>
      </c>
      <c r="B1715" s="6">
        <v>18</v>
      </c>
      <c r="C1715" s="6" t="s">
        <v>124</v>
      </c>
      <c r="D1715">
        <f>IF(HOUR(A1715)+MINUTE(A1715)/60&lt;=18,1,IF(HOUR(A1715)+MINUTE(A1715)/60&gt;=23.25,1,LOOKUP(DAY(A1715),calendario!$A$12:$A$41,calendario!$C$12:$C$41)))</f>
        <v>0</v>
      </c>
      <c r="E1715" s="89">
        <f t="shared" si="261"/>
        <v>0</v>
      </c>
      <c r="F1715" s="88">
        <v>0</v>
      </c>
      <c r="G1715" s="89">
        <f t="shared" si="261"/>
        <v>4.6499667968749998</v>
      </c>
      <c r="H1715" s="86">
        <v>18.599867187499999</v>
      </c>
      <c r="O1715" s="53">
        <f t="shared" si="262"/>
        <v>4.5260037464002503</v>
      </c>
      <c r="P1715" s="54">
        <f t="shared" si="263"/>
        <v>60.072878709005721</v>
      </c>
      <c r="Q1715" s="69">
        <v>32.788355804268612</v>
      </c>
      <c r="R1715" s="53">
        <f t="shared" si="264"/>
        <v>12.140439484643409</v>
      </c>
      <c r="S1715" s="53">
        <f t="shared" si="265"/>
        <v>54.947674590441594</v>
      </c>
      <c r="T1715" s="53">
        <f t="shared" si="266"/>
        <v>0</v>
      </c>
      <c r="U1715" s="53">
        <f t="shared" si="267"/>
        <v>60.072878709005721</v>
      </c>
      <c r="V1715" s="69">
        <v>32.788355804268612</v>
      </c>
      <c r="W1715" s="53">
        <f t="shared" si="268"/>
        <v>12.140439484643409</v>
      </c>
      <c r="X1715" s="53">
        <f t="shared" si="269"/>
        <v>0</v>
      </c>
      <c r="Y1715" s="12"/>
      <c r="Z1715" s="21"/>
      <c r="AA1715" s="48"/>
      <c r="AB1715" s="21"/>
      <c r="AC1715" s="12"/>
    </row>
    <row r="1716" spans="1:29" x14ac:dyDescent="0.3">
      <c r="A1716" s="1">
        <f t="shared" si="260"/>
        <v>45217.833333329181</v>
      </c>
      <c r="B1716" s="6">
        <v>18</v>
      </c>
      <c r="C1716" s="6" t="s">
        <v>125</v>
      </c>
      <c r="D1716">
        <f>IF(HOUR(A1716)+MINUTE(A1716)/60&lt;=18,1,IF(HOUR(A1716)+MINUTE(A1716)/60&gt;=23.25,1,LOOKUP(DAY(A1716),calendario!$A$12:$A$41,calendario!$C$12:$C$41)))</f>
        <v>0</v>
      </c>
      <c r="E1716" s="89">
        <f t="shared" si="261"/>
        <v>0.70508666992187496</v>
      </c>
      <c r="F1716" s="88">
        <v>2.8203466796874999</v>
      </c>
      <c r="G1716" s="89">
        <f t="shared" si="261"/>
        <v>4.6494506835937504</v>
      </c>
      <c r="H1716" s="86">
        <v>18.597802734375001</v>
      </c>
      <c r="O1716" s="53">
        <f t="shared" si="262"/>
        <v>3.8067693784799248</v>
      </c>
      <c r="P1716" s="54">
        <f t="shared" si="263"/>
        <v>60.072878709005721</v>
      </c>
      <c r="Q1716" s="69">
        <v>32.788355804268612</v>
      </c>
      <c r="R1716" s="53">
        <f t="shared" si="264"/>
        <v>12.140439484643409</v>
      </c>
      <c r="S1716" s="53">
        <f t="shared" si="265"/>
        <v>46.215853271429125</v>
      </c>
      <c r="T1716" s="53">
        <f t="shared" si="266"/>
        <v>0</v>
      </c>
      <c r="U1716" s="53">
        <f t="shared" si="267"/>
        <v>60.072878709005721</v>
      </c>
      <c r="V1716" s="69">
        <v>32.788355804268612</v>
      </c>
      <c r="W1716" s="53">
        <f t="shared" si="268"/>
        <v>12.140439484643409</v>
      </c>
      <c r="X1716" s="53">
        <f t="shared" si="269"/>
        <v>0</v>
      </c>
      <c r="Y1716" s="12"/>
      <c r="Z1716" s="21"/>
      <c r="AA1716" s="48"/>
      <c r="AB1716" s="21"/>
      <c r="AC1716" s="12"/>
    </row>
    <row r="1717" spans="1:29" x14ac:dyDescent="0.3">
      <c r="A1717" s="1">
        <f t="shared" si="260"/>
        <v>45217.843749995845</v>
      </c>
      <c r="B1717" s="6">
        <v>18</v>
      </c>
      <c r="C1717" s="6" t="s">
        <v>126</v>
      </c>
      <c r="D1717">
        <f>IF(HOUR(A1717)+MINUTE(A1717)/60&lt;=18,1,IF(HOUR(A1717)+MINUTE(A1717)/60&gt;=23.25,1,LOOKUP(DAY(A1717),calendario!$A$12:$A$41,calendario!$C$12:$C$41)))</f>
        <v>0</v>
      </c>
      <c r="E1717" s="89">
        <f t="shared" si="261"/>
        <v>4.5062480468750001</v>
      </c>
      <c r="F1717" s="88">
        <v>18.024992187500001</v>
      </c>
      <c r="G1717" s="89">
        <f t="shared" si="261"/>
        <v>4.64950146484375</v>
      </c>
      <c r="H1717" s="86">
        <v>18.598005859375</v>
      </c>
      <c r="O1717" s="53">
        <f t="shared" si="262"/>
        <v>0</v>
      </c>
      <c r="P1717" s="54">
        <f t="shared" si="263"/>
        <v>60.072878709005721</v>
      </c>
      <c r="Q1717" s="69">
        <v>32.87361478396668</v>
      </c>
      <c r="R1717" s="53">
        <f t="shared" si="264"/>
        <v>12.097809994794375</v>
      </c>
      <c r="S1717" s="53">
        <f t="shared" si="265"/>
        <v>0</v>
      </c>
      <c r="T1717" s="53">
        <f t="shared" si="266"/>
        <v>0</v>
      </c>
      <c r="U1717" s="53">
        <f t="shared" si="267"/>
        <v>60.072878709005721</v>
      </c>
      <c r="V1717" s="69">
        <v>32.87361478396668</v>
      </c>
      <c r="W1717" s="53">
        <f t="shared" si="268"/>
        <v>12.097809994794375</v>
      </c>
      <c r="X1717" s="53">
        <f t="shared" si="269"/>
        <v>0</v>
      </c>
      <c r="Y1717" s="12"/>
      <c r="Z1717" s="21"/>
      <c r="AA1717" s="48"/>
      <c r="AB1717" s="21"/>
      <c r="AC1717" s="12"/>
    </row>
    <row r="1718" spans="1:29" x14ac:dyDescent="0.3">
      <c r="A1718" s="1">
        <f t="shared" si="260"/>
        <v>45217.85416666251</v>
      </c>
      <c r="B1718" s="6">
        <v>18</v>
      </c>
      <c r="C1718" s="6" t="s">
        <v>127</v>
      </c>
      <c r="D1718">
        <f>IF(HOUR(A1718)+MINUTE(A1718)/60&lt;=18,1,IF(HOUR(A1718)+MINUTE(A1718)/60&gt;=23.25,1,LOOKUP(DAY(A1718),calendario!$A$12:$A$41,calendario!$C$12:$C$41)))</f>
        <v>0</v>
      </c>
      <c r="E1718" s="89">
        <f t="shared" si="261"/>
        <v>4.6498481445312496</v>
      </c>
      <c r="F1718" s="88">
        <v>18.599392578124998</v>
      </c>
      <c r="G1718" s="89">
        <f t="shared" si="261"/>
        <v>4.6492504882812504</v>
      </c>
      <c r="H1718" s="86">
        <v>18.597001953125002</v>
      </c>
      <c r="O1718" s="53">
        <f t="shared" si="262"/>
        <v>0</v>
      </c>
      <c r="P1718" s="54">
        <f t="shared" si="263"/>
        <v>60.072878709005721</v>
      </c>
      <c r="Q1718" s="69">
        <v>32.87361478396668</v>
      </c>
      <c r="R1718" s="53">
        <f t="shared" si="264"/>
        <v>12.097809994794375</v>
      </c>
      <c r="S1718" s="53">
        <f t="shared" si="265"/>
        <v>0</v>
      </c>
      <c r="T1718" s="53">
        <f t="shared" si="266"/>
        <v>0</v>
      </c>
      <c r="U1718" s="53">
        <f t="shared" si="267"/>
        <v>60.072878709005721</v>
      </c>
      <c r="V1718" s="69">
        <v>32.87361478396668</v>
      </c>
      <c r="W1718" s="53">
        <f t="shared" si="268"/>
        <v>12.097809994794375</v>
      </c>
      <c r="X1718" s="53">
        <f t="shared" si="269"/>
        <v>0</v>
      </c>
      <c r="Y1718" s="12"/>
      <c r="Z1718" s="21"/>
      <c r="AA1718" s="48"/>
      <c r="AB1718" s="21"/>
      <c r="AC1718" s="12"/>
    </row>
    <row r="1719" spans="1:29" x14ac:dyDescent="0.3">
      <c r="A1719" s="1">
        <f t="shared" si="260"/>
        <v>45217.864583329174</v>
      </c>
      <c r="B1719" s="6">
        <v>18</v>
      </c>
      <c r="C1719" s="6" t="s">
        <v>128</v>
      </c>
      <c r="D1719">
        <f>IF(HOUR(A1719)+MINUTE(A1719)/60&lt;=18,1,IF(HOUR(A1719)+MINUTE(A1719)/60&gt;=23.25,1,LOOKUP(DAY(A1719),calendario!$A$12:$A$41,calendario!$C$12:$C$41)))</f>
        <v>0</v>
      </c>
      <c r="E1719" s="89">
        <f t="shared" si="261"/>
        <v>4.6505014648437504</v>
      </c>
      <c r="F1719" s="88">
        <v>18.602005859375002</v>
      </c>
      <c r="G1719" s="89">
        <f t="shared" si="261"/>
        <v>4.5516201171875004</v>
      </c>
      <c r="H1719" s="86">
        <v>18.206480468750001</v>
      </c>
      <c r="O1719" s="53">
        <f t="shared" si="262"/>
        <v>0</v>
      </c>
      <c r="P1719" s="54">
        <f t="shared" si="263"/>
        <v>60.072878709005721</v>
      </c>
      <c r="Q1719" s="69">
        <v>34.074688443519001</v>
      </c>
      <c r="R1719" s="53">
        <f t="shared" si="264"/>
        <v>11.497273165018214</v>
      </c>
      <c r="S1719" s="53">
        <f t="shared" si="265"/>
        <v>0</v>
      </c>
      <c r="T1719" s="53">
        <f t="shared" si="266"/>
        <v>0</v>
      </c>
      <c r="U1719" s="53">
        <f t="shared" si="267"/>
        <v>60.072878709005721</v>
      </c>
      <c r="V1719" s="69">
        <v>34.074688443519001</v>
      </c>
      <c r="W1719" s="53">
        <f t="shared" si="268"/>
        <v>11.497273165018214</v>
      </c>
      <c r="X1719" s="53">
        <f t="shared" si="269"/>
        <v>0</v>
      </c>
      <c r="Y1719" s="12"/>
      <c r="Z1719" s="21"/>
      <c r="AA1719" s="48"/>
      <c r="AB1719" s="21"/>
      <c r="AC1719" s="12"/>
    </row>
    <row r="1720" spans="1:29" x14ac:dyDescent="0.3">
      <c r="A1720" s="1">
        <f t="shared" si="260"/>
        <v>45217.874999995838</v>
      </c>
      <c r="B1720" s="6">
        <v>18</v>
      </c>
      <c r="C1720" s="6" t="s">
        <v>129</v>
      </c>
      <c r="D1720">
        <f>IF(HOUR(A1720)+MINUTE(A1720)/60&lt;=18,1,IF(HOUR(A1720)+MINUTE(A1720)/60&gt;=23.25,1,LOOKUP(DAY(A1720),calendario!$A$12:$A$41,calendario!$C$12:$C$41)))</f>
        <v>0</v>
      </c>
      <c r="E1720" s="89">
        <f t="shared" si="261"/>
        <v>4.6505019531249996</v>
      </c>
      <c r="F1720" s="88">
        <v>18.602007812499998</v>
      </c>
      <c r="G1720" s="89">
        <f t="shared" si="261"/>
        <v>4.6493154296875003</v>
      </c>
      <c r="H1720" s="86">
        <v>18.597261718750001</v>
      </c>
      <c r="O1720" s="53">
        <f t="shared" si="262"/>
        <v>0</v>
      </c>
      <c r="P1720" s="54">
        <f t="shared" si="263"/>
        <v>60.072878709005721</v>
      </c>
      <c r="Q1720" s="69">
        <v>34.074688443519001</v>
      </c>
      <c r="R1720" s="53">
        <f t="shared" si="264"/>
        <v>11.497273165018214</v>
      </c>
      <c r="S1720" s="53">
        <f t="shared" si="265"/>
        <v>0</v>
      </c>
      <c r="T1720" s="53">
        <f t="shared" si="266"/>
        <v>0</v>
      </c>
      <c r="U1720" s="53">
        <f t="shared" si="267"/>
        <v>60.072878709005721</v>
      </c>
      <c r="V1720" s="69">
        <v>34.074688443519001</v>
      </c>
      <c r="W1720" s="53">
        <f t="shared" si="268"/>
        <v>11.497273165018214</v>
      </c>
      <c r="X1720" s="53">
        <f t="shared" si="269"/>
        <v>0</v>
      </c>
      <c r="Y1720" s="12"/>
      <c r="Z1720" s="21"/>
      <c r="AA1720" s="48"/>
      <c r="AB1720" s="21"/>
      <c r="AC1720" s="12"/>
    </row>
    <row r="1721" spans="1:29" x14ac:dyDescent="0.3">
      <c r="A1721" s="1">
        <f t="shared" si="260"/>
        <v>45217.885416662502</v>
      </c>
      <c r="B1721" s="6">
        <v>18</v>
      </c>
      <c r="C1721" s="6" t="s">
        <v>130</v>
      </c>
      <c r="D1721">
        <f>IF(HOUR(A1721)+MINUTE(A1721)/60&lt;=18,1,IF(HOUR(A1721)+MINUTE(A1721)/60&gt;=23.25,1,LOOKUP(DAY(A1721),calendario!$A$12:$A$41,calendario!$C$12:$C$41)))</f>
        <v>0</v>
      </c>
      <c r="E1721" s="89">
        <f t="shared" si="261"/>
        <v>4.6512036132812504</v>
      </c>
      <c r="F1721" s="88">
        <v>18.604814453125002</v>
      </c>
      <c r="G1721" s="89">
        <f t="shared" si="261"/>
        <v>4.6492690429687498</v>
      </c>
      <c r="H1721" s="86">
        <v>18.597076171874999</v>
      </c>
      <c r="O1721" s="53">
        <f t="shared" si="262"/>
        <v>0</v>
      </c>
      <c r="P1721" s="54">
        <f t="shared" si="263"/>
        <v>60.072878709005721</v>
      </c>
      <c r="Q1721" s="69">
        <v>33.887506507027588</v>
      </c>
      <c r="R1721" s="53">
        <f t="shared" si="264"/>
        <v>11.590864133263921</v>
      </c>
      <c r="S1721" s="53">
        <f t="shared" si="265"/>
        <v>0</v>
      </c>
      <c r="T1721" s="53">
        <f t="shared" si="266"/>
        <v>0</v>
      </c>
      <c r="U1721" s="53">
        <f t="shared" si="267"/>
        <v>60.072878709005721</v>
      </c>
      <c r="V1721" s="69">
        <v>33.887506507027588</v>
      </c>
      <c r="W1721" s="53">
        <f t="shared" si="268"/>
        <v>11.590864133263921</v>
      </c>
      <c r="X1721" s="53">
        <f t="shared" si="269"/>
        <v>0</v>
      </c>
      <c r="Y1721" s="12"/>
      <c r="Z1721" s="21"/>
      <c r="AA1721" s="48"/>
      <c r="AB1721" s="21"/>
      <c r="AC1721" s="12"/>
    </row>
    <row r="1722" spans="1:29" x14ac:dyDescent="0.3">
      <c r="A1722" s="1">
        <f t="shared" si="260"/>
        <v>45217.895833329167</v>
      </c>
      <c r="B1722" s="6">
        <v>18</v>
      </c>
      <c r="C1722" s="6" t="s">
        <v>131</v>
      </c>
      <c r="D1722">
        <f>IF(HOUR(A1722)+MINUTE(A1722)/60&lt;=18,1,IF(HOUR(A1722)+MINUTE(A1722)/60&gt;=23.25,1,LOOKUP(DAY(A1722),calendario!$A$12:$A$41,calendario!$C$12:$C$41)))</f>
        <v>0</v>
      </c>
      <c r="E1722" s="89">
        <f t="shared" si="261"/>
        <v>4.6512094726562498</v>
      </c>
      <c r="F1722" s="88">
        <v>18.604837890624999</v>
      </c>
      <c r="G1722" s="89">
        <f t="shared" si="261"/>
        <v>4.6490712890625003</v>
      </c>
      <c r="H1722" s="86">
        <v>18.596285156250001</v>
      </c>
      <c r="O1722" s="53">
        <f t="shared" si="262"/>
        <v>0</v>
      </c>
      <c r="P1722" s="54">
        <f t="shared" si="263"/>
        <v>60.072878709005721</v>
      </c>
      <c r="Q1722" s="69">
        <v>33.887506507027588</v>
      </c>
      <c r="R1722" s="53">
        <f t="shared" si="264"/>
        <v>11.590864133263921</v>
      </c>
      <c r="S1722" s="53">
        <f t="shared" si="265"/>
        <v>0</v>
      </c>
      <c r="T1722" s="53">
        <f t="shared" si="266"/>
        <v>0</v>
      </c>
      <c r="U1722" s="53">
        <f t="shared" si="267"/>
        <v>60.072878709005721</v>
      </c>
      <c r="V1722" s="69">
        <v>33.887506507027588</v>
      </c>
      <c r="W1722" s="53">
        <f t="shared" si="268"/>
        <v>11.590864133263921</v>
      </c>
      <c r="X1722" s="53">
        <f t="shared" si="269"/>
        <v>0</v>
      </c>
      <c r="Y1722" s="12"/>
      <c r="Z1722" s="21"/>
      <c r="AA1722" s="48"/>
      <c r="AB1722" s="21"/>
      <c r="AC1722" s="12"/>
    </row>
    <row r="1723" spans="1:29" x14ac:dyDescent="0.3">
      <c r="A1723" s="1">
        <f t="shared" si="260"/>
        <v>45217.906249995831</v>
      </c>
      <c r="B1723" s="6">
        <v>18</v>
      </c>
      <c r="C1723" s="6" t="s">
        <v>132</v>
      </c>
      <c r="D1723">
        <f>IF(HOUR(A1723)+MINUTE(A1723)/60&lt;=18,1,IF(HOUR(A1723)+MINUTE(A1723)/60&gt;=23.25,1,LOOKUP(DAY(A1723),calendario!$A$12:$A$41,calendario!$C$12:$C$41)))</f>
        <v>0</v>
      </c>
      <c r="E1723" s="89">
        <f t="shared" si="261"/>
        <v>4.65120166015625</v>
      </c>
      <c r="F1723" s="88">
        <v>18.604806640625</v>
      </c>
      <c r="G1723" s="89">
        <f t="shared" si="261"/>
        <v>4.6488779296875</v>
      </c>
      <c r="H1723" s="86">
        <v>18.59551171875</v>
      </c>
      <c r="O1723" s="53">
        <f t="shared" si="262"/>
        <v>0</v>
      </c>
      <c r="P1723" s="54">
        <f t="shared" si="263"/>
        <v>60.072878709005721</v>
      </c>
      <c r="Q1723" s="69">
        <v>34.047931025507545</v>
      </c>
      <c r="R1723" s="53">
        <f t="shared" si="264"/>
        <v>11.510651874023942</v>
      </c>
      <c r="S1723" s="53">
        <f t="shared" si="265"/>
        <v>0</v>
      </c>
      <c r="T1723" s="53">
        <f t="shared" si="266"/>
        <v>0</v>
      </c>
      <c r="U1723" s="53">
        <f t="shared" si="267"/>
        <v>60.072878709005721</v>
      </c>
      <c r="V1723" s="69">
        <v>34.047931025507545</v>
      </c>
      <c r="W1723" s="53">
        <f t="shared" si="268"/>
        <v>11.510651874023942</v>
      </c>
      <c r="X1723" s="53">
        <f t="shared" si="269"/>
        <v>0</v>
      </c>
      <c r="Y1723" s="12"/>
      <c r="Z1723" s="21"/>
      <c r="AA1723" s="48"/>
      <c r="AB1723" s="21"/>
      <c r="AC1723" s="12"/>
    </row>
    <row r="1724" spans="1:29" x14ac:dyDescent="0.3">
      <c r="A1724" s="1">
        <f t="shared" si="260"/>
        <v>45217.916666662495</v>
      </c>
      <c r="B1724" s="6">
        <v>18</v>
      </c>
      <c r="C1724" s="6" t="s">
        <v>133</v>
      </c>
      <c r="D1724">
        <f>IF(HOUR(A1724)+MINUTE(A1724)/60&lt;=18,1,IF(HOUR(A1724)+MINUTE(A1724)/60&gt;=23.25,1,LOOKUP(DAY(A1724),calendario!$A$12:$A$41,calendario!$C$12:$C$41)))</f>
        <v>0</v>
      </c>
      <c r="E1724" s="89">
        <f t="shared" si="261"/>
        <v>4.6512675781250001</v>
      </c>
      <c r="F1724" s="88">
        <v>18.605070312500001</v>
      </c>
      <c r="G1724" s="89">
        <f t="shared" si="261"/>
        <v>4.6493022460937503</v>
      </c>
      <c r="H1724" s="86">
        <v>18.597208984375001</v>
      </c>
      <c r="O1724" s="53">
        <f t="shared" si="262"/>
        <v>0</v>
      </c>
      <c r="P1724" s="54">
        <f t="shared" si="263"/>
        <v>60.072878709005721</v>
      </c>
      <c r="Q1724" s="69">
        <v>34.047931025507545</v>
      </c>
      <c r="R1724" s="53">
        <f t="shared" si="264"/>
        <v>11.510651874023942</v>
      </c>
      <c r="S1724" s="53">
        <f t="shared" si="265"/>
        <v>0</v>
      </c>
      <c r="T1724" s="53">
        <f t="shared" si="266"/>
        <v>0</v>
      </c>
      <c r="U1724" s="53">
        <f t="shared" si="267"/>
        <v>60.072878709005721</v>
      </c>
      <c r="V1724" s="69">
        <v>34.047931025507545</v>
      </c>
      <c r="W1724" s="53">
        <f t="shared" si="268"/>
        <v>11.510651874023942</v>
      </c>
      <c r="X1724" s="53">
        <f t="shared" si="269"/>
        <v>0</v>
      </c>
      <c r="Y1724" s="12"/>
      <c r="Z1724" s="21"/>
      <c r="AA1724" s="48"/>
      <c r="AB1724" s="21"/>
      <c r="AC1724" s="12"/>
    </row>
    <row r="1725" spans="1:29" x14ac:dyDescent="0.3">
      <c r="A1725" s="1">
        <f t="shared" si="260"/>
        <v>45217.927083329159</v>
      </c>
      <c r="B1725" s="6">
        <v>18</v>
      </c>
      <c r="C1725" s="6" t="s">
        <v>134</v>
      </c>
      <c r="D1725">
        <f>IF(HOUR(A1725)+MINUTE(A1725)/60&lt;=18,1,IF(HOUR(A1725)+MINUTE(A1725)/60&gt;=23.25,1,LOOKUP(DAY(A1725),calendario!$A$12:$A$41,calendario!$C$12:$C$41)))</f>
        <v>0</v>
      </c>
      <c r="E1725" s="89">
        <f t="shared" si="261"/>
        <v>4.6519174804687502</v>
      </c>
      <c r="F1725" s="88">
        <v>18.607669921875001</v>
      </c>
      <c r="G1725" s="89">
        <f t="shared" si="261"/>
        <v>4.64934423828125</v>
      </c>
      <c r="H1725" s="86">
        <v>18.597376953125</v>
      </c>
      <c r="O1725" s="53">
        <f t="shared" si="262"/>
        <v>0</v>
      </c>
      <c r="P1725" s="54">
        <f t="shared" si="263"/>
        <v>60.072878709005721</v>
      </c>
      <c r="Q1725" s="69">
        <v>34.525153565851113</v>
      </c>
      <c r="R1725" s="53">
        <f t="shared" si="264"/>
        <v>11.272040603852158</v>
      </c>
      <c r="S1725" s="53">
        <f t="shared" si="265"/>
        <v>0</v>
      </c>
      <c r="T1725" s="53">
        <f t="shared" si="266"/>
        <v>0</v>
      </c>
      <c r="U1725" s="53">
        <f t="shared" si="267"/>
        <v>60.072878709005721</v>
      </c>
      <c r="V1725" s="69">
        <v>34.525153565851113</v>
      </c>
      <c r="W1725" s="53">
        <f t="shared" si="268"/>
        <v>11.272040603852158</v>
      </c>
      <c r="X1725" s="53">
        <f t="shared" si="269"/>
        <v>0</v>
      </c>
      <c r="Y1725" s="12"/>
      <c r="Z1725" s="21"/>
      <c r="AA1725" s="48"/>
      <c r="AB1725" s="21"/>
      <c r="AC1725" s="12"/>
    </row>
    <row r="1726" spans="1:29" x14ac:dyDescent="0.3">
      <c r="A1726" s="1">
        <f t="shared" si="260"/>
        <v>45217.937499995824</v>
      </c>
      <c r="B1726" s="6">
        <v>18</v>
      </c>
      <c r="C1726" s="6" t="s">
        <v>135</v>
      </c>
      <c r="D1726">
        <f>IF(HOUR(A1726)+MINUTE(A1726)/60&lt;=18,1,IF(HOUR(A1726)+MINUTE(A1726)/60&gt;=23.25,1,LOOKUP(DAY(A1726),calendario!$A$12:$A$41,calendario!$C$12:$C$41)))</f>
        <v>0</v>
      </c>
      <c r="E1726" s="89">
        <f t="shared" si="261"/>
        <v>4.6519975585937496</v>
      </c>
      <c r="F1726" s="88">
        <v>18.607990234374999</v>
      </c>
      <c r="G1726" s="89">
        <f t="shared" si="261"/>
        <v>4.6496176757812497</v>
      </c>
      <c r="H1726" s="86">
        <v>18.598470703124999</v>
      </c>
      <c r="O1726" s="53">
        <f t="shared" si="262"/>
        <v>0</v>
      </c>
      <c r="P1726" s="54">
        <f t="shared" si="263"/>
        <v>60.072878709005721</v>
      </c>
      <c r="Q1726" s="69">
        <v>34.525153565851113</v>
      </c>
      <c r="R1726" s="53">
        <f t="shared" si="264"/>
        <v>11.272040603852158</v>
      </c>
      <c r="S1726" s="53">
        <f t="shared" si="265"/>
        <v>0</v>
      </c>
      <c r="T1726" s="53">
        <f t="shared" si="266"/>
        <v>0</v>
      </c>
      <c r="U1726" s="53">
        <f t="shared" si="267"/>
        <v>60.072878709005721</v>
      </c>
      <c r="V1726" s="69">
        <v>34.525153565851113</v>
      </c>
      <c r="W1726" s="53">
        <f t="shared" si="268"/>
        <v>11.272040603852158</v>
      </c>
      <c r="X1726" s="53">
        <f t="shared" si="269"/>
        <v>0</v>
      </c>
      <c r="Y1726" s="12"/>
      <c r="Z1726" s="21"/>
      <c r="AA1726" s="48"/>
      <c r="AB1726" s="21"/>
      <c r="AC1726" s="12"/>
    </row>
    <row r="1727" spans="1:29" x14ac:dyDescent="0.3">
      <c r="A1727" s="1">
        <f t="shared" si="260"/>
        <v>45217.947916662488</v>
      </c>
      <c r="B1727" s="6">
        <v>18</v>
      </c>
      <c r="C1727" s="6" t="s">
        <v>136</v>
      </c>
      <c r="D1727">
        <f>IF(HOUR(A1727)+MINUTE(A1727)/60&lt;=18,1,IF(HOUR(A1727)+MINUTE(A1727)/60&gt;=23.25,1,LOOKUP(DAY(A1727),calendario!$A$12:$A$41,calendario!$C$12:$C$41)))</f>
        <v>0</v>
      </c>
      <c r="E1727" s="89">
        <f t="shared" si="261"/>
        <v>4.65181640625</v>
      </c>
      <c r="F1727" s="88">
        <v>18.607265625</v>
      </c>
      <c r="G1727" s="89">
        <f t="shared" si="261"/>
        <v>4.6494931640625001</v>
      </c>
      <c r="H1727" s="86">
        <v>18.597972656250001</v>
      </c>
      <c r="O1727" s="53">
        <f t="shared" si="262"/>
        <v>0</v>
      </c>
      <c r="P1727" s="54">
        <f t="shared" si="263"/>
        <v>60.072878709005721</v>
      </c>
      <c r="Q1727" s="69">
        <v>33.762157470067677</v>
      </c>
      <c r="R1727" s="53">
        <f t="shared" si="264"/>
        <v>11.653538651743876</v>
      </c>
      <c r="S1727" s="53">
        <f t="shared" si="265"/>
        <v>0</v>
      </c>
      <c r="T1727" s="53">
        <f t="shared" si="266"/>
        <v>0</v>
      </c>
      <c r="U1727" s="53">
        <f t="shared" si="267"/>
        <v>60.072878709005721</v>
      </c>
      <c r="V1727" s="69">
        <v>33.762157470067677</v>
      </c>
      <c r="W1727" s="53">
        <f t="shared" si="268"/>
        <v>11.653538651743876</v>
      </c>
      <c r="X1727" s="53">
        <f t="shared" si="269"/>
        <v>0</v>
      </c>
      <c r="Y1727" s="12"/>
      <c r="Z1727" s="21"/>
      <c r="AA1727" s="48"/>
      <c r="AB1727" s="21"/>
      <c r="AC1727" s="12"/>
    </row>
    <row r="1728" spans="1:29" x14ac:dyDescent="0.3">
      <c r="A1728" s="1">
        <f t="shared" si="260"/>
        <v>45217.958333329152</v>
      </c>
      <c r="B1728" s="6">
        <v>18</v>
      </c>
      <c r="C1728" s="6" t="s">
        <v>137</v>
      </c>
      <c r="D1728">
        <f>IF(HOUR(A1728)+MINUTE(A1728)/60&lt;=18,1,IF(HOUR(A1728)+MINUTE(A1728)/60&gt;=23.25,1,LOOKUP(DAY(A1728),calendario!$A$12:$A$41,calendario!$C$12:$C$41)))</f>
        <v>0</v>
      </c>
      <c r="E1728" s="89">
        <f t="shared" si="261"/>
        <v>4.6516445312499997</v>
      </c>
      <c r="F1728" s="88">
        <v>18.606578124999999</v>
      </c>
      <c r="G1728" s="89">
        <f t="shared" si="261"/>
        <v>4.6493452148437502</v>
      </c>
      <c r="H1728" s="86">
        <v>18.597380859375001</v>
      </c>
      <c r="O1728" s="53">
        <f t="shared" si="262"/>
        <v>0</v>
      </c>
      <c r="P1728" s="54">
        <f t="shared" si="263"/>
        <v>60.072878709005721</v>
      </c>
      <c r="Q1728" s="69">
        <v>33.762157470067677</v>
      </c>
      <c r="R1728" s="53">
        <f t="shared" si="264"/>
        <v>11.653538651743876</v>
      </c>
      <c r="S1728" s="53">
        <f t="shared" si="265"/>
        <v>0</v>
      </c>
      <c r="T1728" s="53">
        <f t="shared" si="266"/>
        <v>0</v>
      </c>
      <c r="U1728" s="53">
        <f t="shared" si="267"/>
        <v>60.072878709005721</v>
      </c>
      <c r="V1728" s="69">
        <v>33.762157470067677</v>
      </c>
      <c r="W1728" s="53">
        <f t="shared" si="268"/>
        <v>11.653538651743876</v>
      </c>
      <c r="X1728" s="53">
        <f t="shared" si="269"/>
        <v>0</v>
      </c>
      <c r="Y1728" s="12"/>
      <c r="Z1728" s="21"/>
      <c r="AA1728" s="48"/>
      <c r="AB1728" s="21"/>
      <c r="AC1728" s="12"/>
    </row>
    <row r="1729" spans="1:29" x14ac:dyDescent="0.3">
      <c r="A1729" s="1">
        <f t="shared" si="260"/>
        <v>45217.968749995816</v>
      </c>
      <c r="B1729" s="6">
        <v>18</v>
      </c>
      <c r="C1729" s="6" t="s">
        <v>138</v>
      </c>
      <c r="D1729">
        <f>IF(HOUR(A1729)+MINUTE(A1729)/60&lt;=18,1,IF(HOUR(A1729)+MINUTE(A1729)/60&gt;=23.25,1,LOOKUP(DAY(A1729),calendario!$A$12:$A$41,calendario!$C$12:$C$41)))</f>
        <v>1</v>
      </c>
      <c r="E1729" s="89">
        <f t="shared" si="261"/>
        <v>4.6223847656250001</v>
      </c>
      <c r="F1729" s="88">
        <v>18.4895390625</v>
      </c>
      <c r="G1729" s="89">
        <f t="shared" si="261"/>
        <v>4.5544682617187497</v>
      </c>
      <c r="H1729" s="86">
        <v>18.217873046874999</v>
      </c>
      <c r="O1729" s="53">
        <f t="shared" si="262"/>
        <v>0</v>
      </c>
      <c r="P1729" s="54">
        <f t="shared" si="263"/>
        <v>58.927641853201457</v>
      </c>
      <c r="Q1729" s="69">
        <v>33.750080426861011</v>
      </c>
      <c r="R1729" s="53">
        <f t="shared" si="264"/>
        <v>11.115589666840187</v>
      </c>
      <c r="S1729" s="53">
        <f t="shared" si="265"/>
        <v>0</v>
      </c>
      <c r="T1729" s="53">
        <f t="shared" si="266"/>
        <v>0</v>
      </c>
      <c r="U1729" s="53">
        <f t="shared" si="267"/>
        <v>58.927641853201457</v>
      </c>
      <c r="V1729" s="69">
        <v>33.750080426861011</v>
      </c>
      <c r="W1729" s="53">
        <f t="shared" si="268"/>
        <v>11.115589666840187</v>
      </c>
      <c r="X1729" s="53">
        <f t="shared" si="269"/>
        <v>0</v>
      </c>
      <c r="Y1729" s="12"/>
      <c r="Z1729" s="21"/>
      <c r="AA1729" s="48"/>
      <c r="AB1729" s="21"/>
      <c r="AC1729" s="12"/>
    </row>
    <row r="1730" spans="1:29" x14ac:dyDescent="0.3">
      <c r="A1730" s="1">
        <f t="shared" si="260"/>
        <v>45217.979166662481</v>
      </c>
      <c r="B1730" s="6">
        <v>18</v>
      </c>
      <c r="C1730" s="6" t="s">
        <v>139</v>
      </c>
      <c r="D1730">
        <f>IF(HOUR(A1730)+MINUTE(A1730)/60&lt;=18,1,IF(HOUR(A1730)+MINUTE(A1730)/60&gt;=23.25,1,LOOKUP(DAY(A1730),calendario!$A$12:$A$41,calendario!$C$12:$C$41)))</f>
        <v>1</v>
      </c>
      <c r="E1730" s="89">
        <f t="shared" si="261"/>
        <v>4.5082739257812499</v>
      </c>
      <c r="F1730" s="88">
        <v>18.033095703124999</v>
      </c>
      <c r="G1730" s="89">
        <f t="shared" si="261"/>
        <v>4.4956396484374999</v>
      </c>
      <c r="H1730" s="86">
        <v>17.982558593749999</v>
      </c>
      <c r="O1730" s="53">
        <f t="shared" si="262"/>
        <v>0</v>
      </c>
      <c r="P1730" s="54">
        <f t="shared" si="263"/>
        <v>58.927641853201457</v>
      </c>
      <c r="Q1730" s="69">
        <v>33.750080426861011</v>
      </c>
      <c r="R1730" s="53">
        <f t="shared" si="264"/>
        <v>11.115589666840187</v>
      </c>
      <c r="S1730" s="53">
        <f t="shared" si="265"/>
        <v>0</v>
      </c>
      <c r="T1730" s="53">
        <f t="shared" si="266"/>
        <v>0</v>
      </c>
      <c r="U1730" s="53">
        <f t="shared" si="267"/>
        <v>58.927641853201457</v>
      </c>
      <c r="V1730" s="69">
        <v>33.750080426861011</v>
      </c>
      <c r="W1730" s="53">
        <f t="shared" si="268"/>
        <v>11.115589666840187</v>
      </c>
      <c r="X1730" s="53">
        <f t="shared" si="269"/>
        <v>0</v>
      </c>
      <c r="Y1730" s="12"/>
      <c r="Z1730" s="21"/>
      <c r="AA1730" s="48"/>
      <c r="AB1730" s="21"/>
      <c r="AC1730" s="12"/>
    </row>
    <row r="1731" spans="1:29" x14ac:dyDescent="0.3">
      <c r="A1731" s="1">
        <f t="shared" si="260"/>
        <v>45217.989583329145</v>
      </c>
      <c r="B1731" s="6">
        <v>18</v>
      </c>
      <c r="C1731" s="6" t="s">
        <v>140</v>
      </c>
      <c r="D1731">
        <f>IF(HOUR(A1731)+MINUTE(A1731)/60&lt;=18,1,IF(HOUR(A1731)+MINUTE(A1731)/60&gt;=23.25,1,LOOKUP(DAY(A1731),calendario!$A$12:$A$41,calendario!$C$12:$C$41)))</f>
        <v>1</v>
      </c>
      <c r="E1731" s="89">
        <f t="shared" si="261"/>
        <v>4.5084833984374999</v>
      </c>
      <c r="F1731" s="88">
        <v>18.03393359375</v>
      </c>
      <c r="G1731" s="89">
        <f t="shared" si="261"/>
        <v>4.4957944335937503</v>
      </c>
      <c r="H1731" s="86">
        <v>17.983177734375001</v>
      </c>
      <c r="O1731" s="53">
        <f t="shared" si="262"/>
        <v>0</v>
      </c>
      <c r="P1731" s="54">
        <f t="shared" si="263"/>
        <v>58.927641853201457</v>
      </c>
      <c r="Q1731" s="69">
        <v>34.379202498698589</v>
      </c>
      <c r="R1731" s="53">
        <f t="shared" si="264"/>
        <v>10.801028630921397</v>
      </c>
      <c r="S1731" s="53">
        <f t="shared" si="265"/>
        <v>0</v>
      </c>
      <c r="T1731" s="53">
        <f t="shared" si="266"/>
        <v>0</v>
      </c>
      <c r="U1731" s="53">
        <f t="shared" si="267"/>
        <v>58.927641853201457</v>
      </c>
      <c r="V1731" s="69">
        <v>34.379202498698589</v>
      </c>
      <c r="W1731" s="53">
        <f t="shared" si="268"/>
        <v>10.801028630921397</v>
      </c>
      <c r="X1731" s="53">
        <f t="shared" si="269"/>
        <v>0</v>
      </c>
      <c r="Y1731" s="12"/>
      <c r="Z1731" s="21"/>
      <c r="AA1731" s="48"/>
      <c r="AB1731" s="21"/>
      <c r="AC1731" s="12"/>
    </row>
    <row r="1732" spans="1:29" x14ac:dyDescent="0.3">
      <c r="A1732" s="1">
        <f t="shared" si="260"/>
        <v>45217.999999995809</v>
      </c>
      <c r="B1732" s="6">
        <v>18</v>
      </c>
      <c r="C1732" s="6" t="s">
        <v>141</v>
      </c>
      <c r="D1732">
        <f>IF(HOUR(A1732)+MINUTE(A1732)/60&lt;=18,1,IF(HOUR(A1732)+MINUTE(A1732)/60&gt;=23.25,1,LOOKUP(DAY(A1732),calendario!$A$12:$A$41,calendario!$C$12:$C$41)))</f>
        <v>1</v>
      </c>
      <c r="E1732" s="89">
        <f t="shared" si="261"/>
        <v>4.5083642578124996</v>
      </c>
      <c r="F1732" s="88">
        <v>18.033457031249998</v>
      </c>
      <c r="G1732" s="89">
        <f t="shared" si="261"/>
        <v>4.4959599609375003</v>
      </c>
      <c r="H1732" s="86">
        <v>17.983839843750001</v>
      </c>
      <c r="O1732" s="53">
        <f t="shared" si="262"/>
        <v>0</v>
      </c>
      <c r="P1732" s="54">
        <f t="shared" si="263"/>
        <v>58.927641853201457</v>
      </c>
      <c r="Q1732" s="69">
        <v>34.379202498698589</v>
      </c>
      <c r="R1732" s="53">
        <f t="shared" si="264"/>
        <v>10.801028630921397</v>
      </c>
      <c r="S1732" s="53">
        <f t="shared" si="265"/>
        <v>0</v>
      </c>
      <c r="T1732" s="53">
        <f t="shared" si="266"/>
        <v>0</v>
      </c>
      <c r="U1732" s="53">
        <f t="shared" si="267"/>
        <v>58.927641853201457</v>
      </c>
      <c r="V1732" s="69">
        <v>34.379202498698589</v>
      </c>
      <c r="W1732" s="53">
        <f t="shared" si="268"/>
        <v>10.801028630921397</v>
      </c>
      <c r="X1732" s="53">
        <f t="shared" si="269"/>
        <v>0</v>
      </c>
      <c r="Y1732" s="12"/>
      <c r="Z1732" s="21"/>
      <c r="AA1732" s="48"/>
      <c r="AB1732" s="21"/>
      <c r="AC1732" s="12"/>
    </row>
    <row r="1733" spans="1:29" x14ac:dyDescent="0.3">
      <c r="A1733" s="1">
        <f t="shared" si="260"/>
        <v>45218.010416662473</v>
      </c>
      <c r="B1733" s="6">
        <v>19</v>
      </c>
      <c r="C1733" s="6" t="s">
        <v>142</v>
      </c>
      <c r="D1733">
        <f>IF(HOUR(A1733)+MINUTE(A1733)/60&lt;=18,1,IF(HOUR(A1733)+MINUTE(A1733)/60&gt;=23.25,1,LOOKUP(DAY(A1733),calendario!$A$12:$A$41,calendario!$C$12:$C$41)))</f>
        <v>1</v>
      </c>
      <c r="E1733" s="89">
        <f t="shared" si="261"/>
        <v>3.0800698242187501</v>
      </c>
      <c r="F1733" s="88">
        <v>12.320279296875</v>
      </c>
      <c r="G1733" s="89">
        <f t="shared" si="261"/>
        <v>3.0556264648437499</v>
      </c>
      <c r="H1733" s="86">
        <v>12.222505859375</v>
      </c>
      <c r="O1733" s="53">
        <f t="shared" si="262"/>
        <v>1.3841317359452836</v>
      </c>
      <c r="P1733" s="54">
        <f t="shared" si="263"/>
        <v>58.927641853201457</v>
      </c>
      <c r="Q1733" s="69">
        <v>37.485750650702755</v>
      </c>
      <c r="R1733" s="53">
        <f t="shared" si="264"/>
        <v>9.2477545549193145</v>
      </c>
      <c r="S1733" s="53">
        <f t="shared" si="265"/>
        <v>12.800110565696375</v>
      </c>
      <c r="T1733" s="53">
        <f t="shared" si="266"/>
        <v>1.4090655559703815</v>
      </c>
      <c r="U1733" s="53">
        <f t="shared" si="267"/>
        <v>58.927641853201457</v>
      </c>
      <c r="V1733" s="69">
        <v>37.485750650702755</v>
      </c>
      <c r="W1733" s="53">
        <f t="shared" si="268"/>
        <v>9.2477545549193145</v>
      </c>
      <c r="X1733" s="53">
        <f t="shared" si="269"/>
        <v>13.030692413405012</v>
      </c>
      <c r="Y1733" s="12"/>
      <c r="Z1733" s="21"/>
      <c r="AA1733" s="48"/>
      <c r="AB1733" s="21"/>
      <c r="AC1733" s="12"/>
    </row>
    <row r="1734" spans="1:29" x14ac:dyDescent="0.3">
      <c r="A1734" s="1">
        <f t="shared" ref="A1734:A1797" si="270">A1733+0.0104166666666667</f>
        <v>45218.020833329138</v>
      </c>
      <c r="B1734" s="6">
        <v>19</v>
      </c>
      <c r="C1734" s="6" t="s">
        <v>34</v>
      </c>
      <c r="D1734">
        <f>IF(HOUR(A1734)+MINUTE(A1734)/60&lt;=18,1,IF(HOUR(A1734)+MINUTE(A1734)/60&gt;=23.25,1,LOOKUP(DAY(A1734),calendario!$A$12:$A$41,calendario!$C$12:$C$41)))</f>
        <v>1</v>
      </c>
      <c r="E1734" s="89">
        <f t="shared" ref="E1734:G1797" si="271">F1734/4</f>
        <v>0</v>
      </c>
      <c r="F1734" s="88">
        <v>0</v>
      </c>
      <c r="G1734" s="89">
        <f t="shared" si="271"/>
        <v>0</v>
      </c>
      <c r="H1734" s="86">
        <v>0</v>
      </c>
      <c r="O1734" s="53">
        <f t="shared" ref="O1734:O1797" si="272">IF(($K$2*95%/4-E1734)*$M$8*$M$9&lt;0,0,($K$2*95%/4-E1734)*$M$8*$M$9)</f>
        <v>4.5260037464002503</v>
      </c>
      <c r="P1734" s="54">
        <f t="shared" ref="P1734:P1797" si="273">IF(B1734&lt;=3,IF(D1734=1,$L$14*10/$K$11,$K$14*10/$K$11),IF(D1734=1,$L$15*10/$K$11,$K$15*10/$K$11))</f>
        <v>58.927641853201457</v>
      </c>
      <c r="Q1734" s="69">
        <v>37.485750650702755</v>
      </c>
      <c r="R1734" s="53">
        <f t="shared" ref="R1734:R1797" si="274">IF((P1734*95%-Q1734)/2&lt;0,0,(P1734*95%-Q1734)/2)</f>
        <v>9.2477545549193145</v>
      </c>
      <c r="S1734" s="53">
        <f t="shared" ref="S1734:S1797" si="275">R1734*O1734</f>
        <v>41.855371761354796</v>
      </c>
      <c r="T1734" s="53">
        <f t="shared" ref="T1734:T1797" si="276">IF(($K$3*95%/4-G1734)*$M$8*$M$9&lt;0,0,($K$3*95%/4-G1734)*$M$8*$M$9)</f>
        <v>4.5260037464002503</v>
      </c>
      <c r="U1734" s="53">
        <f t="shared" ref="U1734:U1797" si="277">IF(B1734&lt;=3,IF(D1734=1,$L$14*10/$K$11,$K$14*10/$K$11),IF(D1734=1,$L$15*10/$K$11,$K$15*10/$K$11))</f>
        <v>58.927641853201457</v>
      </c>
      <c r="V1734" s="69">
        <v>37.485750650702755</v>
      </c>
      <c r="W1734" s="53">
        <f t="shared" ref="W1734:W1797" si="278">IF((U1734*95%-V1734)/2&lt;0,0,(U1734*95%-V1734)/2)</f>
        <v>9.2477545549193145</v>
      </c>
      <c r="X1734" s="53">
        <f t="shared" ref="X1734:X1797" si="279">W1734*T1734</f>
        <v>41.855371761354796</v>
      </c>
      <c r="Y1734" s="12"/>
      <c r="Z1734" s="21"/>
      <c r="AA1734" s="48"/>
      <c r="AB1734" s="21"/>
      <c r="AC1734" s="12"/>
    </row>
    <row r="1735" spans="1:29" x14ac:dyDescent="0.3">
      <c r="A1735" s="1">
        <f t="shared" si="270"/>
        <v>45218.031249995802</v>
      </c>
      <c r="B1735" s="6">
        <v>19</v>
      </c>
      <c r="C1735" s="6" t="s">
        <v>36</v>
      </c>
      <c r="D1735">
        <f>IF(HOUR(A1735)+MINUTE(A1735)/60&lt;=18,1,IF(HOUR(A1735)+MINUTE(A1735)/60&gt;=23.25,1,LOOKUP(DAY(A1735),calendario!$A$12:$A$41,calendario!$C$12:$C$41)))</f>
        <v>1</v>
      </c>
      <c r="E1735" s="89">
        <f t="shared" si="271"/>
        <v>0</v>
      </c>
      <c r="F1735" s="88">
        <v>0</v>
      </c>
      <c r="G1735" s="89">
        <f t="shared" si="271"/>
        <v>0</v>
      </c>
      <c r="H1735" s="86">
        <v>0</v>
      </c>
      <c r="O1735" s="53">
        <f t="shared" si="272"/>
        <v>4.5260037464002503</v>
      </c>
      <c r="P1735" s="54">
        <f t="shared" si="273"/>
        <v>58.927641853201457</v>
      </c>
      <c r="Q1735" s="69">
        <v>37.407265226444558</v>
      </c>
      <c r="R1735" s="53">
        <f t="shared" si="274"/>
        <v>9.2869972670484131</v>
      </c>
      <c r="S1735" s="53">
        <f t="shared" si="275"/>
        <v>42.032984423470005</v>
      </c>
      <c r="T1735" s="53">
        <f t="shared" si="276"/>
        <v>4.5260037464002503</v>
      </c>
      <c r="U1735" s="53">
        <f t="shared" si="277"/>
        <v>58.927641853201457</v>
      </c>
      <c r="V1735" s="69">
        <v>37.407265226444558</v>
      </c>
      <c r="W1735" s="53">
        <f t="shared" si="278"/>
        <v>9.2869972670484131</v>
      </c>
      <c r="X1735" s="53">
        <f t="shared" si="279"/>
        <v>42.032984423470005</v>
      </c>
      <c r="Y1735" s="12"/>
      <c r="Z1735" s="21"/>
      <c r="AA1735" s="48"/>
      <c r="AB1735" s="21"/>
      <c r="AC1735" s="12"/>
    </row>
    <row r="1736" spans="1:29" x14ac:dyDescent="0.3">
      <c r="A1736" s="1">
        <f t="shared" si="270"/>
        <v>45218.041666662466</v>
      </c>
      <c r="B1736" s="6">
        <v>19</v>
      </c>
      <c r="C1736" s="6" t="s">
        <v>38</v>
      </c>
      <c r="D1736">
        <f>IF(HOUR(A1736)+MINUTE(A1736)/60&lt;=18,1,IF(HOUR(A1736)+MINUTE(A1736)/60&gt;=23.25,1,LOOKUP(DAY(A1736),calendario!$A$12:$A$41,calendario!$C$12:$C$41)))</f>
        <v>1</v>
      </c>
      <c r="E1736" s="89">
        <f t="shared" si="271"/>
        <v>0</v>
      </c>
      <c r="F1736" s="88">
        <v>0</v>
      </c>
      <c r="G1736" s="89">
        <f t="shared" si="271"/>
        <v>0</v>
      </c>
      <c r="H1736" s="86">
        <v>0</v>
      </c>
      <c r="O1736" s="53">
        <f t="shared" si="272"/>
        <v>4.5260037464002503</v>
      </c>
      <c r="P1736" s="54">
        <f t="shared" si="273"/>
        <v>58.927641853201457</v>
      </c>
      <c r="Q1736" s="69">
        <v>37.407265226444558</v>
      </c>
      <c r="R1736" s="53">
        <f t="shared" si="274"/>
        <v>9.2869972670484131</v>
      </c>
      <c r="S1736" s="53">
        <f t="shared" si="275"/>
        <v>42.032984423470005</v>
      </c>
      <c r="T1736" s="53">
        <f t="shared" si="276"/>
        <v>4.5260037464002503</v>
      </c>
      <c r="U1736" s="53">
        <f t="shared" si="277"/>
        <v>58.927641853201457</v>
      </c>
      <c r="V1736" s="69">
        <v>37.407265226444558</v>
      </c>
      <c r="W1736" s="53">
        <f t="shared" si="278"/>
        <v>9.2869972670484131</v>
      </c>
      <c r="X1736" s="53">
        <f t="shared" si="279"/>
        <v>42.032984423470005</v>
      </c>
      <c r="Y1736" s="12"/>
      <c r="Z1736" s="21"/>
      <c r="AA1736" s="48"/>
      <c r="AB1736" s="21"/>
      <c r="AC1736" s="12"/>
    </row>
    <row r="1737" spans="1:29" x14ac:dyDescent="0.3">
      <c r="A1737" s="1">
        <f t="shared" si="270"/>
        <v>45218.05208332913</v>
      </c>
      <c r="B1737" s="6">
        <v>19</v>
      </c>
      <c r="C1737" s="6" t="s">
        <v>40</v>
      </c>
      <c r="D1737">
        <f>IF(HOUR(A1737)+MINUTE(A1737)/60&lt;=18,1,IF(HOUR(A1737)+MINUTE(A1737)/60&gt;=23.25,1,LOOKUP(DAY(A1737),calendario!$A$12:$A$41,calendario!$C$12:$C$41)))</f>
        <v>1</v>
      </c>
      <c r="E1737" s="89">
        <f t="shared" si="271"/>
        <v>0</v>
      </c>
      <c r="F1737" s="88">
        <v>0</v>
      </c>
      <c r="G1737" s="89">
        <f t="shared" si="271"/>
        <v>0</v>
      </c>
      <c r="H1737" s="86">
        <v>0</v>
      </c>
      <c r="O1737" s="53">
        <f t="shared" si="272"/>
        <v>4.5260037464002503</v>
      </c>
      <c r="P1737" s="54">
        <f t="shared" si="273"/>
        <v>58.927641853201457</v>
      </c>
      <c r="Q1737" s="69">
        <v>36.530781884435186</v>
      </c>
      <c r="R1737" s="53">
        <f t="shared" si="274"/>
        <v>9.7252389380530992</v>
      </c>
      <c r="S1737" s="53">
        <f t="shared" si="275"/>
        <v>44.01646786826592</v>
      </c>
      <c r="T1737" s="53">
        <f t="shared" si="276"/>
        <v>4.5260037464002503</v>
      </c>
      <c r="U1737" s="53">
        <f t="shared" si="277"/>
        <v>58.927641853201457</v>
      </c>
      <c r="V1737" s="69">
        <v>36.530781884435186</v>
      </c>
      <c r="W1737" s="53">
        <f t="shared" si="278"/>
        <v>9.7252389380530992</v>
      </c>
      <c r="X1737" s="53">
        <f t="shared" si="279"/>
        <v>44.01646786826592</v>
      </c>
      <c r="Y1737" s="12"/>
      <c r="Z1737" s="21"/>
      <c r="AA1737" s="48"/>
      <c r="AB1737" s="21"/>
      <c r="AC1737" s="12"/>
    </row>
    <row r="1738" spans="1:29" x14ac:dyDescent="0.3">
      <c r="A1738" s="1">
        <f t="shared" si="270"/>
        <v>45218.062499995794</v>
      </c>
      <c r="B1738" s="6">
        <v>19</v>
      </c>
      <c r="C1738" s="6" t="s">
        <v>42</v>
      </c>
      <c r="D1738">
        <f>IF(HOUR(A1738)+MINUTE(A1738)/60&lt;=18,1,IF(HOUR(A1738)+MINUTE(A1738)/60&gt;=23.25,1,LOOKUP(DAY(A1738),calendario!$A$12:$A$41,calendario!$C$12:$C$41)))</f>
        <v>1</v>
      </c>
      <c r="E1738" s="89">
        <f t="shared" si="271"/>
        <v>0</v>
      </c>
      <c r="F1738" s="88">
        <v>0</v>
      </c>
      <c r="G1738" s="89">
        <f t="shared" si="271"/>
        <v>0</v>
      </c>
      <c r="H1738" s="86">
        <v>0</v>
      </c>
      <c r="O1738" s="53">
        <f t="shared" si="272"/>
        <v>4.5260037464002503</v>
      </c>
      <c r="P1738" s="54">
        <f t="shared" si="273"/>
        <v>58.927641853201457</v>
      </c>
      <c r="Q1738" s="69">
        <v>36.530781884435186</v>
      </c>
      <c r="R1738" s="53">
        <f t="shared" si="274"/>
        <v>9.7252389380530992</v>
      </c>
      <c r="S1738" s="53">
        <f t="shared" si="275"/>
        <v>44.01646786826592</v>
      </c>
      <c r="T1738" s="53">
        <f t="shared" si="276"/>
        <v>4.5260037464002503</v>
      </c>
      <c r="U1738" s="53">
        <f t="shared" si="277"/>
        <v>58.927641853201457</v>
      </c>
      <c r="V1738" s="69">
        <v>36.530781884435186</v>
      </c>
      <c r="W1738" s="53">
        <f t="shared" si="278"/>
        <v>9.7252389380530992</v>
      </c>
      <c r="X1738" s="53">
        <f t="shared" si="279"/>
        <v>44.01646786826592</v>
      </c>
      <c r="Y1738" s="12"/>
      <c r="Z1738" s="21"/>
      <c r="AA1738" s="48"/>
      <c r="AB1738" s="21"/>
      <c r="AC1738" s="12"/>
    </row>
    <row r="1739" spans="1:29" x14ac:dyDescent="0.3">
      <c r="A1739" s="1">
        <f t="shared" si="270"/>
        <v>45218.072916662459</v>
      </c>
      <c r="B1739" s="6">
        <v>19</v>
      </c>
      <c r="C1739" s="6" t="s">
        <v>43</v>
      </c>
      <c r="D1739">
        <f>IF(HOUR(A1739)+MINUTE(A1739)/60&lt;=18,1,IF(HOUR(A1739)+MINUTE(A1739)/60&gt;=23.25,1,LOOKUP(DAY(A1739),calendario!$A$12:$A$41,calendario!$C$12:$C$41)))</f>
        <v>1</v>
      </c>
      <c r="E1739" s="89">
        <f t="shared" si="271"/>
        <v>0</v>
      </c>
      <c r="F1739" s="88">
        <v>0</v>
      </c>
      <c r="G1739" s="89">
        <f t="shared" si="271"/>
        <v>0</v>
      </c>
      <c r="H1739" s="86">
        <v>0</v>
      </c>
      <c r="O1739" s="53">
        <f t="shared" si="272"/>
        <v>4.5260037464002503</v>
      </c>
      <c r="P1739" s="54">
        <f t="shared" si="273"/>
        <v>58.927641853201457</v>
      </c>
      <c r="Q1739" s="69">
        <v>36.272566371681414</v>
      </c>
      <c r="R1739" s="53">
        <f t="shared" si="274"/>
        <v>9.8543466944299851</v>
      </c>
      <c r="S1739" s="53">
        <f t="shared" si="275"/>
        <v>44.600810057317034</v>
      </c>
      <c r="T1739" s="53">
        <f t="shared" si="276"/>
        <v>4.5260037464002503</v>
      </c>
      <c r="U1739" s="53">
        <f t="shared" si="277"/>
        <v>58.927641853201457</v>
      </c>
      <c r="V1739" s="69">
        <v>36.272566371681414</v>
      </c>
      <c r="W1739" s="53">
        <f t="shared" si="278"/>
        <v>9.8543466944299851</v>
      </c>
      <c r="X1739" s="53">
        <f t="shared" si="279"/>
        <v>44.600810057317034</v>
      </c>
      <c r="Y1739" s="12"/>
      <c r="Z1739" s="21"/>
      <c r="AA1739" s="48"/>
      <c r="AB1739" s="21"/>
      <c r="AC1739" s="12"/>
    </row>
    <row r="1740" spans="1:29" x14ac:dyDescent="0.3">
      <c r="A1740" s="1">
        <f t="shared" si="270"/>
        <v>45218.083333329123</v>
      </c>
      <c r="B1740" s="6">
        <v>19</v>
      </c>
      <c r="C1740" s="6" t="s">
        <v>45</v>
      </c>
      <c r="D1740">
        <f>IF(HOUR(A1740)+MINUTE(A1740)/60&lt;=18,1,IF(HOUR(A1740)+MINUTE(A1740)/60&gt;=23.25,1,LOOKUP(DAY(A1740),calendario!$A$12:$A$41,calendario!$C$12:$C$41)))</f>
        <v>1</v>
      </c>
      <c r="E1740" s="89">
        <f t="shared" si="271"/>
        <v>0</v>
      </c>
      <c r="F1740" s="88">
        <v>0</v>
      </c>
      <c r="G1740" s="89">
        <f t="shared" si="271"/>
        <v>0</v>
      </c>
      <c r="H1740" s="86">
        <v>0</v>
      </c>
      <c r="O1740" s="53">
        <f t="shared" si="272"/>
        <v>4.5260037464002503</v>
      </c>
      <c r="P1740" s="54">
        <f t="shared" si="273"/>
        <v>58.927641853201457</v>
      </c>
      <c r="Q1740" s="69">
        <v>36.272566371681414</v>
      </c>
      <c r="R1740" s="53">
        <f t="shared" si="274"/>
        <v>9.8543466944299851</v>
      </c>
      <c r="S1740" s="53">
        <f t="shared" si="275"/>
        <v>44.600810057317034</v>
      </c>
      <c r="T1740" s="53">
        <f t="shared" si="276"/>
        <v>4.5260037464002503</v>
      </c>
      <c r="U1740" s="53">
        <f t="shared" si="277"/>
        <v>58.927641853201457</v>
      </c>
      <c r="V1740" s="69">
        <v>36.272566371681414</v>
      </c>
      <c r="W1740" s="53">
        <f t="shared" si="278"/>
        <v>9.8543466944299851</v>
      </c>
      <c r="X1740" s="53">
        <f t="shared" si="279"/>
        <v>44.600810057317034</v>
      </c>
      <c r="Y1740" s="12"/>
      <c r="Z1740" s="21"/>
      <c r="AA1740" s="48"/>
      <c r="AB1740" s="21"/>
      <c r="AC1740" s="12"/>
    </row>
    <row r="1741" spans="1:29" x14ac:dyDescent="0.3">
      <c r="A1741" s="1">
        <f t="shared" si="270"/>
        <v>45218.093749995787</v>
      </c>
      <c r="B1741" s="6">
        <v>19</v>
      </c>
      <c r="C1741" s="6" t="s">
        <v>46</v>
      </c>
      <c r="D1741">
        <f>IF(HOUR(A1741)+MINUTE(A1741)/60&lt;=18,1,IF(HOUR(A1741)+MINUTE(A1741)/60&gt;=23.25,1,LOOKUP(DAY(A1741),calendario!$A$12:$A$41,calendario!$C$12:$C$41)))</f>
        <v>1</v>
      </c>
      <c r="E1741" s="89">
        <f t="shared" si="271"/>
        <v>0</v>
      </c>
      <c r="F1741" s="88">
        <v>0</v>
      </c>
      <c r="G1741" s="89">
        <f t="shared" si="271"/>
        <v>0</v>
      </c>
      <c r="H1741" s="86">
        <v>0</v>
      </c>
      <c r="O1741" s="53">
        <f t="shared" si="272"/>
        <v>4.5260037464002503</v>
      </c>
      <c r="P1741" s="54">
        <f t="shared" si="273"/>
        <v>58.927641853201457</v>
      </c>
      <c r="Q1741" s="69">
        <v>36.134592139510673</v>
      </c>
      <c r="R1741" s="53">
        <f t="shared" si="274"/>
        <v>9.9233338105153557</v>
      </c>
      <c r="S1741" s="53">
        <f t="shared" si="275"/>
        <v>44.913046003172774</v>
      </c>
      <c r="T1741" s="53">
        <f t="shared" si="276"/>
        <v>4.5260037464002503</v>
      </c>
      <c r="U1741" s="53">
        <f t="shared" si="277"/>
        <v>58.927641853201457</v>
      </c>
      <c r="V1741" s="69">
        <v>36.134592139510673</v>
      </c>
      <c r="W1741" s="53">
        <f t="shared" si="278"/>
        <v>9.9233338105153557</v>
      </c>
      <c r="X1741" s="53">
        <f t="shared" si="279"/>
        <v>44.913046003172774</v>
      </c>
      <c r="Y1741" s="12"/>
      <c r="Z1741" s="21"/>
      <c r="AA1741" s="48"/>
      <c r="AB1741" s="21"/>
      <c r="AC1741" s="12"/>
    </row>
    <row r="1742" spans="1:29" x14ac:dyDescent="0.3">
      <c r="A1742" s="1">
        <f t="shared" si="270"/>
        <v>45218.104166662451</v>
      </c>
      <c r="B1742" s="6">
        <v>19</v>
      </c>
      <c r="C1742" s="6" t="s">
        <v>49</v>
      </c>
      <c r="D1742">
        <f>IF(HOUR(A1742)+MINUTE(A1742)/60&lt;=18,1,IF(HOUR(A1742)+MINUTE(A1742)/60&gt;=23.25,1,LOOKUP(DAY(A1742),calendario!$A$12:$A$41,calendario!$C$12:$C$41)))</f>
        <v>1</v>
      </c>
      <c r="E1742" s="89">
        <f t="shared" si="271"/>
        <v>0</v>
      </c>
      <c r="F1742" s="88">
        <v>0</v>
      </c>
      <c r="G1742" s="89">
        <f t="shared" si="271"/>
        <v>0</v>
      </c>
      <c r="H1742" s="86">
        <v>0</v>
      </c>
      <c r="O1742" s="53">
        <f t="shared" si="272"/>
        <v>4.5260037464002503</v>
      </c>
      <c r="P1742" s="54">
        <f t="shared" si="273"/>
        <v>58.927641853201457</v>
      </c>
      <c r="Q1742" s="69">
        <v>36.134592139510673</v>
      </c>
      <c r="R1742" s="53">
        <f t="shared" si="274"/>
        <v>9.9233338105153557</v>
      </c>
      <c r="S1742" s="53">
        <f t="shared" si="275"/>
        <v>44.913046003172774</v>
      </c>
      <c r="T1742" s="53">
        <f t="shared" si="276"/>
        <v>4.5260037464002503</v>
      </c>
      <c r="U1742" s="53">
        <f t="shared" si="277"/>
        <v>58.927641853201457</v>
      </c>
      <c r="V1742" s="69">
        <v>36.134592139510673</v>
      </c>
      <c r="W1742" s="53">
        <f t="shared" si="278"/>
        <v>9.9233338105153557</v>
      </c>
      <c r="X1742" s="53">
        <f t="shared" si="279"/>
        <v>44.913046003172774</v>
      </c>
      <c r="Y1742" s="12"/>
      <c r="Z1742" s="21"/>
      <c r="AA1742" s="48"/>
      <c r="AB1742" s="21"/>
      <c r="AC1742" s="12"/>
    </row>
    <row r="1743" spans="1:29" x14ac:dyDescent="0.3">
      <c r="A1743" s="1">
        <f t="shared" si="270"/>
        <v>45218.114583329116</v>
      </c>
      <c r="B1743" s="6">
        <v>19</v>
      </c>
      <c r="C1743" s="6" t="s">
        <v>52</v>
      </c>
      <c r="D1743">
        <f>IF(HOUR(A1743)+MINUTE(A1743)/60&lt;=18,1,IF(HOUR(A1743)+MINUTE(A1743)/60&gt;=23.25,1,LOOKUP(DAY(A1743),calendario!$A$12:$A$41,calendario!$C$12:$C$41)))</f>
        <v>1</v>
      </c>
      <c r="E1743" s="89">
        <f t="shared" si="271"/>
        <v>0</v>
      </c>
      <c r="F1743" s="88">
        <v>0</v>
      </c>
      <c r="G1743" s="89">
        <f t="shared" si="271"/>
        <v>0</v>
      </c>
      <c r="H1743" s="86">
        <v>0</v>
      </c>
      <c r="O1743" s="53">
        <f t="shared" si="272"/>
        <v>4.5260037464002503</v>
      </c>
      <c r="P1743" s="54">
        <f t="shared" si="273"/>
        <v>58.927641853201457</v>
      </c>
      <c r="Q1743" s="69">
        <v>36.579851900052056</v>
      </c>
      <c r="R1743" s="53">
        <f t="shared" si="274"/>
        <v>9.7007039302446643</v>
      </c>
      <c r="S1743" s="53">
        <f t="shared" si="275"/>
        <v>43.905422331006982</v>
      </c>
      <c r="T1743" s="53">
        <f t="shared" si="276"/>
        <v>4.5260037464002503</v>
      </c>
      <c r="U1743" s="53">
        <f t="shared" si="277"/>
        <v>58.927641853201457</v>
      </c>
      <c r="V1743" s="69">
        <v>36.579851900052056</v>
      </c>
      <c r="W1743" s="53">
        <f t="shared" si="278"/>
        <v>9.7007039302446643</v>
      </c>
      <c r="X1743" s="53">
        <f t="shared" si="279"/>
        <v>43.905422331006982</v>
      </c>
      <c r="Y1743" s="12"/>
      <c r="Z1743" s="21"/>
      <c r="AA1743" s="48"/>
      <c r="AB1743" s="21"/>
      <c r="AC1743" s="12"/>
    </row>
    <row r="1744" spans="1:29" x14ac:dyDescent="0.3">
      <c r="A1744" s="1">
        <f t="shared" si="270"/>
        <v>45218.12499999578</v>
      </c>
      <c r="B1744" s="6">
        <v>19</v>
      </c>
      <c r="C1744" s="6" t="s">
        <v>54</v>
      </c>
      <c r="D1744">
        <f>IF(HOUR(A1744)+MINUTE(A1744)/60&lt;=18,1,IF(HOUR(A1744)+MINUTE(A1744)/60&gt;=23.25,1,LOOKUP(DAY(A1744),calendario!$A$12:$A$41,calendario!$C$12:$C$41)))</f>
        <v>1</v>
      </c>
      <c r="E1744" s="89">
        <f t="shared" si="271"/>
        <v>0</v>
      </c>
      <c r="F1744" s="88">
        <v>0</v>
      </c>
      <c r="G1744" s="89">
        <f t="shared" si="271"/>
        <v>0</v>
      </c>
      <c r="H1744" s="86">
        <v>0</v>
      </c>
      <c r="O1744" s="53">
        <f t="shared" si="272"/>
        <v>4.5260037464002503</v>
      </c>
      <c r="P1744" s="54">
        <f t="shared" si="273"/>
        <v>58.927641853201457</v>
      </c>
      <c r="Q1744" s="69">
        <v>36.579851900052056</v>
      </c>
      <c r="R1744" s="53">
        <f t="shared" si="274"/>
        <v>9.7007039302446643</v>
      </c>
      <c r="S1744" s="53">
        <f t="shared" si="275"/>
        <v>43.905422331006982</v>
      </c>
      <c r="T1744" s="53">
        <f t="shared" si="276"/>
        <v>4.5260037464002503</v>
      </c>
      <c r="U1744" s="53">
        <f t="shared" si="277"/>
        <v>58.927641853201457</v>
      </c>
      <c r="V1744" s="69">
        <v>36.579851900052056</v>
      </c>
      <c r="W1744" s="53">
        <f t="shared" si="278"/>
        <v>9.7007039302446643</v>
      </c>
      <c r="X1744" s="53">
        <f t="shared" si="279"/>
        <v>43.905422331006982</v>
      </c>
      <c r="Y1744" s="12"/>
      <c r="Z1744" s="21"/>
      <c r="AA1744" s="48"/>
      <c r="AB1744" s="21"/>
      <c r="AC1744" s="12"/>
    </row>
    <row r="1745" spans="1:29" x14ac:dyDescent="0.3">
      <c r="A1745" s="1">
        <f t="shared" si="270"/>
        <v>45218.135416662444</v>
      </c>
      <c r="B1745" s="6">
        <v>19</v>
      </c>
      <c r="C1745" s="6" t="s">
        <v>55</v>
      </c>
      <c r="D1745">
        <f>IF(HOUR(A1745)+MINUTE(A1745)/60&lt;=18,1,IF(HOUR(A1745)+MINUTE(A1745)/60&gt;=23.25,1,LOOKUP(DAY(A1745),calendario!$A$12:$A$41,calendario!$C$12:$C$41)))</f>
        <v>1</v>
      </c>
      <c r="E1745" s="89">
        <f t="shared" si="271"/>
        <v>0</v>
      </c>
      <c r="F1745" s="88">
        <v>0</v>
      </c>
      <c r="G1745" s="89">
        <f t="shared" si="271"/>
        <v>0</v>
      </c>
      <c r="H1745" s="86">
        <v>0</v>
      </c>
      <c r="O1745" s="53">
        <f t="shared" si="272"/>
        <v>4.5260037464002503</v>
      </c>
      <c r="P1745" s="54">
        <f t="shared" si="273"/>
        <v>58.927641853201457</v>
      </c>
      <c r="Q1745" s="69">
        <v>36.706723321186878</v>
      </c>
      <c r="R1745" s="53">
        <f t="shared" si="274"/>
        <v>9.637268219677253</v>
      </c>
      <c r="S1745" s="53">
        <f t="shared" si="275"/>
        <v>43.618312067323316</v>
      </c>
      <c r="T1745" s="53">
        <f t="shared" si="276"/>
        <v>4.5260037464002503</v>
      </c>
      <c r="U1745" s="53">
        <f t="shared" si="277"/>
        <v>58.927641853201457</v>
      </c>
      <c r="V1745" s="69">
        <v>36.706723321186878</v>
      </c>
      <c r="W1745" s="53">
        <f t="shared" si="278"/>
        <v>9.637268219677253</v>
      </c>
      <c r="X1745" s="53">
        <f t="shared" si="279"/>
        <v>43.618312067323316</v>
      </c>
      <c r="Y1745" s="12"/>
      <c r="Z1745" s="21"/>
      <c r="AA1745" s="48"/>
      <c r="AB1745" s="21"/>
      <c r="AC1745" s="12"/>
    </row>
    <row r="1746" spans="1:29" x14ac:dyDescent="0.3">
      <c r="A1746" s="1">
        <f t="shared" si="270"/>
        <v>45218.145833329108</v>
      </c>
      <c r="B1746" s="6">
        <v>19</v>
      </c>
      <c r="C1746" s="6" t="s">
        <v>56</v>
      </c>
      <c r="D1746">
        <f>IF(HOUR(A1746)+MINUTE(A1746)/60&lt;=18,1,IF(HOUR(A1746)+MINUTE(A1746)/60&gt;=23.25,1,LOOKUP(DAY(A1746),calendario!$A$12:$A$41,calendario!$C$12:$C$41)))</f>
        <v>1</v>
      </c>
      <c r="E1746" s="89">
        <f t="shared" si="271"/>
        <v>0</v>
      </c>
      <c r="F1746" s="88">
        <v>0</v>
      </c>
      <c r="G1746" s="89">
        <f t="shared" si="271"/>
        <v>0</v>
      </c>
      <c r="H1746" s="86">
        <v>0</v>
      </c>
      <c r="O1746" s="53">
        <f t="shared" si="272"/>
        <v>4.5260037464002503</v>
      </c>
      <c r="P1746" s="54">
        <f t="shared" si="273"/>
        <v>58.927641853201457</v>
      </c>
      <c r="Q1746" s="69">
        <v>36.706723321186878</v>
      </c>
      <c r="R1746" s="53">
        <f t="shared" si="274"/>
        <v>9.637268219677253</v>
      </c>
      <c r="S1746" s="53">
        <f t="shared" si="275"/>
        <v>43.618312067323316</v>
      </c>
      <c r="T1746" s="53">
        <f t="shared" si="276"/>
        <v>4.5260037464002503</v>
      </c>
      <c r="U1746" s="53">
        <f t="shared" si="277"/>
        <v>58.927641853201457</v>
      </c>
      <c r="V1746" s="69">
        <v>36.706723321186878</v>
      </c>
      <c r="W1746" s="53">
        <f t="shared" si="278"/>
        <v>9.637268219677253</v>
      </c>
      <c r="X1746" s="53">
        <f t="shared" si="279"/>
        <v>43.618312067323316</v>
      </c>
      <c r="Y1746" s="12"/>
      <c r="Z1746" s="21"/>
      <c r="AA1746" s="48"/>
      <c r="AB1746" s="21"/>
      <c r="AC1746" s="12"/>
    </row>
    <row r="1747" spans="1:29" x14ac:dyDescent="0.3">
      <c r="A1747" s="1">
        <f t="shared" si="270"/>
        <v>45218.156249995773</v>
      </c>
      <c r="B1747" s="6">
        <v>19</v>
      </c>
      <c r="C1747" s="6" t="s">
        <v>57</v>
      </c>
      <c r="D1747">
        <f>IF(HOUR(A1747)+MINUTE(A1747)/60&lt;=18,1,IF(HOUR(A1747)+MINUTE(A1747)/60&gt;=23.25,1,LOOKUP(DAY(A1747),calendario!$A$12:$A$41,calendario!$C$12:$C$41)))</f>
        <v>1</v>
      </c>
      <c r="E1747" s="89">
        <f t="shared" si="271"/>
        <v>0</v>
      </c>
      <c r="F1747" s="88">
        <v>0</v>
      </c>
      <c r="G1747" s="89">
        <f t="shared" si="271"/>
        <v>0</v>
      </c>
      <c r="H1747" s="86">
        <v>0</v>
      </c>
      <c r="O1747" s="53">
        <f t="shared" si="272"/>
        <v>4.5260037464002503</v>
      </c>
      <c r="P1747" s="54">
        <f t="shared" si="273"/>
        <v>58.927641853201457</v>
      </c>
      <c r="Q1747" s="69">
        <v>36.886354502863092</v>
      </c>
      <c r="R1747" s="53">
        <f t="shared" si="274"/>
        <v>9.5474526288391459</v>
      </c>
      <c r="S1747" s="53">
        <f t="shared" si="275"/>
        <v>43.211806366704892</v>
      </c>
      <c r="T1747" s="53">
        <f t="shared" si="276"/>
        <v>4.5260037464002503</v>
      </c>
      <c r="U1747" s="53">
        <f t="shared" si="277"/>
        <v>58.927641853201457</v>
      </c>
      <c r="V1747" s="69">
        <v>36.886354502863092</v>
      </c>
      <c r="W1747" s="53">
        <f t="shared" si="278"/>
        <v>9.5474526288391459</v>
      </c>
      <c r="X1747" s="53">
        <f t="shared" si="279"/>
        <v>43.211806366704892</v>
      </c>
      <c r="Y1747" s="12"/>
      <c r="Z1747" s="21"/>
      <c r="AA1747" s="48"/>
      <c r="AB1747" s="21"/>
      <c r="AC1747" s="12"/>
    </row>
    <row r="1748" spans="1:29" x14ac:dyDescent="0.3">
      <c r="A1748" s="1">
        <f t="shared" si="270"/>
        <v>45218.166666662437</v>
      </c>
      <c r="B1748" s="6">
        <v>19</v>
      </c>
      <c r="C1748" s="6" t="s">
        <v>58</v>
      </c>
      <c r="D1748">
        <f>IF(HOUR(A1748)+MINUTE(A1748)/60&lt;=18,1,IF(HOUR(A1748)+MINUTE(A1748)/60&gt;=23.25,1,LOOKUP(DAY(A1748),calendario!$A$12:$A$41,calendario!$C$12:$C$41)))</f>
        <v>1</v>
      </c>
      <c r="E1748" s="89">
        <f t="shared" si="271"/>
        <v>0</v>
      </c>
      <c r="F1748" s="88">
        <v>0</v>
      </c>
      <c r="G1748" s="89">
        <f t="shared" si="271"/>
        <v>0</v>
      </c>
      <c r="H1748" s="86">
        <v>0</v>
      </c>
      <c r="O1748" s="53">
        <f t="shared" si="272"/>
        <v>4.5260037464002503</v>
      </c>
      <c r="P1748" s="54">
        <f t="shared" si="273"/>
        <v>58.927641853201457</v>
      </c>
      <c r="Q1748" s="69">
        <v>36.886354502863092</v>
      </c>
      <c r="R1748" s="53">
        <f t="shared" si="274"/>
        <v>9.5474526288391459</v>
      </c>
      <c r="S1748" s="53">
        <f t="shared" si="275"/>
        <v>43.211806366704892</v>
      </c>
      <c r="T1748" s="53">
        <f t="shared" si="276"/>
        <v>4.5260037464002503</v>
      </c>
      <c r="U1748" s="53">
        <f t="shared" si="277"/>
        <v>58.927641853201457</v>
      </c>
      <c r="V1748" s="69">
        <v>36.886354502863092</v>
      </c>
      <c r="W1748" s="53">
        <f t="shared" si="278"/>
        <v>9.5474526288391459</v>
      </c>
      <c r="X1748" s="53">
        <f t="shared" si="279"/>
        <v>43.211806366704892</v>
      </c>
      <c r="Y1748" s="12"/>
      <c r="Z1748" s="21"/>
      <c r="AA1748" s="48"/>
      <c r="AB1748" s="21"/>
      <c r="AC1748" s="12"/>
    </row>
    <row r="1749" spans="1:29" x14ac:dyDescent="0.3">
      <c r="A1749" s="1">
        <f t="shared" si="270"/>
        <v>45218.177083329101</v>
      </c>
      <c r="B1749" s="6">
        <v>19</v>
      </c>
      <c r="C1749" s="6" t="s">
        <v>60</v>
      </c>
      <c r="D1749">
        <f>IF(HOUR(A1749)+MINUTE(A1749)/60&lt;=18,1,IF(HOUR(A1749)+MINUTE(A1749)/60&gt;=23.25,1,LOOKUP(DAY(A1749),calendario!$A$12:$A$41,calendario!$C$12:$C$41)))</f>
        <v>1</v>
      </c>
      <c r="E1749" s="89">
        <f t="shared" si="271"/>
        <v>0</v>
      </c>
      <c r="F1749" s="88">
        <v>0</v>
      </c>
      <c r="G1749" s="89">
        <f t="shared" si="271"/>
        <v>0</v>
      </c>
      <c r="H1749" s="86">
        <v>0</v>
      </c>
      <c r="O1749" s="53">
        <f t="shared" si="272"/>
        <v>4.5260037464002503</v>
      </c>
      <c r="P1749" s="54">
        <f t="shared" si="273"/>
        <v>58.927641853201457</v>
      </c>
      <c r="Q1749" s="69">
        <v>36.983927902134305</v>
      </c>
      <c r="R1749" s="53">
        <f t="shared" si="274"/>
        <v>9.4986659292035398</v>
      </c>
      <c r="S1749" s="53">
        <f t="shared" si="275"/>
        <v>42.990997581379638</v>
      </c>
      <c r="T1749" s="53">
        <f t="shared" si="276"/>
        <v>4.5260037464002503</v>
      </c>
      <c r="U1749" s="53">
        <f t="shared" si="277"/>
        <v>58.927641853201457</v>
      </c>
      <c r="V1749" s="69">
        <v>36.983927902134305</v>
      </c>
      <c r="W1749" s="53">
        <f t="shared" si="278"/>
        <v>9.4986659292035398</v>
      </c>
      <c r="X1749" s="53">
        <f t="shared" si="279"/>
        <v>42.990997581379638</v>
      </c>
      <c r="Y1749" s="12"/>
      <c r="Z1749" s="21"/>
      <c r="AA1749" s="48"/>
      <c r="AB1749" s="21"/>
      <c r="AC1749" s="12"/>
    </row>
    <row r="1750" spans="1:29" x14ac:dyDescent="0.3">
      <c r="A1750" s="1">
        <f t="shared" si="270"/>
        <v>45218.187499995765</v>
      </c>
      <c r="B1750" s="6">
        <v>19</v>
      </c>
      <c r="C1750" s="6" t="s">
        <v>61</v>
      </c>
      <c r="D1750">
        <f>IF(HOUR(A1750)+MINUTE(A1750)/60&lt;=18,1,IF(HOUR(A1750)+MINUTE(A1750)/60&gt;=23.25,1,LOOKUP(DAY(A1750),calendario!$A$12:$A$41,calendario!$C$12:$C$41)))</f>
        <v>1</v>
      </c>
      <c r="E1750" s="89">
        <f t="shared" si="271"/>
        <v>0</v>
      </c>
      <c r="F1750" s="88">
        <v>0</v>
      </c>
      <c r="G1750" s="89">
        <f t="shared" si="271"/>
        <v>0</v>
      </c>
      <c r="H1750" s="86">
        <v>0</v>
      </c>
      <c r="O1750" s="53">
        <f t="shared" si="272"/>
        <v>4.5260037464002503</v>
      </c>
      <c r="P1750" s="54">
        <f t="shared" si="273"/>
        <v>58.927641853201457</v>
      </c>
      <c r="Q1750" s="69">
        <v>36.983927902134305</v>
      </c>
      <c r="R1750" s="53">
        <f t="shared" si="274"/>
        <v>9.4986659292035398</v>
      </c>
      <c r="S1750" s="53">
        <f t="shared" si="275"/>
        <v>42.990997581379638</v>
      </c>
      <c r="T1750" s="53">
        <f t="shared" si="276"/>
        <v>4.5260037464002503</v>
      </c>
      <c r="U1750" s="53">
        <f t="shared" si="277"/>
        <v>58.927641853201457</v>
      </c>
      <c r="V1750" s="69">
        <v>36.983927902134305</v>
      </c>
      <c r="W1750" s="53">
        <f t="shared" si="278"/>
        <v>9.4986659292035398</v>
      </c>
      <c r="X1750" s="53">
        <f t="shared" si="279"/>
        <v>42.990997581379638</v>
      </c>
      <c r="Y1750" s="12"/>
      <c r="Z1750" s="21"/>
      <c r="AA1750" s="48"/>
      <c r="AB1750" s="21"/>
      <c r="AC1750" s="12"/>
    </row>
    <row r="1751" spans="1:29" x14ac:dyDescent="0.3">
      <c r="A1751" s="1">
        <f t="shared" si="270"/>
        <v>45218.19791666243</v>
      </c>
      <c r="B1751" s="6">
        <v>19</v>
      </c>
      <c r="C1751" s="6" t="s">
        <v>62</v>
      </c>
      <c r="D1751">
        <f>IF(HOUR(A1751)+MINUTE(A1751)/60&lt;=18,1,IF(HOUR(A1751)+MINUTE(A1751)/60&gt;=23.25,1,LOOKUP(DAY(A1751),calendario!$A$12:$A$41,calendario!$C$12:$C$41)))</f>
        <v>1</v>
      </c>
      <c r="E1751" s="89">
        <f t="shared" si="271"/>
        <v>0</v>
      </c>
      <c r="F1751" s="88">
        <v>0</v>
      </c>
      <c r="G1751" s="89">
        <f t="shared" si="271"/>
        <v>0</v>
      </c>
      <c r="H1751" s="86">
        <v>0</v>
      </c>
      <c r="O1751" s="53">
        <f t="shared" si="272"/>
        <v>4.5260037464002503</v>
      </c>
      <c r="P1751" s="54">
        <f t="shared" si="273"/>
        <v>58.927641853201457</v>
      </c>
      <c r="Q1751" s="69">
        <v>37.197802967204581</v>
      </c>
      <c r="R1751" s="53">
        <f t="shared" si="274"/>
        <v>9.3917283966684018</v>
      </c>
      <c r="S1751" s="53">
        <f t="shared" si="275"/>
        <v>42.506997908494803</v>
      </c>
      <c r="T1751" s="53">
        <f t="shared" si="276"/>
        <v>4.5260037464002503</v>
      </c>
      <c r="U1751" s="53">
        <f t="shared" si="277"/>
        <v>58.927641853201457</v>
      </c>
      <c r="V1751" s="69">
        <v>37.197802967204581</v>
      </c>
      <c r="W1751" s="53">
        <f t="shared" si="278"/>
        <v>9.3917283966684018</v>
      </c>
      <c r="X1751" s="53">
        <f t="shared" si="279"/>
        <v>42.506997908494803</v>
      </c>
      <c r="Y1751" s="12"/>
      <c r="Z1751" s="21"/>
      <c r="AA1751" s="48"/>
      <c r="AB1751" s="21"/>
      <c r="AC1751" s="12"/>
    </row>
    <row r="1752" spans="1:29" x14ac:dyDescent="0.3">
      <c r="A1752" s="1">
        <f t="shared" si="270"/>
        <v>45218.208333329094</v>
      </c>
      <c r="B1752" s="6">
        <v>19</v>
      </c>
      <c r="C1752" s="6" t="s">
        <v>63</v>
      </c>
      <c r="D1752">
        <f>IF(HOUR(A1752)+MINUTE(A1752)/60&lt;=18,1,IF(HOUR(A1752)+MINUTE(A1752)/60&gt;=23.25,1,LOOKUP(DAY(A1752),calendario!$A$12:$A$41,calendario!$C$12:$C$41)))</f>
        <v>1</v>
      </c>
      <c r="E1752" s="89">
        <f t="shared" si="271"/>
        <v>0</v>
      </c>
      <c r="F1752" s="88">
        <v>0</v>
      </c>
      <c r="G1752" s="89">
        <f t="shared" si="271"/>
        <v>0</v>
      </c>
      <c r="H1752" s="86">
        <v>0</v>
      </c>
      <c r="O1752" s="53">
        <f t="shared" si="272"/>
        <v>4.5260037464002503</v>
      </c>
      <c r="P1752" s="54">
        <f t="shared" si="273"/>
        <v>58.927641853201457</v>
      </c>
      <c r="Q1752" s="69">
        <v>37.197802967204581</v>
      </c>
      <c r="R1752" s="53">
        <f t="shared" si="274"/>
        <v>9.3917283966684018</v>
      </c>
      <c r="S1752" s="53">
        <f t="shared" si="275"/>
        <v>42.506997908494803</v>
      </c>
      <c r="T1752" s="53">
        <f t="shared" si="276"/>
        <v>4.5260037464002503</v>
      </c>
      <c r="U1752" s="53">
        <f t="shared" si="277"/>
        <v>58.927641853201457</v>
      </c>
      <c r="V1752" s="69">
        <v>37.197802967204581</v>
      </c>
      <c r="W1752" s="53">
        <f t="shared" si="278"/>
        <v>9.3917283966684018</v>
      </c>
      <c r="X1752" s="53">
        <f t="shared" si="279"/>
        <v>42.506997908494803</v>
      </c>
      <c r="Y1752" s="12"/>
      <c r="Z1752" s="21"/>
      <c r="AA1752" s="48"/>
      <c r="AB1752" s="21"/>
      <c r="AC1752" s="12"/>
    </row>
    <row r="1753" spans="1:29" x14ac:dyDescent="0.3">
      <c r="A1753" s="1">
        <f t="shared" si="270"/>
        <v>45218.218749995758</v>
      </c>
      <c r="B1753" s="6">
        <v>19</v>
      </c>
      <c r="C1753" s="6" t="s">
        <v>64</v>
      </c>
      <c r="D1753">
        <f>IF(HOUR(A1753)+MINUTE(A1753)/60&lt;=18,1,IF(HOUR(A1753)+MINUTE(A1753)/60&gt;=23.25,1,LOOKUP(DAY(A1753),calendario!$A$12:$A$41,calendario!$C$12:$C$41)))</f>
        <v>1</v>
      </c>
      <c r="E1753" s="89">
        <f t="shared" si="271"/>
        <v>0</v>
      </c>
      <c r="F1753" s="88">
        <v>0</v>
      </c>
      <c r="G1753" s="89">
        <f t="shared" si="271"/>
        <v>0</v>
      </c>
      <c r="H1753" s="86">
        <v>0</v>
      </c>
      <c r="O1753" s="53">
        <f t="shared" si="272"/>
        <v>4.5260037464002503</v>
      </c>
      <c r="P1753" s="54">
        <f t="shared" si="273"/>
        <v>58.927641853201457</v>
      </c>
      <c r="Q1753" s="69">
        <v>26.325419312857886</v>
      </c>
      <c r="R1753" s="53">
        <f t="shared" si="274"/>
        <v>14.827920223841749</v>
      </c>
      <c r="S1753" s="53">
        <f t="shared" si="275"/>
        <v>67.111222484431792</v>
      </c>
      <c r="T1753" s="53">
        <f t="shared" si="276"/>
        <v>4.5260037464002503</v>
      </c>
      <c r="U1753" s="53">
        <f t="shared" si="277"/>
        <v>58.927641853201457</v>
      </c>
      <c r="V1753" s="69">
        <v>26.325419312857886</v>
      </c>
      <c r="W1753" s="53">
        <f t="shared" si="278"/>
        <v>14.827920223841749</v>
      </c>
      <c r="X1753" s="53">
        <f t="shared" si="279"/>
        <v>67.111222484431792</v>
      </c>
      <c r="Y1753" s="12"/>
      <c r="Z1753" s="21"/>
      <c r="AA1753" s="48"/>
      <c r="AB1753" s="21"/>
      <c r="AC1753" s="12"/>
    </row>
    <row r="1754" spans="1:29" x14ac:dyDescent="0.3">
      <c r="A1754" s="1">
        <f t="shared" si="270"/>
        <v>45218.229166662422</v>
      </c>
      <c r="B1754" s="6">
        <v>19</v>
      </c>
      <c r="C1754" s="6" t="s">
        <v>65</v>
      </c>
      <c r="D1754">
        <f>IF(HOUR(A1754)+MINUTE(A1754)/60&lt;=18,1,IF(HOUR(A1754)+MINUTE(A1754)/60&gt;=23.25,1,LOOKUP(DAY(A1754),calendario!$A$12:$A$41,calendario!$C$12:$C$41)))</f>
        <v>1</v>
      </c>
      <c r="E1754" s="89">
        <f t="shared" si="271"/>
        <v>0</v>
      </c>
      <c r="F1754" s="88">
        <v>0</v>
      </c>
      <c r="G1754" s="89">
        <f t="shared" si="271"/>
        <v>0</v>
      </c>
      <c r="H1754" s="86">
        <v>0</v>
      </c>
      <c r="O1754" s="53">
        <f t="shared" si="272"/>
        <v>4.5260037464002503</v>
      </c>
      <c r="P1754" s="54">
        <f t="shared" si="273"/>
        <v>58.927641853201457</v>
      </c>
      <c r="Q1754" s="69">
        <v>26.325419312857886</v>
      </c>
      <c r="R1754" s="53">
        <f t="shared" si="274"/>
        <v>14.827920223841749</v>
      </c>
      <c r="S1754" s="53">
        <f t="shared" si="275"/>
        <v>67.111222484431792</v>
      </c>
      <c r="T1754" s="53">
        <f t="shared" si="276"/>
        <v>4.5260037464002503</v>
      </c>
      <c r="U1754" s="53">
        <f t="shared" si="277"/>
        <v>58.927641853201457</v>
      </c>
      <c r="V1754" s="69">
        <v>26.325419312857886</v>
      </c>
      <c r="W1754" s="53">
        <f t="shared" si="278"/>
        <v>14.827920223841749</v>
      </c>
      <c r="X1754" s="53">
        <f t="shared" si="279"/>
        <v>67.111222484431792</v>
      </c>
      <c r="Y1754" s="12"/>
      <c r="Z1754" s="21"/>
      <c r="AA1754" s="48"/>
      <c r="AB1754" s="21"/>
      <c r="AC1754" s="12"/>
    </row>
    <row r="1755" spans="1:29" x14ac:dyDescent="0.3">
      <c r="A1755" s="1">
        <f t="shared" si="270"/>
        <v>45218.239583329087</v>
      </c>
      <c r="B1755" s="6">
        <v>19</v>
      </c>
      <c r="C1755" s="6" t="s">
        <v>66</v>
      </c>
      <c r="D1755">
        <f>IF(HOUR(A1755)+MINUTE(A1755)/60&lt;=18,1,IF(HOUR(A1755)+MINUTE(A1755)/60&gt;=23.25,1,LOOKUP(DAY(A1755),calendario!$A$12:$A$41,calendario!$C$12:$C$41)))</f>
        <v>1</v>
      </c>
      <c r="E1755" s="89">
        <f t="shared" si="271"/>
        <v>0</v>
      </c>
      <c r="F1755" s="88">
        <v>0</v>
      </c>
      <c r="G1755" s="89">
        <f t="shared" si="271"/>
        <v>0</v>
      </c>
      <c r="H1755" s="86">
        <v>0</v>
      </c>
      <c r="O1755" s="53">
        <f t="shared" si="272"/>
        <v>4.5260037464002503</v>
      </c>
      <c r="P1755" s="54">
        <f t="shared" si="273"/>
        <v>58.927641853201457</v>
      </c>
      <c r="Q1755" s="69">
        <v>26.153379489849037</v>
      </c>
      <c r="R1755" s="53">
        <f t="shared" si="274"/>
        <v>14.913940135346174</v>
      </c>
      <c r="S1755" s="53">
        <f t="shared" si="275"/>
        <v>67.500548926165834</v>
      </c>
      <c r="T1755" s="53">
        <f t="shared" si="276"/>
        <v>4.5260037464002503</v>
      </c>
      <c r="U1755" s="53">
        <f t="shared" si="277"/>
        <v>58.927641853201457</v>
      </c>
      <c r="V1755" s="69">
        <v>26.153379489849037</v>
      </c>
      <c r="W1755" s="53">
        <f t="shared" si="278"/>
        <v>14.913940135346174</v>
      </c>
      <c r="X1755" s="53">
        <f t="shared" si="279"/>
        <v>67.500548926165834</v>
      </c>
      <c r="Y1755" s="12"/>
      <c r="Z1755" s="21"/>
      <c r="AA1755" s="48"/>
      <c r="AB1755" s="21"/>
      <c r="AC1755" s="12"/>
    </row>
    <row r="1756" spans="1:29" x14ac:dyDescent="0.3">
      <c r="A1756" s="1">
        <f t="shared" si="270"/>
        <v>45218.249999995751</v>
      </c>
      <c r="B1756" s="6">
        <v>19</v>
      </c>
      <c r="C1756" s="6" t="s">
        <v>67</v>
      </c>
      <c r="D1756">
        <f>IF(HOUR(A1756)+MINUTE(A1756)/60&lt;=18,1,IF(HOUR(A1756)+MINUTE(A1756)/60&gt;=23.25,1,LOOKUP(DAY(A1756),calendario!$A$12:$A$41,calendario!$C$12:$C$41)))</f>
        <v>1</v>
      </c>
      <c r="E1756" s="89">
        <f t="shared" si="271"/>
        <v>0</v>
      </c>
      <c r="F1756" s="88">
        <v>0</v>
      </c>
      <c r="G1756" s="89">
        <f t="shared" si="271"/>
        <v>0</v>
      </c>
      <c r="H1756" s="86">
        <v>0</v>
      </c>
      <c r="O1756" s="53">
        <f t="shared" si="272"/>
        <v>4.5260037464002503</v>
      </c>
      <c r="P1756" s="54">
        <f t="shared" si="273"/>
        <v>58.927641853201457</v>
      </c>
      <c r="Q1756" s="69">
        <v>26.153379489849037</v>
      </c>
      <c r="R1756" s="53">
        <f t="shared" si="274"/>
        <v>14.913940135346174</v>
      </c>
      <c r="S1756" s="53">
        <f t="shared" si="275"/>
        <v>67.500548926165834</v>
      </c>
      <c r="T1756" s="53">
        <f t="shared" si="276"/>
        <v>4.5260037464002503</v>
      </c>
      <c r="U1756" s="53">
        <f t="shared" si="277"/>
        <v>58.927641853201457</v>
      </c>
      <c r="V1756" s="69">
        <v>26.153379489849037</v>
      </c>
      <c r="W1756" s="53">
        <f t="shared" si="278"/>
        <v>14.913940135346174</v>
      </c>
      <c r="X1756" s="53">
        <f t="shared" si="279"/>
        <v>67.500548926165834</v>
      </c>
      <c r="Y1756" s="12"/>
      <c r="Z1756" s="21"/>
      <c r="AA1756" s="48"/>
      <c r="AB1756" s="21"/>
      <c r="AC1756" s="12"/>
    </row>
    <row r="1757" spans="1:29" x14ac:dyDescent="0.3">
      <c r="A1757" s="1">
        <f t="shared" si="270"/>
        <v>45218.260416662415</v>
      </c>
      <c r="B1757" s="6">
        <v>19</v>
      </c>
      <c r="C1757" s="6" t="s">
        <v>68</v>
      </c>
      <c r="D1757">
        <f>IF(HOUR(A1757)+MINUTE(A1757)/60&lt;=18,1,IF(HOUR(A1757)+MINUTE(A1757)/60&gt;=23.25,1,LOOKUP(DAY(A1757),calendario!$A$12:$A$41,calendario!$C$12:$C$41)))</f>
        <v>1</v>
      </c>
      <c r="E1757" s="89">
        <f t="shared" si="271"/>
        <v>1.2235480957031251</v>
      </c>
      <c r="F1757" s="88">
        <v>4.8941923828125002</v>
      </c>
      <c r="G1757" s="89">
        <f t="shared" si="271"/>
        <v>0</v>
      </c>
      <c r="H1757" s="86">
        <v>0</v>
      </c>
      <c r="O1757" s="53">
        <f t="shared" si="272"/>
        <v>3.2779049256827029</v>
      </c>
      <c r="P1757" s="54">
        <f t="shared" si="273"/>
        <v>58.927641853201457</v>
      </c>
      <c r="Q1757" s="69">
        <v>25.918565070275896</v>
      </c>
      <c r="R1757" s="53">
        <f t="shared" si="274"/>
        <v>15.031347345132744</v>
      </c>
      <c r="S1757" s="53">
        <f t="shared" si="275"/>
        <v>49.271327502258238</v>
      </c>
      <c r="T1757" s="53">
        <f t="shared" si="276"/>
        <v>4.5260037464002503</v>
      </c>
      <c r="U1757" s="53">
        <f t="shared" si="277"/>
        <v>58.927641853201457</v>
      </c>
      <c r="V1757" s="69">
        <v>25.918565070275896</v>
      </c>
      <c r="W1757" s="53">
        <f t="shared" si="278"/>
        <v>15.031347345132744</v>
      </c>
      <c r="X1757" s="53">
        <f t="shared" si="279"/>
        <v>68.031934397514249</v>
      </c>
      <c r="Y1757" s="12"/>
      <c r="Z1757" s="21"/>
      <c r="AA1757" s="48"/>
      <c r="AB1757" s="21"/>
      <c r="AC1757" s="12"/>
    </row>
    <row r="1758" spans="1:29" x14ac:dyDescent="0.3">
      <c r="A1758" s="1">
        <f t="shared" si="270"/>
        <v>45218.270833329079</v>
      </c>
      <c r="B1758" s="6">
        <v>19</v>
      </c>
      <c r="C1758" s="6" t="s">
        <v>69</v>
      </c>
      <c r="D1758">
        <f>IF(HOUR(A1758)+MINUTE(A1758)/60&lt;=18,1,IF(HOUR(A1758)+MINUTE(A1758)/60&gt;=23.25,1,LOOKUP(DAY(A1758),calendario!$A$12:$A$41,calendario!$C$12:$C$41)))</f>
        <v>1</v>
      </c>
      <c r="E1758" s="89">
        <f t="shared" si="271"/>
        <v>4.4256489257812497</v>
      </c>
      <c r="F1758" s="88">
        <v>17.702595703124999</v>
      </c>
      <c r="G1758" s="89">
        <f t="shared" si="271"/>
        <v>0</v>
      </c>
      <c r="H1758" s="86">
        <v>0</v>
      </c>
      <c r="O1758" s="53">
        <f t="shared" si="272"/>
        <v>1.1553334049903075E-2</v>
      </c>
      <c r="P1758" s="54">
        <f t="shared" si="273"/>
        <v>58.927641853201457</v>
      </c>
      <c r="Q1758" s="69">
        <v>25.918565070275896</v>
      </c>
      <c r="R1758" s="53">
        <f t="shared" si="274"/>
        <v>15.031347345132744</v>
      </c>
      <c r="S1758" s="53">
        <f t="shared" si="275"/>
        <v>0.17366217709844231</v>
      </c>
      <c r="T1758" s="53">
        <f t="shared" si="276"/>
        <v>4.5260037464002503</v>
      </c>
      <c r="U1758" s="53">
        <f t="shared" si="277"/>
        <v>58.927641853201457</v>
      </c>
      <c r="V1758" s="69">
        <v>25.918565070275896</v>
      </c>
      <c r="W1758" s="53">
        <f t="shared" si="278"/>
        <v>15.031347345132744</v>
      </c>
      <c r="X1758" s="53">
        <f t="shared" si="279"/>
        <v>68.031934397514249</v>
      </c>
      <c r="Y1758" s="12"/>
      <c r="Z1758" s="21"/>
      <c r="AA1758" s="48"/>
      <c r="AB1758" s="21"/>
      <c r="AC1758" s="12"/>
    </row>
    <row r="1759" spans="1:29" x14ac:dyDescent="0.3">
      <c r="A1759" s="1">
        <f t="shared" si="270"/>
        <v>45218.281249995744</v>
      </c>
      <c r="B1759" s="6">
        <v>19</v>
      </c>
      <c r="C1759" s="6" t="s">
        <v>70</v>
      </c>
      <c r="D1759">
        <f>IF(HOUR(A1759)+MINUTE(A1759)/60&lt;=18,1,IF(HOUR(A1759)+MINUTE(A1759)/60&gt;=23.25,1,LOOKUP(DAY(A1759),calendario!$A$12:$A$41,calendario!$C$12:$C$41)))</f>
        <v>1</v>
      </c>
      <c r="E1759" s="89">
        <f t="shared" si="271"/>
        <v>4.5094638671874998</v>
      </c>
      <c r="F1759" s="88">
        <v>18.037855468749999</v>
      </c>
      <c r="G1759" s="89">
        <f t="shared" si="271"/>
        <v>0</v>
      </c>
      <c r="H1759" s="86">
        <v>0</v>
      </c>
      <c r="O1759" s="53">
        <f t="shared" si="272"/>
        <v>0</v>
      </c>
      <c r="P1759" s="54">
        <f t="shared" si="273"/>
        <v>58.927641853201457</v>
      </c>
      <c r="Q1759" s="69">
        <v>26.045768610098904</v>
      </c>
      <c r="R1759" s="53">
        <f t="shared" si="274"/>
        <v>14.96774557522124</v>
      </c>
      <c r="S1759" s="53">
        <f t="shared" si="275"/>
        <v>0</v>
      </c>
      <c r="T1759" s="53">
        <f t="shared" si="276"/>
        <v>4.5260037464002503</v>
      </c>
      <c r="U1759" s="53">
        <f t="shared" si="277"/>
        <v>58.927641853201457</v>
      </c>
      <c r="V1759" s="69">
        <v>26.045768610098904</v>
      </c>
      <c r="W1759" s="53">
        <f t="shared" si="278"/>
        <v>14.96774557522124</v>
      </c>
      <c r="X1759" s="53">
        <f t="shared" si="279"/>
        <v>67.744072548617098</v>
      </c>
      <c r="Y1759" s="12"/>
      <c r="Z1759" s="21"/>
      <c r="AA1759" s="48"/>
      <c r="AB1759" s="21"/>
      <c r="AC1759" s="12"/>
    </row>
    <row r="1760" spans="1:29" x14ac:dyDescent="0.3">
      <c r="A1760" s="1">
        <f t="shared" si="270"/>
        <v>45218.291666662408</v>
      </c>
      <c r="B1760" s="6">
        <v>19</v>
      </c>
      <c r="C1760" s="6" t="s">
        <v>71</v>
      </c>
      <c r="D1760">
        <f>IF(HOUR(A1760)+MINUTE(A1760)/60&lt;=18,1,IF(HOUR(A1760)+MINUTE(A1760)/60&gt;=23.25,1,LOOKUP(DAY(A1760),calendario!$A$12:$A$41,calendario!$C$12:$C$41)))</f>
        <v>1</v>
      </c>
      <c r="E1760" s="89">
        <f t="shared" si="271"/>
        <v>4.5088217773437496</v>
      </c>
      <c r="F1760" s="88">
        <v>18.035287109374998</v>
      </c>
      <c r="G1760" s="89">
        <f t="shared" si="271"/>
        <v>2.002216796875</v>
      </c>
      <c r="H1760" s="86">
        <v>8.0088671874999999</v>
      </c>
      <c r="O1760" s="53">
        <f t="shared" si="272"/>
        <v>0</v>
      </c>
      <c r="P1760" s="54">
        <f t="shared" si="273"/>
        <v>58.927641853201457</v>
      </c>
      <c r="Q1760" s="69">
        <v>26.045768610098904</v>
      </c>
      <c r="R1760" s="53">
        <f t="shared" si="274"/>
        <v>14.96774557522124</v>
      </c>
      <c r="S1760" s="53">
        <f t="shared" si="275"/>
        <v>0</v>
      </c>
      <c r="T1760" s="53">
        <f t="shared" si="276"/>
        <v>2.4836120890747613</v>
      </c>
      <c r="U1760" s="53">
        <f t="shared" si="277"/>
        <v>58.927641853201457</v>
      </c>
      <c r="V1760" s="69">
        <v>26.045768610098904</v>
      </c>
      <c r="W1760" s="53">
        <f t="shared" si="278"/>
        <v>14.96774557522124</v>
      </c>
      <c r="X1760" s="53">
        <f t="shared" si="279"/>
        <v>37.174073856814736</v>
      </c>
      <c r="Y1760" s="12"/>
      <c r="Z1760" s="21"/>
      <c r="AA1760" s="48"/>
      <c r="AB1760" s="21"/>
      <c r="AC1760" s="12"/>
    </row>
    <row r="1761" spans="1:29" x14ac:dyDescent="0.3">
      <c r="A1761" s="1">
        <f t="shared" si="270"/>
        <v>45218.302083329072</v>
      </c>
      <c r="B1761" s="6">
        <v>19</v>
      </c>
      <c r="C1761" s="6" t="s">
        <v>72</v>
      </c>
      <c r="D1761">
        <f>IF(HOUR(A1761)+MINUTE(A1761)/60&lt;=18,1,IF(HOUR(A1761)+MINUTE(A1761)/60&gt;=23.25,1,LOOKUP(DAY(A1761),calendario!$A$12:$A$41,calendario!$C$12:$C$41)))</f>
        <v>1</v>
      </c>
      <c r="E1761" s="89">
        <f t="shared" si="271"/>
        <v>4.5084653320312498</v>
      </c>
      <c r="F1761" s="88">
        <v>18.033861328124999</v>
      </c>
      <c r="G1761" s="89">
        <f t="shared" si="271"/>
        <v>4.3356298828125004</v>
      </c>
      <c r="H1761" s="86">
        <v>17.342519531250002</v>
      </c>
      <c r="O1761" s="53">
        <f t="shared" si="272"/>
        <v>0</v>
      </c>
      <c r="P1761" s="54">
        <f t="shared" si="273"/>
        <v>58.927641853201457</v>
      </c>
      <c r="Q1761" s="69">
        <v>27.29160359187923</v>
      </c>
      <c r="R1761" s="53">
        <f t="shared" si="274"/>
        <v>14.344828084331077</v>
      </c>
      <c r="S1761" s="53">
        <f t="shared" si="275"/>
        <v>0</v>
      </c>
      <c r="T1761" s="53">
        <f t="shared" si="276"/>
        <v>0.1033786262194385</v>
      </c>
      <c r="U1761" s="53">
        <f t="shared" si="277"/>
        <v>58.927641853201457</v>
      </c>
      <c r="V1761" s="69">
        <v>27.29160359187923</v>
      </c>
      <c r="W1761" s="53">
        <f t="shared" si="278"/>
        <v>14.344828084331077</v>
      </c>
      <c r="X1761" s="53">
        <f t="shared" si="279"/>
        <v>1.4829486207121663</v>
      </c>
      <c r="Y1761" s="12"/>
      <c r="Z1761" s="21"/>
      <c r="AA1761" s="48"/>
      <c r="AB1761" s="21"/>
      <c r="AC1761" s="12"/>
    </row>
    <row r="1762" spans="1:29" x14ac:dyDescent="0.3">
      <c r="A1762" s="1">
        <f t="shared" si="270"/>
        <v>45218.312499995736</v>
      </c>
      <c r="B1762" s="6">
        <v>19</v>
      </c>
      <c r="C1762" s="6" t="s">
        <v>73</v>
      </c>
      <c r="D1762">
        <f>IF(HOUR(A1762)+MINUTE(A1762)/60&lt;=18,1,IF(HOUR(A1762)+MINUTE(A1762)/60&gt;=23.25,1,LOOKUP(DAY(A1762),calendario!$A$12:$A$41,calendario!$C$12:$C$41)))</f>
        <v>1</v>
      </c>
      <c r="E1762" s="89">
        <f t="shared" si="271"/>
        <v>4.5070791015624998</v>
      </c>
      <c r="F1762" s="88">
        <v>18.028316406249999</v>
      </c>
      <c r="G1762" s="89">
        <f t="shared" si="271"/>
        <v>0.80368511962890621</v>
      </c>
      <c r="H1762" s="86">
        <v>3.2147404785156248</v>
      </c>
      <c r="O1762" s="53">
        <f t="shared" si="272"/>
        <v>0</v>
      </c>
      <c r="P1762" s="54">
        <f t="shared" si="273"/>
        <v>58.927641853201457</v>
      </c>
      <c r="Q1762" s="69">
        <v>27.29160359187923</v>
      </c>
      <c r="R1762" s="53">
        <f t="shared" si="274"/>
        <v>14.344828084331077</v>
      </c>
      <c r="S1762" s="53">
        <f t="shared" si="275"/>
        <v>0</v>
      </c>
      <c r="T1762" s="53">
        <f t="shared" si="276"/>
        <v>3.7061925321458169</v>
      </c>
      <c r="U1762" s="53">
        <f t="shared" si="277"/>
        <v>58.927641853201457</v>
      </c>
      <c r="V1762" s="69">
        <v>27.29160359187923</v>
      </c>
      <c r="W1762" s="53">
        <f t="shared" si="278"/>
        <v>14.344828084331077</v>
      </c>
      <c r="X1762" s="53">
        <f t="shared" si="279"/>
        <v>53.16469472106342</v>
      </c>
      <c r="Y1762" s="12"/>
      <c r="Z1762" s="21"/>
      <c r="AA1762" s="48"/>
      <c r="AB1762" s="21"/>
      <c r="AC1762" s="12"/>
    </row>
    <row r="1763" spans="1:29" x14ac:dyDescent="0.3">
      <c r="A1763" s="1">
        <f t="shared" si="270"/>
        <v>45218.322916662401</v>
      </c>
      <c r="B1763" s="6">
        <v>19</v>
      </c>
      <c r="C1763" s="6" t="s">
        <v>74</v>
      </c>
      <c r="D1763">
        <f>IF(HOUR(A1763)+MINUTE(A1763)/60&lt;=18,1,IF(HOUR(A1763)+MINUTE(A1763)/60&gt;=23.25,1,LOOKUP(DAY(A1763),calendario!$A$12:$A$41,calendario!$C$12:$C$41)))</f>
        <v>1</v>
      </c>
      <c r="E1763" s="89">
        <f t="shared" si="271"/>
        <v>4.5071616210937497</v>
      </c>
      <c r="F1763" s="88">
        <v>18.028646484374999</v>
      </c>
      <c r="G1763" s="89">
        <f t="shared" si="271"/>
        <v>0</v>
      </c>
      <c r="H1763" s="86">
        <v>0</v>
      </c>
      <c r="O1763" s="53">
        <f t="shared" si="272"/>
        <v>0</v>
      </c>
      <c r="P1763" s="54">
        <f t="shared" si="273"/>
        <v>58.927641853201457</v>
      </c>
      <c r="Q1763" s="69">
        <v>27.521527589796978</v>
      </c>
      <c r="R1763" s="53">
        <f t="shared" si="274"/>
        <v>14.229866085372203</v>
      </c>
      <c r="S1763" s="53">
        <f t="shared" si="275"/>
        <v>0</v>
      </c>
      <c r="T1763" s="53">
        <f t="shared" si="276"/>
        <v>4.5260037464002503</v>
      </c>
      <c r="U1763" s="53">
        <f t="shared" si="277"/>
        <v>58.927641853201457</v>
      </c>
      <c r="V1763" s="69">
        <v>27.521527589796978</v>
      </c>
      <c r="W1763" s="53">
        <f t="shared" si="278"/>
        <v>14.229866085372203</v>
      </c>
      <c r="X1763" s="53">
        <f t="shared" si="279"/>
        <v>64.404427213168461</v>
      </c>
      <c r="Y1763" s="12"/>
      <c r="Z1763" s="21"/>
      <c r="AA1763" s="48"/>
      <c r="AB1763" s="21"/>
      <c r="AC1763" s="12"/>
    </row>
    <row r="1764" spans="1:29" x14ac:dyDescent="0.3">
      <c r="A1764" s="1">
        <f t="shared" si="270"/>
        <v>45218.333333329065</v>
      </c>
      <c r="B1764" s="6">
        <v>19</v>
      </c>
      <c r="C1764" s="6" t="s">
        <v>75</v>
      </c>
      <c r="D1764">
        <f>IF(HOUR(A1764)+MINUTE(A1764)/60&lt;=18,1,IF(HOUR(A1764)+MINUTE(A1764)/60&gt;=23.25,1,LOOKUP(DAY(A1764),calendario!$A$12:$A$41,calendario!$C$12:$C$41)))</f>
        <v>1</v>
      </c>
      <c r="E1764" s="89">
        <f t="shared" si="271"/>
        <v>4.5075541992187498</v>
      </c>
      <c r="F1764" s="88">
        <v>18.030216796874999</v>
      </c>
      <c r="G1764" s="89">
        <f t="shared" si="271"/>
        <v>1.1707385253906251</v>
      </c>
      <c r="H1764" s="86">
        <v>4.6829541015625002</v>
      </c>
      <c r="O1764" s="53">
        <f t="shared" si="272"/>
        <v>0</v>
      </c>
      <c r="P1764" s="54">
        <f t="shared" si="273"/>
        <v>58.927641853201457</v>
      </c>
      <c r="Q1764" s="69">
        <v>27.521527589796978</v>
      </c>
      <c r="R1764" s="53">
        <f t="shared" si="274"/>
        <v>14.229866085372203</v>
      </c>
      <c r="S1764" s="53">
        <f t="shared" si="275"/>
        <v>0</v>
      </c>
      <c r="T1764" s="53">
        <f t="shared" si="276"/>
        <v>3.3317741300573416</v>
      </c>
      <c r="U1764" s="53">
        <f t="shared" si="277"/>
        <v>58.927641853201457</v>
      </c>
      <c r="V1764" s="69">
        <v>27.521527589796978</v>
      </c>
      <c r="W1764" s="53">
        <f t="shared" si="278"/>
        <v>14.229866085372203</v>
      </c>
      <c r="X1764" s="53">
        <f t="shared" si="279"/>
        <v>47.410699697423439</v>
      </c>
      <c r="Y1764" s="12"/>
      <c r="Z1764" s="21"/>
      <c r="AA1764" s="48"/>
      <c r="AB1764" s="21"/>
      <c r="AC1764" s="12"/>
    </row>
    <row r="1765" spans="1:29" x14ac:dyDescent="0.3">
      <c r="A1765" s="1">
        <f t="shared" si="270"/>
        <v>45218.343749995729</v>
      </c>
      <c r="B1765" s="6">
        <v>19</v>
      </c>
      <c r="C1765" s="6" t="s">
        <v>76</v>
      </c>
      <c r="D1765">
        <f>IF(HOUR(A1765)+MINUTE(A1765)/60&lt;=18,1,IF(HOUR(A1765)+MINUTE(A1765)/60&gt;=23.25,1,LOOKUP(DAY(A1765),calendario!$A$12:$A$41,calendario!$C$12:$C$41)))</f>
        <v>1</v>
      </c>
      <c r="E1765" s="89">
        <f t="shared" si="271"/>
        <v>4.5070571289062498</v>
      </c>
      <c r="F1765" s="88">
        <v>18.028228515624999</v>
      </c>
      <c r="G1765" s="89">
        <f t="shared" si="271"/>
        <v>2.2448417968749999</v>
      </c>
      <c r="H1765" s="86">
        <v>8.9793671874999994</v>
      </c>
      <c r="O1765" s="53">
        <f t="shared" si="272"/>
        <v>0</v>
      </c>
      <c r="P1765" s="54">
        <f t="shared" si="273"/>
        <v>58.927641853201457</v>
      </c>
      <c r="Q1765" s="69">
        <v>27.398035137948984</v>
      </c>
      <c r="R1765" s="53">
        <f t="shared" si="274"/>
        <v>14.2916123112962</v>
      </c>
      <c r="S1765" s="53">
        <f t="shared" si="275"/>
        <v>0</v>
      </c>
      <c r="T1765" s="53">
        <f t="shared" si="276"/>
        <v>2.2361187723510114</v>
      </c>
      <c r="U1765" s="53">
        <f t="shared" si="277"/>
        <v>58.927641853201457</v>
      </c>
      <c r="V1765" s="69">
        <v>27.398035137948984</v>
      </c>
      <c r="W1765" s="53">
        <f t="shared" si="278"/>
        <v>14.2916123112962</v>
      </c>
      <c r="X1765" s="53">
        <f t="shared" si="279"/>
        <v>31.957742576452262</v>
      </c>
      <c r="Y1765" s="12"/>
      <c r="Z1765" s="21"/>
      <c r="AA1765" s="48"/>
      <c r="AB1765" s="21"/>
      <c r="AC1765" s="12"/>
    </row>
    <row r="1766" spans="1:29" x14ac:dyDescent="0.3">
      <c r="A1766" s="1">
        <f t="shared" si="270"/>
        <v>45218.354166662393</v>
      </c>
      <c r="B1766" s="6">
        <v>19</v>
      </c>
      <c r="C1766" s="6" t="s">
        <v>77</v>
      </c>
      <c r="D1766">
        <f>IF(HOUR(A1766)+MINUTE(A1766)/60&lt;=18,1,IF(HOUR(A1766)+MINUTE(A1766)/60&gt;=23.25,1,LOOKUP(DAY(A1766),calendario!$A$12:$A$41,calendario!$C$12:$C$41)))</f>
        <v>1</v>
      </c>
      <c r="E1766" s="89">
        <f t="shared" si="271"/>
        <v>4.50706689453125</v>
      </c>
      <c r="F1766" s="88">
        <v>18.028267578125</v>
      </c>
      <c r="G1766" s="89">
        <f t="shared" si="271"/>
        <v>2.2460478515625</v>
      </c>
      <c r="H1766" s="86">
        <v>8.9841914062499999</v>
      </c>
      <c r="O1766" s="53">
        <f t="shared" si="272"/>
        <v>0</v>
      </c>
      <c r="P1766" s="54">
        <f t="shared" si="273"/>
        <v>58.927641853201457</v>
      </c>
      <c r="Q1766" s="69">
        <v>27.398035137948984</v>
      </c>
      <c r="R1766" s="53">
        <f t="shared" si="274"/>
        <v>14.2916123112962</v>
      </c>
      <c r="S1766" s="53">
        <f t="shared" si="275"/>
        <v>0</v>
      </c>
      <c r="T1766" s="53">
        <f t="shared" si="276"/>
        <v>2.2348885179470561</v>
      </c>
      <c r="U1766" s="53">
        <f t="shared" si="277"/>
        <v>58.927641853201457</v>
      </c>
      <c r="V1766" s="69">
        <v>27.398035137948984</v>
      </c>
      <c r="W1766" s="53">
        <f t="shared" si="278"/>
        <v>14.2916123112962</v>
      </c>
      <c r="X1766" s="53">
        <f t="shared" si="279"/>
        <v>31.940160257466665</v>
      </c>
      <c r="Y1766" s="12"/>
      <c r="Z1766" s="21"/>
      <c r="AA1766" s="48"/>
      <c r="AB1766" s="21"/>
      <c r="AC1766" s="12"/>
    </row>
    <row r="1767" spans="1:29" x14ac:dyDescent="0.3">
      <c r="A1767" s="1">
        <f t="shared" si="270"/>
        <v>45218.364583329057</v>
      </c>
      <c r="B1767" s="6">
        <v>19</v>
      </c>
      <c r="C1767" s="6" t="s">
        <v>78</v>
      </c>
      <c r="D1767">
        <f>IF(HOUR(A1767)+MINUTE(A1767)/60&lt;=18,1,IF(HOUR(A1767)+MINUTE(A1767)/60&gt;=23.25,1,LOOKUP(DAY(A1767),calendario!$A$12:$A$41,calendario!$C$12:$C$41)))</f>
        <v>1</v>
      </c>
      <c r="E1767" s="89">
        <f t="shared" si="271"/>
        <v>4.5075668945312497</v>
      </c>
      <c r="F1767" s="88">
        <v>18.030267578124999</v>
      </c>
      <c r="G1767" s="89">
        <f t="shared" si="271"/>
        <v>2.2457966308593749</v>
      </c>
      <c r="H1767" s="86">
        <v>8.9831865234374995</v>
      </c>
      <c r="O1767" s="53">
        <f t="shared" si="272"/>
        <v>0</v>
      </c>
      <c r="P1767" s="54">
        <f t="shared" si="273"/>
        <v>58.927641853201457</v>
      </c>
      <c r="Q1767" s="69">
        <v>27.943788131181677</v>
      </c>
      <c r="R1767" s="53">
        <f t="shared" si="274"/>
        <v>14.018735814679854</v>
      </c>
      <c r="S1767" s="53">
        <f t="shared" si="275"/>
        <v>0</v>
      </c>
      <c r="T1767" s="53">
        <f t="shared" si="276"/>
        <v>2.2351447794413213</v>
      </c>
      <c r="U1767" s="53">
        <f t="shared" si="277"/>
        <v>58.927641853201457</v>
      </c>
      <c r="V1767" s="69">
        <v>27.943788131181677</v>
      </c>
      <c r="W1767" s="53">
        <f t="shared" si="278"/>
        <v>14.018735814679854</v>
      </c>
      <c r="X1767" s="53">
        <f t="shared" si="279"/>
        <v>31.333904170548752</v>
      </c>
      <c r="Y1767" s="12"/>
      <c r="Z1767" s="21"/>
      <c r="AA1767" s="48"/>
      <c r="AB1767" s="21"/>
      <c r="AC1767" s="12"/>
    </row>
    <row r="1768" spans="1:29" x14ac:dyDescent="0.3">
      <c r="A1768" s="1">
        <f t="shared" si="270"/>
        <v>45218.374999995722</v>
      </c>
      <c r="B1768" s="6">
        <v>19</v>
      </c>
      <c r="C1768" s="6" t="s">
        <v>79</v>
      </c>
      <c r="D1768">
        <f>IF(HOUR(A1768)+MINUTE(A1768)/60&lt;=18,1,IF(HOUR(A1768)+MINUTE(A1768)/60&gt;=23.25,1,LOOKUP(DAY(A1768),calendario!$A$12:$A$41,calendario!$C$12:$C$41)))</f>
        <v>1</v>
      </c>
      <c r="E1768" s="89">
        <f t="shared" si="271"/>
        <v>4.5062915039062501</v>
      </c>
      <c r="F1768" s="88">
        <v>18.025166015625</v>
      </c>
      <c r="G1768" s="89">
        <f t="shared" si="271"/>
        <v>2.2458308105468752</v>
      </c>
      <c r="H1768" s="86">
        <v>8.9833232421875007</v>
      </c>
      <c r="O1768" s="53">
        <f t="shared" si="272"/>
        <v>0</v>
      </c>
      <c r="P1768" s="54">
        <f t="shared" si="273"/>
        <v>58.927641853201457</v>
      </c>
      <c r="Q1768" s="69">
        <v>27.943788131181677</v>
      </c>
      <c r="R1768" s="53">
        <f t="shared" si="274"/>
        <v>14.018735814679854</v>
      </c>
      <c r="S1768" s="53">
        <f t="shared" si="275"/>
        <v>0</v>
      </c>
      <c r="T1768" s="53">
        <f t="shared" si="276"/>
        <v>2.2351099139318973</v>
      </c>
      <c r="U1768" s="53">
        <f t="shared" si="277"/>
        <v>58.927641853201457</v>
      </c>
      <c r="V1768" s="69">
        <v>27.943788131181677</v>
      </c>
      <c r="W1768" s="53">
        <f t="shared" si="278"/>
        <v>14.018735814679854</v>
      </c>
      <c r="X1768" s="53">
        <f t="shared" si="279"/>
        <v>31.333415400183092</v>
      </c>
      <c r="Y1768" s="12"/>
      <c r="Z1768" s="21"/>
      <c r="AA1768" s="48"/>
      <c r="AB1768" s="21"/>
      <c r="AC1768" s="12"/>
    </row>
    <row r="1769" spans="1:29" x14ac:dyDescent="0.3">
      <c r="A1769" s="1">
        <f t="shared" si="270"/>
        <v>45218.385416662386</v>
      </c>
      <c r="B1769" s="6">
        <v>19</v>
      </c>
      <c r="C1769" s="6" t="s">
        <v>80</v>
      </c>
      <c r="D1769">
        <f>IF(HOUR(A1769)+MINUTE(A1769)/60&lt;=18,1,IF(HOUR(A1769)+MINUTE(A1769)/60&gt;=23.25,1,LOOKUP(DAY(A1769),calendario!$A$12:$A$41,calendario!$C$12:$C$41)))</f>
        <v>1</v>
      </c>
      <c r="E1769" s="89">
        <f t="shared" si="271"/>
        <v>4.505126953125</v>
      </c>
      <c r="F1769" s="88">
        <v>18.0205078125</v>
      </c>
      <c r="G1769" s="89">
        <f t="shared" si="271"/>
        <v>2.245965087890625</v>
      </c>
      <c r="H1769" s="86">
        <v>8.9838603515625</v>
      </c>
      <c r="O1769" s="53">
        <f t="shared" si="272"/>
        <v>0</v>
      </c>
      <c r="P1769" s="54">
        <f t="shared" si="273"/>
        <v>58.927641853201457</v>
      </c>
      <c r="Q1769" s="69">
        <v>27.714343050494531</v>
      </c>
      <c r="R1769" s="53">
        <f t="shared" si="274"/>
        <v>14.133458355023427</v>
      </c>
      <c r="S1769" s="53">
        <f t="shared" si="275"/>
        <v>0</v>
      </c>
      <c r="T1769" s="53">
        <f t="shared" si="276"/>
        <v>2.2349729422877327</v>
      </c>
      <c r="U1769" s="53">
        <f t="shared" si="277"/>
        <v>58.927641853201457</v>
      </c>
      <c r="V1769" s="69">
        <v>27.714343050494531</v>
      </c>
      <c r="W1769" s="53">
        <f t="shared" si="278"/>
        <v>14.133458355023427</v>
      </c>
      <c r="X1769" s="53">
        <f t="shared" si="279"/>
        <v>31.587897004427848</v>
      </c>
      <c r="Y1769" s="12"/>
      <c r="Z1769" s="21"/>
      <c r="AA1769" s="48"/>
      <c r="AB1769" s="21"/>
      <c r="AC1769" s="12"/>
    </row>
    <row r="1770" spans="1:29" x14ac:dyDescent="0.3">
      <c r="A1770" s="1">
        <f t="shared" si="270"/>
        <v>45218.39583332905</v>
      </c>
      <c r="B1770" s="6">
        <v>19</v>
      </c>
      <c r="C1770" s="6" t="s">
        <v>81</v>
      </c>
      <c r="D1770">
        <f>IF(HOUR(A1770)+MINUTE(A1770)/60&lt;=18,1,IF(HOUR(A1770)+MINUTE(A1770)/60&gt;=23.25,1,LOOKUP(DAY(A1770),calendario!$A$12:$A$41,calendario!$C$12:$C$41)))</f>
        <v>1</v>
      </c>
      <c r="E1770" s="89">
        <f t="shared" si="271"/>
        <v>4.5042431640625002</v>
      </c>
      <c r="F1770" s="88">
        <v>18.016972656250001</v>
      </c>
      <c r="G1770" s="89">
        <f t="shared" si="271"/>
        <v>2.2457839355468749</v>
      </c>
      <c r="H1770" s="86">
        <v>8.9831357421874998</v>
      </c>
      <c r="O1770" s="53">
        <f t="shared" si="272"/>
        <v>0</v>
      </c>
      <c r="P1770" s="54">
        <f t="shared" si="273"/>
        <v>58.927641853201457</v>
      </c>
      <c r="Q1770" s="69">
        <v>27.714343050494531</v>
      </c>
      <c r="R1770" s="53">
        <f t="shared" si="274"/>
        <v>14.133458355023427</v>
      </c>
      <c r="S1770" s="53">
        <f t="shared" si="275"/>
        <v>0</v>
      </c>
      <c r="T1770" s="53">
        <f t="shared" si="276"/>
        <v>2.2351577294876788</v>
      </c>
      <c r="U1770" s="53">
        <f t="shared" si="277"/>
        <v>58.927641853201457</v>
      </c>
      <c r="V1770" s="69">
        <v>27.714343050494531</v>
      </c>
      <c r="W1770" s="53">
        <f t="shared" si="278"/>
        <v>14.133458355023427</v>
      </c>
      <c r="X1770" s="53">
        <f t="shared" si="279"/>
        <v>31.590508686622826</v>
      </c>
      <c r="Y1770" s="12"/>
      <c r="Z1770" s="21"/>
      <c r="AA1770" s="48"/>
      <c r="AB1770" s="21"/>
      <c r="AC1770" s="12"/>
    </row>
    <row r="1771" spans="1:29" x14ac:dyDescent="0.3">
      <c r="A1771" s="1">
        <f t="shared" si="270"/>
        <v>45218.406249995714</v>
      </c>
      <c r="B1771" s="6">
        <v>19</v>
      </c>
      <c r="C1771" s="6" t="s">
        <v>82</v>
      </c>
      <c r="D1771">
        <f>IF(HOUR(A1771)+MINUTE(A1771)/60&lt;=18,1,IF(HOUR(A1771)+MINUTE(A1771)/60&gt;=23.25,1,LOOKUP(DAY(A1771),calendario!$A$12:$A$41,calendario!$C$12:$C$41)))</f>
        <v>1</v>
      </c>
      <c r="E1771" s="89">
        <f t="shared" si="271"/>
        <v>4.5030004882812502</v>
      </c>
      <c r="F1771" s="88">
        <v>18.012001953125001</v>
      </c>
      <c r="G1771" s="89">
        <f t="shared" si="271"/>
        <v>2.2457416992187502</v>
      </c>
      <c r="H1771" s="86">
        <v>8.9829667968750009</v>
      </c>
      <c r="O1771" s="53">
        <f t="shared" si="272"/>
        <v>0</v>
      </c>
      <c r="P1771" s="54">
        <f t="shared" si="273"/>
        <v>58.927641853201457</v>
      </c>
      <c r="Q1771" s="69">
        <v>27.442937272254035</v>
      </c>
      <c r="R1771" s="53">
        <f t="shared" si="274"/>
        <v>14.269161244143675</v>
      </c>
      <c r="S1771" s="53">
        <f t="shared" si="275"/>
        <v>0</v>
      </c>
      <c r="T1771" s="53">
        <f t="shared" si="276"/>
        <v>2.2352008132957519</v>
      </c>
      <c r="U1771" s="53">
        <f t="shared" si="277"/>
        <v>58.927641853201457</v>
      </c>
      <c r="V1771" s="69">
        <v>27.442937272254035</v>
      </c>
      <c r="W1771" s="53">
        <f t="shared" si="278"/>
        <v>14.269161244143675</v>
      </c>
      <c r="X1771" s="53">
        <f t="shared" si="279"/>
        <v>31.894440817958166</v>
      </c>
      <c r="Y1771" s="12"/>
      <c r="Z1771" s="21"/>
      <c r="AA1771" s="48"/>
      <c r="AB1771" s="21"/>
      <c r="AC1771" s="12"/>
    </row>
    <row r="1772" spans="1:29" x14ac:dyDescent="0.3">
      <c r="A1772" s="1">
        <f t="shared" si="270"/>
        <v>45218.416666662379</v>
      </c>
      <c r="B1772" s="6">
        <v>19</v>
      </c>
      <c r="C1772" s="6" t="s">
        <v>83</v>
      </c>
      <c r="D1772">
        <f>IF(HOUR(A1772)+MINUTE(A1772)/60&lt;=18,1,IF(HOUR(A1772)+MINUTE(A1772)/60&gt;=23.25,1,LOOKUP(DAY(A1772),calendario!$A$12:$A$41,calendario!$C$12:$C$41)))</f>
        <v>1</v>
      </c>
      <c r="E1772" s="89">
        <f t="shared" si="271"/>
        <v>4.5017724609374996</v>
      </c>
      <c r="F1772" s="88">
        <v>18.007089843749998</v>
      </c>
      <c r="G1772" s="89">
        <f t="shared" si="271"/>
        <v>2.2458227539062499</v>
      </c>
      <c r="H1772" s="86">
        <v>8.9832910156249994</v>
      </c>
      <c r="O1772" s="53">
        <f t="shared" si="272"/>
        <v>0</v>
      </c>
      <c r="P1772" s="54">
        <f t="shared" si="273"/>
        <v>58.927641853201457</v>
      </c>
      <c r="Q1772" s="69">
        <v>27.442937272254035</v>
      </c>
      <c r="R1772" s="53">
        <f t="shared" si="274"/>
        <v>14.269161244143675</v>
      </c>
      <c r="S1772" s="53">
        <f t="shared" si="275"/>
        <v>0</v>
      </c>
      <c r="T1772" s="53">
        <f t="shared" si="276"/>
        <v>2.2351181322305473</v>
      </c>
      <c r="U1772" s="53">
        <f t="shared" si="277"/>
        <v>58.927641853201457</v>
      </c>
      <c r="V1772" s="69">
        <v>27.442937272254035</v>
      </c>
      <c r="W1772" s="53">
        <f t="shared" si="278"/>
        <v>14.269161244143675</v>
      </c>
      <c r="X1772" s="53">
        <f t="shared" si="279"/>
        <v>31.893261028506924</v>
      </c>
      <c r="Y1772" s="12"/>
      <c r="Z1772" s="21"/>
      <c r="AA1772" s="48"/>
      <c r="AB1772" s="21"/>
      <c r="AC1772" s="12"/>
    </row>
    <row r="1773" spans="1:29" x14ac:dyDescent="0.3">
      <c r="A1773" s="1">
        <f t="shared" si="270"/>
        <v>45218.427083329043</v>
      </c>
      <c r="B1773" s="6">
        <v>19</v>
      </c>
      <c r="C1773" s="6" t="s">
        <v>84</v>
      </c>
      <c r="D1773">
        <f>IF(HOUR(A1773)+MINUTE(A1773)/60&lt;=18,1,IF(HOUR(A1773)+MINUTE(A1773)/60&gt;=23.25,1,LOOKUP(DAY(A1773),calendario!$A$12:$A$41,calendario!$C$12:$C$41)))</f>
        <v>1</v>
      </c>
      <c r="E1773" s="89">
        <f t="shared" si="271"/>
        <v>4.4996347656250002</v>
      </c>
      <c r="F1773" s="88">
        <v>17.998539062500001</v>
      </c>
      <c r="G1773" s="89">
        <f t="shared" si="271"/>
        <v>2.2455915527343748</v>
      </c>
      <c r="H1773" s="86">
        <v>8.9823662109374993</v>
      </c>
      <c r="O1773" s="53">
        <f t="shared" si="272"/>
        <v>0</v>
      </c>
      <c r="P1773" s="54">
        <f t="shared" si="273"/>
        <v>58.927641853201457</v>
      </c>
      <c r="Q1773" s="69">
        <v>28.109100728787091</v>
      </c>
      <c r="R1773" s="53">
        <f t="shared" si="274"/>
        <v>13.936079515877147</v>
      </c>
      <c r="S1773" s="53">
        <f t="shared" si="275"/>
        <v>0</v>
      </c>
      <c r="T1773" s="53">
        <f t="shared" si="276"/>
        <v>2.2353539724978644</v>
      </c>
      <c r="U1773" s="53">
        <f t="shared" si="277"/>
        <v>58.927641853201457</v>
      </c>
      <c r="V1773" s="69">
        <v>28.109100728787091</v>
      </c>
      <c r="W1773" s="53">
        <f t="shared" si="278"/>
        <v>13.936079515877147</v>
      </c>
      <c r="X1773" s="53">
        <f t="shared" si="279"/>
        <v>31.152070706862094</v>
      </c>
      <c r="Y1773" s="12"/>
      <c r="Z1773" s="21"/>
      <c r="AA1773" s="48"/>
      <c r="AB1773" s="21"/>
      <c r="AC1773" s="12"/>
    </row>
    <row r="1774" spans="1:29" x14ac:dyDescent="0.3">
      <c r="A1774" s="1">
        <f t="shared" si="270"/>
        <v>45218.437499995707</v>
      </c>
      <c r="B1774" s="6">
        <v>19</v>
      </c>
      <c r="C1774" s="6" t="s">
        <v>85</v>
      </c>
      <c r="D1774">
        <f>IF(HOUR(A1774)+MINUTE(A1774)/60&lt;=18,1,IF(HOUR(A1774)+MINUTE(A1774)/60&gt;=23.25,1,LOOKUP(DAY(A1774),calendario!$A$12:$A$41,calendario!$C$12:$C$41)))</f>
        <v>1</v>
      </c>
      <c r="E1774" s="89">
        <f t="shared" si="271"/>
        <v>4.4985224609375001</v>
      </c>
      <c r="F1774" s="88">
        <v>17.99408984375</v>
      </c>
      <c r="G1774" s="89">
        <f t="shared" si="271"/>
        <v>2.2454794921875001</v>
      </c>
      <c r="H1774" s="86">
        <v>8.9819179687500004</v>
      </c>
      <c r="O1774" s="53">
        <f t="shared" si="272"/>
        <v>0</v>
      </c>
      <c r="P1774" s="54">
        <f t="shared" si="273"/>
        <v>58.927641853201457</v>
      </c>
      <c r="Q1774" s="69">
        <v>28.109100728787091</v>
      </c>
      <c r="R1774" s="53">
        <f t="shared" si="274"/>
        <v>13.936079515877147</v>
      </c>
      <c r="S1774" s="53">
        <f t="shared" si="275"/>
        <v>0</v>
      </c>
      <c r="T1774" s="53">
        <f t="shared" si="276"/>
        <v>2.2354682815609039</v>
      </c>
      <c r="U1774" s="53">
        <f t="shared" si="277"/>
        <v>58.927641853201457</v>
      </c>
      <c r="V1774" s="69">
        <v>28.109100728787091</v>
      </c>
      <c r="W1774" s="53">
        <f t="shared" si="278"/>
        <v>13.936079515877147</v>
      </c>
      <c r="X1774" s="53">
        <f t="shared" si="279"/>
        <v>31.153663727053999</v>
      </c>
      <c r="Y1774" s="12"/>
      <c r="Z1774" s="21"/>
      <c r="AA1774" s="48"/>
      <c r="AB1774" s="21"/>
      <c r="AC1774" s="12"/>
    </row>
    <row r="1775" spans="1:29" x14ac:dyDescent="0.3">
      <c r="A1775" s="1">
        <f t="shared" si="270"/>
        <v>45218.447916662371</v>
      </c>
      <c r="B1775" s="6">
        <v>19</v>
      </c>
      <c r="C1775" s="6" t="s">
        <v>86</v>
      </c>
      <c r="D1775">
        <f>IF(HOUR(A1775)+MINUTE(A1775)/60&lt;=18,1,IF(HOUR(A1775)+MINUTE(A1775)/60&gt;=23.25,1,LOOKUP(DAY(A1775),calendario!$A$12:$A$41,calendario!$C$12:$C$41)))</f>
        <v>1</v>
      </c>
      <c r="E1775" s="89">
        <f t="shared" si="271"/>
        <v>4.4974155273437502</v>
      </c>
      <c r="F1775" s="88">
        <v>17.989662109375001</v>
      </c>
      <c r="G1775" s="89">
        <f t="shared" si="271"/>
        <v>2.723543212890625</v>
      </c>
      <c r="H1775" s="86">
        <v>10.8941728515625</v>
      </c>
      <c r="O1775" s="53">
        <f t="shared" si="272"/>
        <v>0</v>
      </c>
      <c r="P1775" s="54">
        <f t="shared" si="273"/>
        <v>58.927641853201457</v>
      </c>
      <c r="Q1775" s="69">
        <v>28.061856064549712</v>
      </c>
      <c r="R1775" s="53">
        <f t="shared" si="274"/>
        <v>13.959701847995836</v>
      </c>
      <c r="S1775" s="53">
        <f t="shared" si="275"/>
        <v>0</v>
      </c>
      <c r="T1775" s="53">
        <f t="shared" si="276"/>
        <v>1.7478121214697637</v>
      </c>
      <c r="U1775" s="53">
        <f t="shared" si="277"/>
        <v>58.927641853201457</v>
      </c>
      <c r="V1775" s="69">
        <v>28.061856064549712</v>
      </c>
      <c r="W1775" s="53">
        <f t="shared" si="278"/>
        <v>13.959701847995836</v>
      </c>
      <c r="X1775" s="53">
        <f t="shared" si="279"/>
        <v>24.398936102030984</v>
      </c>
      <c r="Y1775" s="12"/>
      <c r="Z1775" s="21"/>
      <c r="AA1775" s="48"/>
      <c r="AB1775" s="21"/>
      <c r="AC1775" s="12"/>
    </row>
    <row r="1776" spans="1:29" x14ac:dyDescent="0.3">
      <c r="A1776" s="1">
        <f t="shared" si="270"/>
        <v>45218.458333329036</v>
      </c>
      <c r="B1776" s="6">
        <v>19</v>
      </c>
      <c r="C1776" s="6" t="s">
        <v>87</v>
      </c>
      <c r="D1776">
        <f>IF(HOUR(A1776)+MINUTE(A1776)/60&lt;=18,1,IF(HOUR(A1776)+MINUTE(A1776)/60&gt;=23.25,1,LOOKUP(DAY(A1776),calendario!$A$12:$A$41,calendario!$C$12:$C$41)))</f>
        <v>1</v>
      </c>
      <c r="E1776" s="89">
        <f t="shared" si="271"/>
        <v>4.4968100585937503</v>
      </c>
      <c r="F1776" s="88">
        <v>17.987240234375001</v>
      </c>
      <c r="G1776" s="89">
        <f t="shared" si="271"/>
        <v>3.4008388671874998</v>
      </c>
      <c r="H1776" s="86">
        <v>13.603355468749999</v>
      </c>
      <c r="O1776" s="53">
        <f t="shared" si="272"/>
        <v>0</v>
      </c>
      <c r="P1776" s="54">
        <f t="shared" si="273"/>
        <v>58.927641853201457</v>
      </c>
      <c r="Q1776" s="69">
        <v>28.061856064549712</v>
      </c>
      <c r="R1776" s="53">
        <f t="shared" si="274"/>
        <v>13.959701847995836</v>
      </c>
      <c r="S1776" s="53">
        <f t="shared" si="275"/>
        <v>0</v>
      </c>
      <c r="T1776" s="53">
        <f t="shared" si="276"/>
        <v>1.0569264011832478</v>
      </c>
      <c r="U1776" s="53">
        <f t="shared" si="277"/>
        <v>58.927641853201457</v>
      </c>
      <c r="V1776" s="69">
        <v>28.061856064549712</v>
      </c>
      <c r="W1776" s="53">
        <f t="shared" si="278"/>
        <v>13.959701847995836</v>
      </c>
      <c r="X1776" s="53">
        <f t="shared" si="279"/>
        <v>14.754377435793373</v>
      </c>
      <c r="Y1776" s="12"/>
      <c r="Z1776" s="21"/>
      <c r="AA1776" s="48"/>
      <c r="AB1776" s="21"/>
      <c r="AC1776" s="12"/>
    </row>
    <row r="1777" spans="1:29" x14ac:dyDescent="0.3">
      <c r="A1777" s="1">
        <f t="shared" si="270"/>
        <v>45218.4687499957</v>
      </c>
      <c r="B1777" s="6">
        <v>19</v>
      </c>
      <c r="C1777" s="6" t="s">
        <v>88</v>
      </c>
      <c r="D1777">
        <f>IF(HOUR(A1777)+MINUTE(A1777)/60&lt;=18,1,IF(HOUR(A1777)+MINUTE(A1777)/60&gt;=23.25,1,LOOKUP(DAY(A1777),calendario!$A$12:$A$41,calendario!$C$12:$C$41)))</f>
        <v>1</v>
      </c>
      <c r="E1777" s="89">
        <f t="shared" si="271"/>
        <v>4.4968564453125</v>
      </c>
      <c r="F1777" s="88">
        <v>17.98742578125</v>
      </c>
      <c r="G1777" s="89">
        <f t="shared" si="271"/>
        <v>2.3674428710937501</v>
      </c>
      <c r="H1777" s="86">
        <v>9.4697714843750003</v>
      </c>
      <c r="O1777" s="53">
        <f t="shared" si="272"/>
        <v>0</v>
      </c>
      <c r="P1777" s="54">
        <f t="shared" si="273"/>
        <v>58.927641853201457</v>
      </c>
      <c r="Q1777" s="69">
        <v>28.02347761582509</v>
      </c>
      <c r="R1777" s="53">
        <f t="shared" si="274"/>
        <v>13.978891072358147</v>
      </c>
      <c r="S1777" s="53">
        <f t="shared" si="275"/>
        <v>0</v>
      </c>
      <c r="T1777" s="53">
        <f t="shared" si="276"/>
        <v>2.1110576842838578</v>
      </c>
      <c r="U1777" s="53">
        <f t="shared" si="277"/>
        <v>58.927641853201457</v>
      </c>
      <c r="V1777" s="69">
        <v>28.02347761582509</v>
      </c>
      <c r="W1777" s="53">
        <f t="shared" si="278"/>
        <v>13.978891072358147</v>
      </c>
      <c r="X1777" s="53">
        <f t="shared" si="279"/>
        <v>29.510245416068685</v>
      </c>
      <c r="Y1777" s="12"/>
      <c r="Z1777" s="21"/>
      <c r="AA1777" s="48"/>
      <c r="AB1777" s="21"/>
      <c r="AC1777" s="12"/>
    </row>
    <row r="1778" spans="1:29" x14ac:dyDescent="0.3">
      <c r="A1778" s="1">
        <f t="shared" si="270"/>
        <v>45218.479166662364</v>
      </c>
      <c r="B1778" s="6">
        <v>19</v>
      </c>
      <c r="C1778" s="6" t="s">
        <v>89</v>
      </c>
      <c r="D1778">
        <f>IF(HOUR(A1778)+MINUTE(A1778)/60&lt;=18,1,IF(HOUR(A1778)+MINUTE(A1778)/60&gt;=23.25,1,LOOKUP(DAY(A1778),calendario!$A$12:$A$41,calendario!$C$12:$C$41)))</f>
        <v>1</v>
      </c>
      <c r="E1778" s="89">
        <f t="shared" si="271"/>
        <v>4.49666943359375</v>
      </c>
      <c r="F1778" s="88">
        <v>17.986677734375</v>
      </c>
      <c r="G1778" s="89">
        <f t="shared" si="271"/>
        <v>4.09996240234375</v>
      </c>
      <c r="H1778" s="86">
        <v>16.399849609375</v>
      </c>
      <c r="O1778" s="53">
        <f t="shared" si="272"/>
        <v>0</v>
      </c>
      <c r="P1778" s="54">
        <f t="shared" si="273"/>
        <v>58.927641853201457</v>
      </c>
      <c r="Q1778" s="69">
        <v>28.02347761582509</v>
      </c>
      <c r="R1778" s="53">
        <f t="shared" si="274"/>
        <v>13.978891072358147</v>
      </c>
      <c r="S1778" s="53">
        <f t="shared" si="275"/>
        <v>0</v>
      </c>
      <c r="T1778" s="53">
        <f t="shared" si="276"/>
        <v>0.34377481946061567</v>
      </c>
      <c r="U1778" s="53">
        <f t="shared" si="277"/>
        <v>58.927641853201457</v>
      </c>
      <c r="V1778" s="69">
        <v>28.02347761582509</v>
      </c>
      <c r="W1778" s="53">
        <f t="shared" si="278"/>
        <v>13.978891072358147</v>
      </c>
      <c r="X1778" s="53">
        <f t="shared" si="279"/>
        <v>4.8055907546595344</v>
      </c>
      <c r="Y1778" s="12"/>
      <c r="Z1778" s="21"/>
      <c r="AA1778" s="48"/>
      <c r="AB1778" s="21"/>
      <c r="AC1778" s="12"/>
    </row>
    <row r="1779" spans="1:29" x14ac:dyDescent="0.3">
      <c r="A1779" s="1">
        <f t="shared" si="270"/>
        <v>45218.489583329028</v>
      </c>
      <c r="B1779" s="6">
        <v>19</v>
      </c>
      <c r="C1779" s="6" t="s">
        <v>90</v>
      </c>
      <c r="D1779">
        <f>IF(HOUR(A1779)+MINUTE(A1779)/60&lt;=18,1,IF(HOUR(A1779)+MINUTE(A1779)/60&gt;=23.25,1,LOOKUP(DAY(A1779),calendario!$A$12:$A$41,calendario!$C$12:$C$41)))</f>
        <v>1</v>
      </c>
      <c r="E1779" s="89">
        <f t="shared" si="271"/>
        <v>4.4964072265624999</v>
      </c>
      <c r="F1779" s="88">
        <v>17.98562890625</v>
      </c>
      <c r="G1779" s="89">
        <f t="shared" si="271"/>
        <v>4.2364663085937497</v>
      </c>
      <c r="H1779" s="86">
        <v>16.945865234374999</v>
      </c>
      <c r="O1779" s="53">
        <f t="shared" si="272"/>
        <v>0</v>
      </c>
      <c r="P1779" s="54">
        <f t="shared" si="273"/>
        <v>58.927641853201457</v>
      </c>
      <c r="Q1779" s="69">
        <v>27.912323789692866</v>
      </c>
      <c r="R1779" s="53">
        <f t="shared" si="274"/>
        <v>14.034467985424259</v>
      </c>
      <c r="S1779" s="53">
        <f t="shared" si="275"/>
        <v>0</v>
      </c>
      <c r="T1779" s="53">
        <f t="shared" si="276"/>
        <v>0.20453193639596748</v>
      </c>
      <c r="U1779" s="53">
        <f t="shared" si="277"/>
        <v>58.927641853201457</v>
      </c>
      <c r="V1779" s="69">
        <v>27.912323789692866</v>
      </c>
      <c r="W1779" s="53">
        <f t="shared" si="278"/>
        <v>14.034467985424259</v>
      </c>
      <c r="X1779" s="53">
        <f t="shared" si="279"/>
        <v>2.8704969133460363</v>
      </c>
      <c r="Y1779" s="12"/>
      <c r="Z1779" s="21"/>
      <c r="AA1779" s="48"/>
      <c r="AB1779" s="21"/>
      <c r="AC1779" s="12"/>
    </row>
    <row r="1780" spans="1:29" x14ac:dyDescent="0.3">
      <c r="A1780" s="1">
        <f t="shared" si="270"/>
        <v>45218.499999995693</v>
      </c>
      <c r="B1780" s="6">
        <v>19</v>
      </c>
      <c r="C1780" s="6" t="s">
        <v>91</v>
      </c>
      <c r="D1780">
        <f>IF(HOUR(A1780)+MINUTE(A1780)/60&lt;=18,1,IF(HOUR(A1780)+MINUTE(A1780)/60&gt;=23.25,1,LOOKUP(DAY(A1780),calendario!$A$12:$A$41,calendario!$C$12:$C$41)))</f>
        <v>1</v>
      </c>
      <c r="E1780" s="89">
        <f t="shared" si="271"/>
        <v>4.4967407226562504</v>
      </c>
      <c r="F1780" s="88">
        <v>17.986962890625001</v>
      </c>
      <c r="G1780" s="89">
        <f t="shared" si="271"/>
        <v>4.3070234374999998</v>
      </c>
      <c r="H1780" s="86">
        <v>17.228093749999999</v>
      </c>
      <c r="O1780" s="53">
        <f t="shared" si="272"/>
        <v>0</v>
      </c>
      <c r="P1780" s="54">
        <f t="shared" si="273"/>
        <v>58.927641853201457</v>
      </c>
      <c r="Q1780" s="69">
        <v>27.912323789692866</v>
      </c>
      <c r="R1780" s="53">
        <f t="shared" si="274"/>
        <v>14.034467985424259</v>
      </c>
      <c r="S1780" s="53">
        <f t="shared" si="275"/>
        <v>0</v>
      </c>
      <c r="T1780" s="53">
        <f t="shared" si="276"/>
        <v>0.13255906529235897</v>
      </c>
      <c r="U1780" s="53">
        <f t="shared" si="277"/>
        <v>58.927641853201457</v>
      </c>
      <c r="V1780" s="69">
        <v>27.912323789692866</v>
      </c>
      <c r="W1780" s="53">
        <f t="shared" si="278"/>
        <v>14.034467985424259</v>
      </c>
      <c r="X1780" s="53">
        <f t="shared" si="279"/>
        <v>1.860395958023376</v>
      </c>
      <c r="Y1780" s="12"/>
      <c r="Z1780" s="21"/>
      <c r="AA1780" s="48"/>
      <c r="AB1780" s="21"/>
      <c r="AC1780" s="12"/>
    </row>
    <row r="1781" spans="1:29" x14ac:dyDescent="0.3">
      <c r="A1781" s="1">
        <f t="shared" si="270"/>
        <v>45218.510416662357</v>
      </c>
      <c r="B1781" s="6">
        <v>19</v>
      </c>
      <c r="C1781" s="6" t="s">
        <v>93</v>
      </c>
      <c r="D1781">
        <f>IF(HOUR(A1781)+MINUTE(A1781)/60&lt;=18,1,IF(HOUR(A1781)+MINUTE(A1781)/60&gt;=23.25,1,LOOKUP(DAY(A1781),calendario!$A$12:$A$41,calendario!$C$12:$C$41)))</f>
        <v>1</v>
      </c>
      <c r="E1781" s="89">
        <f t="shared" si="271"/>
        <v>4.4965234374999996</v>
      </c>
      <c r="F1781" s="88">
        <v>17.986093749999998</v>
      </c>
      <c r="G1781" s="89">
        <f t="shared" si="271"/>
        <v>4.4951704101562502</v>
      </c>
      <c r="H1781" s="86">
        <v>17.980681640625001</v>
      </c>
      <c r="O1781" s="53">
        <f t="shared" si="272"/>
        <v>0</v>
      </c>
      <c r="P1781" s="54">
        <f t="shared" si="273"/>
        <v>58.927641853201457</v>
      </c>
      <c r="Q1781" s="69">
        <v>27.973987766788131</v>
      </c>
      <c r="R1781" s="53">
        <f t="shared" si="274"/>
        <v>14.003635996876627</v>
      </c>
      <c r="S1781" s="53">
        <f t="shared" si="275"/>
        <v>0</v>
      </c>
      <c r="T1781" s="53">
        <f t="shared" si="276"/>
        <v>0</v>
      </c>
      <c r="U1781" s="53">
        <f t="shared" si="277"/>
        <v>58.927641853201457</v>
      </c>
      <c r="V1781" s="69">
        <v>27.973987766788131</v>
      </c>
      <c r="W1781" s="53">
        <f t="shared" si="278"/>
        <v>14.003635996876627</v>
      </c>
      <c r="X1781" s="53">
        <f t="shared" si="279"/>
        <v>0</v>
      </c>
      <c r="Y1781" s="12"/>
      <c r="Z1781" s="21"/>
      <c r="AA1781" s="48"/>
      <c r="AB1781" s="21"/>
      <c r="AC1781" s="12"/>
    </row>
    <row r="1782" spans="1:29" x14ac:dyDescent="0.3">
      <c r="A1782" s="1">
        <f t="shared" si="270"/>
        <v>45218.520833329021</v>
      </c>
      <c r="B1782" s="6">
        <v>19</v>
      </c>
      <c r="C1782" s="6" t="s">
        <v>94</v>
      </c>
      <c r="D1782">
        <f>IF(HOUR(A1782)+MINUTE(A1782)/60&lt;=18,1,IF(HOUR(A1782)+MINUTE(A1782)/60&gt;=23.25,1,LOOKUP(DAY(A1782),calendario!$A$12:$A$41,calendario!$C$12:$C$41)))</f>
        <v>1</v>
      </c>
      <c r="E1782" s="89">
        <f t="shared" si="271"/>
        <v>4.4966958007812501</v>
      </c>
      <c r="F1782" s="88">
        <v>17.986783203125</v>
      </c>
      <c r="G1782" s="89">
        <f t="shared" si="271"/>
        <v>4.4947534179687496</v>
      </c>
      <c r="H1782" s="86">
        <v>17.979013671874998</v>
      </c>
      <c r="O1782" s="53">
        <f t="shared" si="272"/>
        <v>0</v>
      </c>
      <c r="P1782" s="54">
        <f t="shared" si="273"/>
        <v>58.927641853201457</v>
      </c>
      <c r="Q1782" s="69">
        <v>27.973987766788131</v>
      </c>
      <c r="R1782" s="53">
        <f t="shared" si="274"/>
        <v>14.003635996876627</v>
      </c>
      <c r="S1782" s="53">
        <f t="shared" si="275"/>
        <v>0</v>
      </c>
      <c r="T1782" s="53">
        <f t="shared" si="276"/>
        <v>0</v>
      </c>
      <c r="U1782" s="53">
        <f t="shared" si="277"/>
        <v>58.927641853201457</v>
      </c>
      <c r="V1782" s="69">
        <v>27.973987766788131</v>
      </c>
      <c r="W1782" s="53">
        <f t="shared" si="278"/>
        <v>14.003635996876627</v>
      </c>
      <c r="X1782" s="53">
        <f t="shared" si="279"/>
        <v>0</v>
      </c>
      <c r="Y1782" s="12"/>
      <c r="Z1782" s="21"/>
      <c r="AA1782" s="48"/>
      <c r="AB1782" s="21"/>
      <c r="AC1782" s="12"/>
    </row>
    <row r="1783" spans="1:29" x14ac:dyDescent="0.3">
      <c r="A1783" s="1">
        <f t="shared" si="270"/>
        <v>45218.531249995685</v>
      </c>
      <c r="B1783" s="6">
        <v>19</v>
      </c>
      <c r="C1783" s="6" t="s">
        <v>96</v>
      </c>
      <c r="D1783">
        <f>IF(HOUR(A1783)+MINUTE(A1783)/60&lt;=18,1,IF(HOUR(A1783)+MINUTE(A1783)/60&gt;=23.25,1,LOOKUP(DAY(A1783),calendario!$A$12:$A$41,calendario!$C$12:$C$41)))</f>
        <v>1</v>
      </c>
      <c r="E1783" s="89">
        <f t="shared" si="271"/>
        <v>4.4970805664062503</v>
      </c>
      <c r="F1783" s="88">
        <v>17.988322265625001</v>
      </c>
      <c r="G1783" s="89">
        <f t="shared" si="271"/>
        <v>4.4951933593750004</v>
      </c>
      <c r="H1783" s="86">
        <v>17.980773437500002</v>
      </c>
      <c r="O1783" s="53">
        <f t="shared" si="272"/>
        <v>0</v>
      </c>
      <c r="P1783" s="54">
        <f t="shared" si="273"/>
        <v>58.927641853201457</v>
      </c>
      <c r="Q1783" s="69">
        <v>27.693872982821446</v>
      </c>
      <c r="R1783" s="53">
        <f t="shared" si="274"/>
        <v>14.143693388859969</v>
      </c>
      <c r="S1783" s="53">
        <f t="shared" si="275"/>
        <v>0</v>
      </c>
      <c r="T1783" s="53">
        <f t="shared" si="276"/>
        <v>0</v>
      </c>
      <c r="U1783" s="53">
        <f t="shared" si="277"/>
        <v>58.927641853201457</v>
      </c>
      <c r="V1783" s="69">
        <v>27.693872982821446</v>
      </c>
      <c r="W1783" s="53">
        <f t="shared" si="278"/>
        <v>14.143693388859969</v>
      </c>
      <c r="X1783" s="53">
        <f t="shared" si="279"/>
        <v>0</v>
      </c>
      <c r="Y1783" s="12"/>
      <c r="Z1783" s="21"/>
      <c r="AA1783" s="48"/>
      <c r="AB1783" s="21"/>
      <c r="AC1783" s="12"/>
    </row>
    <row r="1784" spans="1:29" x14ac:dyDescent="0.3">
      <c r="A1784" s="1">
        <f t="shared" si="270"/>
        <v>45218.54166666235</v>
      </c>
      <c r="B1784" s="6">
        <v>19</v>
      </c>
      <c r="C1784" s="6" t="s">
        <v>97</v>
      </c>
      <c r="D1784">
        <f>IF(HOUR(A1784)+MINUTE(A1784)/60&lt;=18,1,IF(HOUR(A1784)+MINUTE(A1784)/60&gt;=23.25,1,LOOKUP(DAY(A1784),calendario!$A$12:$A$41,calendario!$C$12:$C$41)))</f>
        <v>1</v>
      </c>
      <c r="E1784" s="89">
        <f t="shared" si="271"/>
        <v>4.4968442382812501</v>
      </c>
      <c r="F1784" s="88">
        <v>17.987376953125001</v>
      </c>
      <c r="G1784" s="89">
        <f t="shared" si="271"/>
        <v>4.4953427734374998</v>
      </c>
      <c r="H1784" s="86">
        <v>17.981371093749999</v>
      </c>
      <c r="O1784" s="53">
        <f t="shared" si="272"/>
        <v>0</v>
      </c>
      <c r="P1784" s="54">
        <f t="shared" si="273"/>
        <v>58.927641853201457</v>
      </c>
      <c r="Q1784" s="69">
        <v>27.693872982821446</v>
      </c>
      <c r="R1784" s="53">
        <f t="shared" si="274"/>
        <v>14.143693388859969</v>
      </c>
      <c r="S1784" s="53">
        <f t="shared" si="275"/>
        <v>0</v>
      </c>
      <c r="T1784" s="53">
        <f t="shared" si="276"/>
        <v>0</v>
      </c>
      <c r="U1784" s="53">
        <f t="shared" si="277"/>
        <v>58.927641853201457</v>
      </c>
      <c r="V1784" s="69">
        <v>27.693872982821446</v>
      </c>
      <c r="W1784" s="53">
        <f t="shared" si="278"/>
        <v>14.143693388859969</v>
      </c>
      <c r="X1784" s="53">
        <f t="shared" si="279"/>
        <v>0</v>
      </c>
      <c r="Y1784" s="12"/>
      <c r="Z1784" s="21"/>
      <c r="AA1784" s="48"/>
      <c r="AB1784" s="21"/>
      <c r="AC1784" s="12"/>
    </row>
    <row r="1785" spans="1:29" x14ac:dyDescent="0.3">
      <c r="A1785" s="1">
        <f t="shared" si="270"/>
        <v>45218.552083329014</v>
      </c>
      <c r="B1785" s="6">
        <v>19</v>
      </c>
      <c r="C1785" s="6" t="s">
        <v>98</v>
      </c>
      <c r="D1785">
        <f>IF(HOUR(A1785)+MINUTE(A1785)/60&lt;=18,1,IF(HOUR(A1785)+MINUTE(A1785)/60&gt;=23.25,1,LOOKUP(DAY(A1785),calendario!$A$12:$A$41,calendario!$C$12:$C$41)))</f>
        <v>1</v>
      </c>
      <c r="E1785" s="89">
        <f t="shared" si="271"/>
        <v>4.4970507812499996</v>
      </c>
      <c r="F1785" s="88">
        <v>17.988203124999998</v>
      </c>
      <c r="G1785" s="89">
        <f t="shared" si="271"/>
        <v>4.4956757812500001</v>
      </c>
      <c r="H1785" s="86">
        <v>17.982703125</v>
      </c>
      <c r="O1785" s="53">
        <f t="shared" si="272"/>
        <v>0</v>
      </c>
      <c r="P1785" s="54">
        <f t="shared" si="273"/>
        <v>58.927641853201457</v>
      </c>
      <c r="Q1785" s="69">
        <v>28.05569208745445</v>
      </c>
      <c r="R1785" s="53">
        <f t="shared" si="274"/>
        <v>13.962783836543467</v>
      </c>
      <c r="S1785" s="53">
        <f t="shared" si="275"/>
        <v>0</v>
      </c>
      <c r="T1785" s="53">
        <f t="shared" si="276"/>
        <v>0</v>
      </c>
      <c r="U1785" s="53">
        <f t="shared" si="277"/>
        <v>58.927641853201457</v>
      </c>
      <c r="V1785" s="69">
        <v>28.05569208745445</v>
      </c>
      <c r="W1785" s="53">
        <f t="shared" si="278"/>
        <v>13.962783836543467</v>
      </c>
      <c r="X1785" s="53">
        <f t="shared" si="279"/>
        <v>0</v>
      </c>
      <c r="Y1785" s="12"/>
      <c r="Z1785" s="21"/>
      <c r="AA1785" s="48"/>
      <c r="AB1785" s="21"/>
      <c r="AC1785" s="12"/>
    </row>
    <row r="1786" spans="1:29" x14ac:dyDescent="0.3">
      <c r="A1786" s="1">
        <f t="shared" si="270"/>
        <v>45218.562499995678</v>
      </c>
      <c r="B1786" s="6">
        <v>19</v>
      </c>
      <c r="C1786" s="6" t="s">
        <v>99</v>
      </c>
      <c r="D1786">
        <f>IF(HOUR(A1786)+MINUTE(A1786)/60&lt;=18,1,IF(HOUR(A1786)+MINUTE(A1786)/60&gt;=23.25,1,LOOKUP(DAY(A1786),calendario!$A$12:$A$41,calendario!$C$12:$C$41)))</f>
        <v>1</v>
      </c>
      <c r="E1786" s="89">
        <f t="shared" si="271"/>
        <v>4.4976000976562496</v>
      </c>
      <c r="F1786" s="88">
        <v>17.990400390624998</v>
      </c>
      <c r="G1786" s="89">
        <f t="shared" si="271"/>
        <v>4.4957773437500004</v>
      </c>
      <c r="H1786" s="86">
        <v>17.983109375000002</v>
      </c>
      <c r="O1786" s="53">
        <f t="shared" si="272"/>
        <v>0</v>
      </c>
      <c r="P1786" s="54">
        <f t="shared" si="273"/>
        <v>58.927641853201457</v>
      </c>
      <c r="Q1786" s="69">
        <v>28.05569208745445</v>
      </c>
      <c r="R1786" s="53">
        <f t="shared" si="274"/>
        <v>13.962783836543467</v>
      </c>
      <c r="S1786" s="53">
        <f t="shared" si="275"/>
        <v>0</v>
      </c>
      <c r="T1786" s="53">
        <f t="shared" si="276"/>
        <v>0</v>
      </c>
      <c r="U1786" s="53">
        <f t="shared" si="277"/>
        <v>58.927641853201457</v>
      </c>
      <c r="V1786" s="69">
        <v>28.05569208745445</v>
      </c>
      <c r="W1786" s="53">
        <f t="shared" si="278"/>
        <v>13.962783836543467</v>
      </c>
      <c r="X1786" s="53">
        <f t="shared" si="279"/>
        <v>0</v>
      </c>
      <c r="Y1786" s="12"/>
      <c r="Z1786" s="21"/>
      <c r="AA1786" s="48"/>
      <c r="AB1786" s="21"/>
      <c r="AC1786" s="12"/>
    </row>
    <row r="1787" spans="1:29" x14ac:dyDescent="0.3">
      <c r="A1787" s="1">
        <f t="shared" si="270"/>
        <v>45218.572916662342</v>
      </c>
      <c r="B1787" s="6">
        <v>19</v>
      </c>
      <c r="C1787" s="6" t="s">
        <v>100</v>
      </c>
      <c r="D1787">
        <f>IF(HOUR(A1787)+MINUTE(A1787)/60&lt;=18,1,IF(HOUR(A1787)+MINUTE(A1787)/60&gt;=23.25,1,LOOKUP(DAY(A1787),calendario!$A$12:$A$41,calendario!$C$12:$C$41)))</f>
        <v>1</v>
      </c>
      <c r="E1787" s="89">
        <f t="shared" si="271"/>
        <v>4.4976069335937501</v>
      </c>
      <c r="F1787" s="88">
        <v>17.990427734375</v>
      </c>
      <c r="G1787" s="89">
        <f t="shared" si="271"/>
        <v>4.4959755859374999</v>
      </c>
      <c r="H1787" s="86">
        <v>17.98390234375</v>
      </c>
      <c r="O1787" s="53">
        <f t="shared" si="272"/>
        <v>0</v>
      </c>
      <c r="P1787" s="54">
        <f t="shared" si="273"/>
        <v>58.927641853201457</v>
      </c>
      <c r="Q1787" s="69">
        <v>27.805821447162934</v>
      </c>
      <c r="R1787" s="53">
        <f t="shared" si="274"/>
        <v>14.087719156689225</v>
      </c>
      <c r="S1787" s="53">
        <f t="shared" si="275"/>
        <v>0</v>
      </c>
      <c r="T1787" s="53">
        <f t="shared" si="276"/>
        <v>0</v>
      </c>
      <c r="U1787" s="53">
        <f t="shared" si="277"/>
        <v>58.927641853201457</v>
      </c>
      <c r="V1787" s="69">
        <v>27.805821447162934</v>
      </c>
      <c r="W1787" s="53">
        <f t="shared" si="278"/>
        <v>14.087719156689225</v>
      </c>
      <c r="X1787" s="53">
        <f t="shared" si="279"/>
        <v>0</v>
      </c>
      <c r="Y1787" s="12"/>
      <c r="Z1787" s="21"/>
      <c r="AA1787" s="48"/>
      <c r="AB1787" s="21"/>
      <c r="AC1787" s="12"/>
    </row>
    <row r="1788" spans="1:29" x14ac:dyDescent="0.3">
      <c r="A1788" s="1">
        <f t="shared" si="270"/>
        <v>45218.583333329007</v>
      </c>
      <c r="B1788" s="6">
        <v>19</v>
      </c>
      <c r="C1788" s="6" t="s">
        <v>101</v>
      </c>
      <c r="D1788">
        <f>IF(HOUR(A1788)+MINUTE(A1788)/60&lt;=18,1,IF(HOUR(A1788)+MINUTE(A1788)/60&gt;=23.25,1,LOOKUP(DAY(A1788),calendario!$A$12:$A$41,calendario!$C$12:$C$41)))</f>
        <v>1</v>
      </c>
      <c r="E1788" s="89">
        <f t="shared" si="271"/>
        <v>4.49741455078125</v>
      </c>
      <c r="F1788" s="88">
        <v>17.989658203125</v>
      </c>
      <c r="G1788" s="89">
        <f t="shared" si="271"/>
        <v>2.9675415039062498</v>
      </c>
      <c r="H1788" s="86">
        <v>11.870166015624999</v>
      </c>
      <c r="O1788" s="53">
        <f t="shared" si="272"/>
        <v>0</v>
      </c>
      <c r="P1788" s="54">
        <f t="shared" si="273"/>
        <v>58.927641853201457</v>
      </c>
      <c r="Q1788" s="69">
        <v>27.805821447162934</v>
      </c>
      <c r="R1788" s="53">
        <f t="shared" si="274"/>
        <v>14.087719156689225</v>
      </c>
      <c r="S1788" s="53">
        <f t="shared" si="275"/>
        <v>0</v>
      </c>
      <c r="T1788" s="53">
        <f t="shared" si="276"/>
        <v>1.498917958385235</v>
      </c>
      <c r="U1788" s="53">
        <f t="shared" si="277"/>
        <v>58.927641853201457</v>
      </c>
      <c r="V1788" s="69">
        <v>27.805821447162934</v>
      </c>
      <c r="W1788" s="53">
        <f t="shared" si="278"/>
        <v>14.087719156689225</v>
      </c>
      <c r="X1788" s="53">
        <f t="shared" si="279"/>
        <v>21.116335236649178</v>
      </c>
      <c r="Y1788" s="12"/>
      <c r="Z1788" s="21"/>
      <c r="AA1788" s="48"/>
      <c r="AB1788" s="21"/>
      <c r="AC1788" s="12"/>
    </row>
    <row r="1789" spans="1:29" x14ac:dyDescent="0.3">
      <c r="A1789" s="1">
        <f t="shared" si="270"/>
        <v>45218.593749995671</v>
      </c>
      <c r="B1789" s="6">
        <v>19</v>
      </c>
      <c r="C1789" s="6" t="s">
        <v>102</v>
      </c>
      <c r="D1789">
        <f>IF(HOUR(A1789)+MINUTE(A1789)/60&lt;=18,1,IF(HOUR(A1789)+MINUTE(A1789)/60&gt;=23.25,1,LOOKUP(DAY(A1789),calendario!$A$12:$A$41,calendario!$C$12:$C$41)))</f>
        <v>1</v>
      </c>
      <c r="E1789" s="89">
        <f t="shared" si="271"/>
        <v>4.4975961914062497</v>
      </c>
      <c r="F1789" s="88">
        <v>17.990384765624999</v>
      </c>
      <c r="G1789" s="89">
        <f t="shared" si="271"/>
        <v>4.2751489257812496</v>
      </c>
      <c r="H1789" s="86">
        <v>17.100595703124998</v>
      </c>
      <c r="O1789" s="53">
        <f t="shared" si="272"/>
        <v>0</v>
      </c>
      <c r="P1789" s="54">
        <f t="shared" si="273"/>
        <v>58.927641853201457</v>
      </c>
      <c r="Q1789" s="69">
        <v>28.222552837064029</v>
      </c>
      <c r="R1789" s="53">
        <f t="shared" si="274"/>
        <v>13.879353461738678</v>
      </c>
      <c r="S1789" s="53">
        <f t="shared" si="275"/>
        <v>0</v>
      </c>
      <c r="T1789" s="53">
        <f t="shared" si="276"/>
        <v>0.16507314514490315</v>
      </c>
      <c r="U1789" s="53">
        <f t="shared" si="277"/>
        <v>58.927641853201457</v>
      </c>
      <c r="V1789" s="69">
        <v>28.222552837064029</v>
      </c>
      <c r="W1789" s="53">
        <f t="shared" si="278"/>
        <v>13.879353461738678</v>
      </c>
      <c r="X1789" s="53">
        <f t="shared" si="279"/>
        <v>2.2911085285070025</v>
      </c>
      <c r="Y1789" s="12"/>
      <c r="Z1789" s="21"/>
      <c r="AA1789" s="48"/>
      <c r="AB1789" s="21"/>
      <c r="AC1789" s="12"/>
    </row>
    <row r="1790" spans="1:29" x14ac:dyDescent="0.3">
      <c r="A1790" s="1">
        <f t="shared" si="270"/>
        <v>45218.604166662335</v>
      </c>
      <c r="B1790" s="6">
        <v>19</v>
      </c>
      <c r="C1790" s="6" t="s">
        <v>103</v>
      </c>
      <c r="D1790">
        <f>IF(HOUR(A1790)+MINUTE(A1790)/60&lt;=18,1,IF(HOUR(A1790)+MINUTE(A1790)/60&gt;=23.25,1,LOOKUP(DAY(A1790),calendario!$A$12:$A$41,calendario!$C$12:$C$41)))</f>
        <v>1</v>
      </c>
      <c r="E1790" s="89">
        <f t="shared" si="271"/>
        <v>4.4980112304687498</v>
      </c>
      <c r="F1790" s="88">
        <v>17.992044921874999</v>
      </c>
      <c r="G1790" s="89">
        <f t="shared" si="271"/>
        <v>4.4879780273437504</v>
      </c>
      <c r="H1790" s="86">
        <v>17.951912109375002</v>
      </c>
      <c r="O1790" s="53">
        <f t="shared" si="272"/>
        <v>0</v>
      </c>
      <c r="P1790" s="54">
        <f t="shared" si="273"/>
        <v>58.927641853201457</v>
      </c>
      <c r="Q1790" s="69">
        <v>28.222552837064029</v>
      </c>
      <c r="R1790" s="53">
        <f t="shared" si="274"/>
        <v>13.879353461738678</v>
      </c>
      <c r="S1790" s="53">
        <f t="shared" si="275"/>
        <v>0</v>
      </c>
      <c r="T1790" s="53">
        <f t="shared" si="276"/>
        <v>0</v>
      </c>
      <c r="U1790" s="53">
        <f t="shared" si="277"/>
        <v>58.927641853201457</v>
      </c>
      <c r="V1790" s="69">
        <v>28.222552837064029</v>
      </c>
      <c r="W1790" s="53">
        <f t="shared" si="278"/>
        <v>13.879353461738678</v>
      </c>
      <c r="X1790" s="53">
        <f t="shared" si="279"/>
        <v>0</v>
      </c>
      <c r="Y1790" s="12"/>
      <c r="Z1790" s="21"/>
      <c r="AA1790" s="48"/>
      <c r="AB1790" s="21"/>
      <c r="AC1790" s="12"/>
    </row>
    <row r="1791" spans="1:29" x14ac:dyDescent="0.3">
      <c r="A1791" s="1">
        <f t="shared" si="270"/>
        <v>45218.614583328999</v>
      </c>
      <c r="B1791" s="6">
        <v>19</v>
      </c>
      <c r="C1791" s="6" t="s">
        <v>104</v>
      </c>
      <c r="D1791">
        <f>IF(HOUR(A1791)+MINUTE(A1791)/60&lt;=18,1,IF(HOUR(A1791)+MINUTE(A1791)/60&gt;=23.25,1,LOOKUP(DAY(A1791),calendario!$A$12:$A$41,calendario!$C$12:$C$41)))</f>
        <v>1</v>
      </c>
      <c r="E1791" s="89">
        <f t="shared" si="271"/>
        <v>4.4980673828124997</v>
      </c>
      <c r="F1791" s="88">
        <v>17.992269531249999</v>
      </c>
      <c r="G1791" s="89">
        <f t="shared" si="271"/>
        <v>2.5246796874999999</v>
      </c>
      <c r="H1791" s="86">
        <v>10.09871875</v>
      </c>
      <c r="O1791" s="53">
        <f t="shared" si="272"/>
        <v>0</v>
      </c>
      <c r="P1791" s="54">
        <f t="shared" si="273"/>
        <v>58.927641853201457</v>
      </c>
      <c r="Q1791" s="69">
        <v>28.239689744924519</v>
      </c>
      <c r="R1791" s="53">
        <f t="shared" si="274"/>
        <v>13.870785007808433</v>
      </c>
      <c r="S1791" s="53">
        <f t="shared" si="275"/>
        <v>0</v>
      </c>
      <c r="T1791" s="53">
        <f t="shared" si="276"/>
        <v>1.9506658812814215</v>
      </c>
      <c r="U1791" s="53">
        <f t="shared" si="277"/>
        <v>58.927641853201457</v>
      </c>
      <c r="V1791" s="69">
        <v>28.239689744924519</v>
      </c>
      <c r="W1791" s="53">
        <f t="shared" si="278"/>
        <v>13.870785007808433</v>
      </c>
      <c r="X1791" s="53">
        <f t="shared" si="279"/>
        <v>27.057267061321767</v>
      </c>
      <c r="Y1791" s="12"/>
      <c r="Z1791" s="21"/>
      <c r="AA1791" s="48"/>
      <c r="AB1791" s="21"/>
      <c r="AC1791" s="12"/>
    </row>
    <row r="1792" spans="1:29" x14ac:dyDescent="0.3">
      <c r="A1792" s="1">
        <f t="shared" si="270"/>
        <v>45218.624999995664</v>
      </c>
      <c r="B1792" s="6">
        <v>19</v>
      </c>
      <c r="C1792" s="6" t="s">
        <v>105</v>
      </c>
      <c r="D1792">
        <f>IF(HOUR(A1792)+MINUTE(A1792)/60&lt;=18,1,IF(HOUR(A1792)+MINUTE(A1792)/60&gt;=23.25,1,LOOKUP(DAY(A1792),calendario!$A$12:$A$41,calendario!$C$12:$C$41)))</f>
        <v>1</v>
      </c>
      <c r="E1792" s="89">
        <f t="shared" si="271"/>
        <v>4.49800341796875</v>
      </c>
      <c r="F1792" s="88">
        <v>17.992013671875</v>
      </c>
      <c r="G1792" s="89">
        <f t="shared" si="271"/>
        <v>2.2454858398437501</v>
      </c>
      <c r="H1792" s="86">
        <v>8.9819433593750002</v>
      </c>
      <c r="O1792" s="53">
        <f t="shared" si="272"/>
        <v>0</v>
      </c>
      <c r="P1792" s="54">
        <f t="shared" si="273"/>
        <v>58.927641853201457</v>
      </c>
      <c r="Q1792" s="69">
        <v>28.239689744924519</v>
      </c>
      <c r="R1792" s="53">
        <f t="shared" si="274"/>
        <v>13.870785007808433</v>
      </c>
      <c r="S1792" s="53">
        <f t="shared" si="275"/>
        <v>0</v>
      </c>
      <c r="T1792" s="53">
        <f t="shared" si="276"/>
        <v>2.235461806537725</v>
      </c>
      <c r="U1792" s="53">
        <f t="shared" si="277"/>
        <v>58.927641853201457</v>
      </c>
      <c r="V1792" s="69">
        <v>28.239689744924519</v>
      </c>
      <c r="W1792" s="53">
        <f t="shared" si="278"/>
        <v>13.870785007808433</v>
      </c>
      <c r="X1792" s="53">
        <f t="shared" si="279"/>
        <v>31.007610111651829</v>
      </c>
      <c r="Y1792" s="12"/>
      <c r="Z1792" s="21"/>
      <c r="AA1792" s="48"/>
      <c r="AB1792" s="21"/>
      <c r="AC1792" s="12"/>
    </row>
    <row r="1793" spans="1:29" x14ac:dyDescent="0.3">
      <c r="A1793" s="1">
        <f t="shared" si="270"/>
        <v>45218.635416662328</v>
      </c>
      <c r="B1793" s="6">
        <v>19</v>
      </c>
      <c r="C1793" s="6" t="s">
        <v>106</v>
      </c>
      <c r="D1793">
        <f>IF(HOUR(A1793)+MINUTE(A1793)/60&lt;=18,1,IF(HOUR(A1793)+MINUTE(A1793)/60&gt;=23.25,1,LOOKUP(DAY(A1793),calendario!$A$12:$A$41,calendario!$C$12:$C$41)))</f>
        <v>1</v>
      </c>
      <c r="E1793" s="89">
        <f t="shared" si="271"/>
        <v>4.4980996093750001</v>
      </c>
      <c r="F1793" s="88">
        <v>17.9923984375</v>
      </c>
      <c r="G1793" s="89">
        <f t="shared" si="271"/>
        <v>2.2455710449218751</v>
      </c>
      <c r="H1793" s="86">
        <v>8.9822841796875004</v>
      </c>
      <c r="O1793" s="53">
        <f t="shared" si="272"/>
        <v>0</v>
      </c>
      <c r="P1793" s="54">
        <f t="shared" si="273"/>
        <v>58.927641853201457</v>
      </c>
      <c r="Q1793" s="69">
        <v>28.169699895887558</v>
      </c>
      <c r="R1793" s="53">
        <f t="shared" si="274"/>
        <v>13.905779932326913</v>
      </c>
      <c r="S1793" s="53">
        <f t="shared" si="275"/>
        <v>0</v>
      </c>
      <c r="T1793" s="53">
        <f t="shared" si="276"/>
        <v>2.2353748918035183</v>
      </c>
      <c r="U1793" s="53">
        <f t="shared" si="277"/>
        <v>58.927641853201457</v>
      </c>
      <c r="V1793" s="69">
        <v>28.169699895887558</v>
      </c>
      <c r="W1793" s="53">
        <f t="shared" si="278"/>
        <v>13.905779932326913</v>
      </c>
      <c r="X1793" s="53">
        <f t="shared" si="279"/>
        <v>31.084631311668812</v>
      </c>
      <c r="Y1793" s="12"/>
      <c r="Z1793" s="21"/>
      <c r="AA1793" s="48"/>
      <c r="AB1793" s="21"/>
      <c r="AC1793" s="12"/>
    </row>
    <row r="1794" spans="1:29" x14ac:dyDescent="0.3">
      <c r="A1794" s="1">
        <f t="shared" si="270"/>
        <v>45218.645833328992</v>
      </c>
      <c r="B1794" s="6">
        <v>19</v>
      </c>
      <c r="C1794" s="6" t="s">
        <v>107</v>
      </c>
      <c r="D1794">
        <f>IF(HOUR(A1794)+MINUTE(A1794)/60&lt;=18,1,IF(HOUR(A1794)+MINUTE(A1794)/60&gt;=23.25,1,LOOKUP(DAY(A1794),calendario!$A$12:$A$41,calendario!$C$12:$C$41)))</f>
        <v>1</v>
      </c>
      <c r="E1794" s="89">
        <f t="shared" si="271"/>
        <v>4.4982812499999998</v>
      </c>
      <c r="F1794" s="88">
        <v>17.993124999999999</v>
      </c>
      <c r="G1794" s="89">
        <f t="shared" si="271"/>
        <v>2.2458469238281249</v>
      </c>
      <c r="H1794" s="86">
        <v>8.9833876953124996</v>
      </c>
      <c r="O1794" s="53">
        <f t="shared" si="272"/>
        <v>0</v>
      </c>
      <c r="P1794" s="54">
        <f t="shared" si="273"/>
        <v>58.927641853201457</v>
      </c>
      <c r="Q1794" s="69">
        <v>28.169699895887558</v>
      </c>
      <c r="R1794" s="53">
        <f t="shared" si="274"/>
        <v>13.905779932326913</v>
      </c>
      <c r="S1794" s="53">
        <f t="shared" si="275"/>
        <v>0</v>
      </c>
      <c r="T1794" s="53">
        <f t="shared" si="276"/>
        <v>2.2350934773345976</v>
      </c>
      <c r="U1794" s="53">
        <f t="shared" si="277"/>
        <v>58.927641853201457</v>
      </c>
      <c r="V1794" s="69">
        <v>28.169699895887558</v>
      </c>
      <c r="W1794" s="53">
        <f t="shared" si="278"/>
        <v>13.905779932326913</v>
      </c>
      <c r="X1794" s="53">
        <f t="shared" si="279"/>
        <v>31.080718023994226</v>
      </c>
      <c r="Y1794" s="12"/>
      <c r="Z1794" s="21"/>
      <c r="AA1794" s="48"/>
      <c r="AB1794" s="21"/>
      <c r="AC1794" s="12"/>
    </row>
    <row r="1795" spans="1:29" x14ac:dyDescent="0.3">
      <c r="A1795" s="1">
        <f t="shared" si="270"/>
        <v>45218.656249995656</v>
      </c>
      <c r="B1795" s="6">
        <v>19</v>
      </c>
      <c r="C1795" s="6" t="s">
        <v>108</v>
      </c>
      <c r="D1795">
        <f>IF(HOUR(A1795)+MINUTE(A1795)/60&lt;=18,1,IF(HOUR(A1795)+MINUTE(A1795)/60&gt;=23.25,1,LOOKUP(DAY(A1795),calendario!$A$12:$A$41,calendario!$C$12:$C$41)))</f>
        <v>1</v>
      </c>
      <c r="E1795" s="89">
        <f t="shared" si="271"/>
        <v>4.4985410156250003</v>
      </c>
      <c r="F1795" s="88">
        <v>17.994164062500001</v>
      </c>
      <c r="G1795" s="89">
        <f t="shared" si="271"/>
        <v>2.5453649902343751</v>
      </c>
      <c r="H1795" s="86">
        <v>10.1814599609375</v>
      </c>
      <c r="O1795" s="53">
        <f t="shared" si="272"/>
        <v>0</v>
      </c>
      <c r="P1795" s="54">
        <f t="shared" si="273"/>
        <v>58.927641853201457</v>
      </c>
      <c r="Q1795" s="69">
        <v>27.531493232691307</v>
      </c>
      <c r="R1795" s="53">
        <f t="shared" si="274"/>
        <v>14.224883263925038</v>
      </c>
      <c r="S1795" s="53">
        <f t="shared" si="275"/>
        <v>0</v>
      </c>
      <c r="T1795" s="53">
        <f t="shared" si="276"/>
        <v>1.9295655240174734</v>
      </c>
      <c r="U1795" s="53">
        <f t="shared" si="277"/>
        <v>58.927641853201457</v>
      </c>
      <c r="V1795" s="69">
        <v>27.531493232691307</v>
      </c>
      <c r="W1795" s="53">
        <f t="shared" si="278"/>
        <v>14.224883263925038</v>
      </c>
      <c r="X1795" s="53">
        <f t="shared" si="279"/>
        <v>27.447844329242905</v>
      </c>
      <c r="Y1795" s="12"/>
      <c r="Z1795" s="21"/>
      <c r="AA1795" s="48"/>
      <c r="AB1795" s="21"/>
      <c r="AC1795" s="12"/>
    </row>
    <row r="1796" spans="1:29" x14ac:dyDescent="0.3">
      <c r="A1796" s="1">
        <f t="shared" si="270"/>
        <v>45218.66666666232</v>
      </c>
      <c r="B1796" s="6">
        <v>19</v>
      </c>
      <c r="C1796" s="6" t="s">
        <v>109</v>
      </c>
      <c r="D1796">
        <f>IF(HOUR(A1796)+MINUTE(A1796)/60&lt;=18,1,IF(HOUR(A1796)+MINUTE(A1796)/60&gt;=23.25,1,LOOKUP(DAY(A1796),calendario!$A$12:$A$41,calendario!$C$12:$C$41)))</f>
        <v>1</v>
      </c>
      <c r="E1796" s="89">
        <f t="shared" si="271"/>
        <v>4.4987231445312501</v>
      </c>
      <c r="F1796" s="88">
        <v>17.994892578125</v>
      </c>
      <c r="G1796" s="89">
        <f t="shared" si="271"/>
        <v>4.4810703125</v>
      </c>
      <c r="H1796" s="86">
        <v>17.92428125</v>
      </c>
      <c r="O1796" s="53">
        <f t="shared" si="272"/>
        <v>0</v>
      </c>
      <c r="P1796" s="54">
        <f t="shared" si="273"/>
        <v>58.927641853201457</v>
      </c>
      <c r="Q1796" s="69">
        <v>27.531493232691307</v>
      </c>
      <c r="R1796" s="53">
        <f t="shared" si="274"/>
        <v>14.224883263925038</v>
      </c>
      <c r="S1796" s="53">
        <f t="shared" si="275"/>
        <v>0</v>
      </c>
      <c r="T1796" s="53">
        <f t="shared" si="276"/>
        <v>0</v>
      </c>
      <c r="U1796" s="53">
        <f t="shared" si="277"/>
        <v>58.927641853201457</v>
      </c>
      <c r="V1796" s="69">
        <v>27.531493232691307</v>
      </c>
      <c r="W1796" s="53">
        <f t="shared" si="278"/>
        <v>14.224883263925038</v>
      </c>
      <c r="X1796" s="53">
        <f t="shared" si="279"/>
        <v>0</v>
      </c>
      <c r="Y1796" s="12"/>
      <c r="Z1796" s="21"/>
      <c r="AA1796" s="48"/>
      <c r="AB1796" s="21"/>
      <c r="AC1796" s="12"/>
    </row>
    <row r="1797" spans="1:29" x14ac:dyDescent="0.3">
      <c r="A1797" s="1">
        <f t="shared" si="270"/>
        <v>45218.677083328985</v>
      </c>
      <c r="B1797" s="6">
        <v>19</v>
      </c>
      <c r="C1797" s="6" t="s">
        <v>110</v>
      </c>
      <c r="D1797">
        <f>IF(HOUR(A1797)+MINUTE(A1797)/60&lt;=18,1,IF(HOUR(A1797)+MINUTE(A1797)/60&gt;=23.25,1,LOOKUP(DAY(A1797),calendario!$A$12:$A$41,calendario!$C$12:$C$41)))</f>
        <v>1</v>
      </c>
      <c r="E1797" s="89">
        <f t="shared" si="271"/>
        <v>4.4983574218750002</v>
      </c>
      <c r="F1797" s="88">
        <v>17.993429687500001</v>
      </c>
      <c r="G1797" s="89">
        <f t="shared" si="271"/>
        <v>4.4964785156250002</v>
      </c>
      <c r="H1797" s="86">
        <v>17.985914062500001</v>
      </c>
      <c r="O1797" s="53">
        <f t="shared" si="272"/>
        <v>0</v>
      </c>
      <c r="P1797" s="54">
        <f t="shared" si="273"/>
        <v>58.927641853201457</v>
      </c>
      <c r="Q1797" s="69">
        <v>27.117915408641334</v>
      </c>
      <c r="R1797" s="53">
        <f t="shared" si="274"/>
        <v>14.431672175950025</v>
      </c>
      <c r="S1797" s="53">
        <f t="shared" si="275"/>
        <v>0</v>
      </c>
      <c r="T1797" s="53">
        <f t="shared" si="276"/>
        <v>0</v>
      </c>
      <c r="U1797" s="53">
        <f t="shared" si="277"/>
        <v>58.927641853201457</v>
      </c>
      <c r="V1797" s="69">
        <v>27.117915408641334</v>
      </c>
      <c r="W1797" s="53">
        <f t="shared" si="278"/>
        <v>14.431672175950025</v>
      </c>
      <c r="X1797" s="53">
        <f t="shared" si="279"/>
        <v>0</v>
      </c>
      <c r="Y1797" s="12"/>
      <c r="Z1797" s="21"/>
      <c r="AA1797" s="48"/>
      <c r="AB1797" s="21"/>
      <c r="AC1797" s="12"/>
    </row>
    <row r="1798" spans="1:29" x14ac:dyDescent="0.3">
      <c r="A1798" s="1">
        <f t="shared" ref="A1798:A1861" si="280">A1797+0.0104166666666667</f>
        <v>45218.687499995649</v>
      </c>
      <c r="B1798" s="6">
        <v>19</v>
      </c>
      <c r="C1798" s="6" t="s">
        <v>111</v>
      </c>
      <c r="D1798">
        <f>IF(HOUR(A1798)+MINUTE(A1798)/60&lt;=18,1,IF(HOUR(A1798)+MINUTE(A1798)/60&gt;=23.25,1,LOOKUP(DAY(A1798),calendario!$A$12:$A$41,calendario!$C$12:$C$41)))</f>
        <v>1</v>
      </c>
      <c r="E1798" s="89">
        <f t="shared" ref="E1798:G1861" si="281">F1798/4</f>
        <v>4.4984008789062502</v>
      </c>
      <c r="F1798" s="88">
        <v>17.993603515625001</v>
      </c>
      <c r="G1798" s="89">
        <f t="shared" si="281"/>
        <v>4.4968491210937502</v>
      </c>
      <c r="H1798" s="86">
        <v>17.987396484375001</v>
      </c>
      <c r="O1798" s="53">
        <f t="shared" ref="O1798:O1861" si="282">IF(($K$2*95%/4-E1798)*$M$8*$M$9&lt;0,0,($K$2*95%/4-E1798)*$M$8*$M$9)</f>
        <v>0</v>
      </c>
      <c r="P1798" s="54">
        <f t="shared" ref="P1798:P1861" si="283">IF(B1798&lt;=3,IF(D1798=1,$L$14*10/$K$11,$K$14*10/$K$11),IF(D1798=1,$L$15*10/$K$11,$K$15*10/$K$11))</f>
        <v>58.927641853201457</v>
      </c>
      <c r="Q1798" s="69">
        <v>27.117915408641334</v>
      </c>
      <c r="R1798" s="53">
        <f t="shared" ref="R1798:R1861" si="284">IF((P1798*95%-Q1798)/2&lt;0,0,(P1798*95%-Q1798)/2)</f>
        <v>14.431672175950025</v>
      </c>
      <c r="S1798" s="53">
        <f t="shared" ref="S1798:S1861" si="285">R1798*O1798</f>
        <v>0</v>
      </c>
      <c r="T1798" s="53">
        <f t="shared" ref="T1798:T1861" si="286">IF(($K$3*95%/4-G1798)*$M$8*$M$9&lt;0,0,($K$3*95%/4-G1798)*$M$8*$M$9)</f>
        <v>0</v>
      </c>
      <c r="U1798" s="53">
        <f t="shared" ref="U1798:U1861" si="287">IF(B1798&lt;=3,IF(D1798=1,$L$14*10/$K$11,$K$14*10/$K$11),IF(D1798=1,$L$15*10/$K$11,$K$15*10/$K$11))</f>
        <v>58.927641853201457</v>
      </c>
      <c r="V1798" s="69">
        <v>27.117915408641334</v>
      </c>
      <c r="W1798" s="53">
        <f t="shared" ref="W1798:W1861" si="288">IF((U1798*95%-V1798)/2&lt;0,0,(U1798*95%-V1798)/2)</f>
        <v>14.431672175950025</v>
      </c>
      <c r="X1798" s="53">
        <f t="shared" ref="X1798:X1861" si="289">W1798*T1798</f>
        <v>0</v>
      </c>
      <c r="Y1798" s="12"/>
      <c r="Z1798" s="21"/>
      <c r="AA1798" s="48"/>
      <c r="AB1798" s="21"/>
      <c r="AC1798" s="12"/>
    </row>
    <row r="1799" spans="1:29" x14ac:dyDescent="0.3">
      <c r="A1799" s="1">
        <f t="shared" si="280"/>
        <v>45218.697916662313</v>
      </c>
      <c r="B1799" s="6">
        <v>19</v>
      </c>
      <c r="C1799" s="6" t="s">
        <v>112</v>
      </c>
      <c r="D1799">
        <f>IF(HOUR(A1799)+MINUTE(A1799)/60&lt;=18,1,IF(HOUR(A1799)+MINUTE(A1799)/60&gt;=23.25,1,LOOKUP(DAY(A1799),calendario!$A$12:$A$41,calendario!$C$12:$C$41)))</f>
        <v>1</v>
      </c>
      <c r="E1799" s="89">
        <f t="shared" si="281"/>
        <v>4.4986494140625002</v>
      </c>
      <c r="F1799" s="88">
        <v>17.994597656250001</v>
      </c>
      <c r="G1799" s="89">
        <f t="shared" si="281"/>
        <v>4.4969711914062502</v>
      </c>
      <c r="H1799" s="86">
        <v>17.987884765625001</v>
      </c>
      <c r="O1799" s="53">
        <f t="shared" si="282"/>
        <v>0</v>
      </c>
      <c r="P1799" s="54">
        <f t="shared" si="283"/>
        <v>58.927641853201457</v>
      </c>
      <c r="Q1799" s="69">
        <v>25.920352941176468</v>
      </c>
      <c r="R1799" s="53">
        <f t="shared" si="284"/>
        <v>15.030453409682458</v>
      </c>
      <c r="S1799" s="53">
        <f t="shared" si="285"/>
        <v>0</v>
      </c>
      <c r="T1799" s="53">
        <f t="shared" si="286"/>
        <v>0</v>
      </c>
      <c r="U1799" s="53">
        <f t="shared" si="287"/>
        <v>58.927641853201457</v>
      </c>
      <c r="V1799" s="69">
        <v>25.920352941176468</v>
      </c>
      <c r="W1799" s="53">
        <f t="shared" si="288"/>
        <v>15.030453409682458</v>
      </c>
      <c r="X1799" s="53">
        <f t="shared" si="289"/>
        <v>0</v>
      </c>
      <c r="Y1799" s="12"/>
      <c r="Z1799" s="21"/>
      <c r="AA1799" s="48"/>
      <c r="AB1799" s="21"/>
      <c r="AC1799" s="12"/>
    </row>
    <row r="1800" spans="1:29" x14ac:dyDescent="0.3">
      <c r="A1800" s="1">
        <f t="shared" si="280"/>
        <v>45218.708333328977</v>
      </c>
      <c r="B1800" s="6">
        <v>19</v>
      </c>
      <c r="C1800" s="6" t="s">
        <v>113</v>
      </c>
      <c r="D1800">
        <f>IF(HOUR(A1800)+MINUTE(A1800)/60&lt;=18,1,IF(HOUR(A1800)+MINUTE(A1800)/60&gt;=23.25,1,LOOKUP(DAY(A1800),calendario!$A$12:$A$41,calendario!$C$12:$C$41)))</f>
        <v>1</v>
      </c>
      <c r="E1800" s="89">
        <f t="shared" si="281"/>
        <v>4.4984985351562496</v>
      </c>
      <c r="F1800" s="88">
        <v>17.993994140624999</v>
      </c>
      <c r="G1800" s="89">
        <f t="shared" si="281"/>
        <v>4.4969765625000004</v>
      </c>
      <c r="H1800" s="86">
        <v>17.987906250000002</v>
      </c>
      <c r="O1800" s="53">
        <f t="shared" si="282"/>
        <v>0</v>
      </c>
      <c r="P1800" s="54">
        <f t="shared" si="283"/>
        <v>58.927641853201457</v>
      </c>
      <c r="Q1800" s="69">
        <v>25.920352941176468</v>
      </c>
      <c r="R1800" s="53">
        <f t="shared" si="284"/>
        <v>15.030453409682458</v>
      </c>
      <c r="S1800" s="53">
        <f t="shared" si="285"/>
        <v>0</v>
      </c>
      <c r="T1800" s="53">
        <f t="shared" si="286"/>
        <v>0</v>
      </c>
      <c r="U1800" s="53">
        <f t="shared" si="287"/>
        <v>58.927641853201457</v>
      </c>
      <c r="V1800" s="69">
        <v>25.920352941176468</v>
      </c>
      <c r="W1800" s="53">
        <f t="shared" si="288"/>
        <v>15.030453409682458</v>
      </c>
      <c r="X1800" s="53">
        <f t="shared" si="289"/>
        <v>0</v>
      </c>
      <c r="Y1800" s="12"/>
      <c r="Z1800" s="21"/>
      <c r="AA1800" s="48"/>
      <c r="AB1800" s="21"/>
      <c r="AC1800" s="12"/>
    </row>
    <row r="1801" spans="1:29" x14ac:dyDescent="0.3">
      <c r="A1801" s="1">
        <f t="shared" si="280"/>
        <v>45218.718749995642</v>
      </c>
      <c r="B1801" s="6">
        <v>19</v>
      </c>
      <c r="C1801" s="6" t="s">
        <v>114</v>
      </c>
      <c r="D1801">
        <f>IF(HOUR(A1801)+MINUTE(A1801)/60&lt;=18,1,IF(HOUR(A1801)+MINUTE(A1801)/60&gt;=23.25,1,LOOKUP(DAY(A1801),calendario!$A$12:$A$41,calendario!$C$12:$C$41)))</f>
        <v>1</v>
      </c>
      <c r="E1801" s="89">
        <f t="shared" si="281"/>
        <v>4.5103125000000004</v>
      </c>
      <c r="F1801" s="88">
        <v>18.041250000000002</v>
      </c>
      <c r="G1801" s="89">
        <f t="shared" si="281"/>
        <v>4.4968242187499996</v>
      </c>
      <c r="H1801" s="86">
        <v>17.987296874999998</v>
      </c>
      <c r="O1801" s="53">
        <f t="shared" si="282"/>
        <v>0</v>
      </c>
      <c r="P1801" s="54">
        <f t="shared" si="283"/>
        <v>58.927641853201457</v>
      </c>
      <c r="Q1801" s="69">
        <v>25.843264966163456</v>
      </c>
      <c r="R1801" s="53">
        <f t="shared" si="284"/>
        <v>15.068997397188964</v>
      </c>
      <c r="S1801" s="53">
        <f t="shared" si="285"/>
        <v>0</v>
      </c>
      <c r="T1801" s="53">
        <f t="shared" si="286"/>
        <v>0</v>
      </c>
      <c r="U1801" s="53">
        <f t="shared" si="287"/>
        <v>58.927641853201457</v>
      </c>
      <c r="V1801" s="69">
        <v>25.843264966163456</v>
      </c>
      <c r="W1801" s="53">
        <f t="shared" si="288"/>
        <v>15.068997397188964</v>
      </c>
      <c r="X1801" s="53">
        <f t="shared" si="289"/>
        <v>0</v>
      </c>
      <c r="Y1801" s="12"/>
      <c r="Z1801" s="21"/>
      <c r="AA1801" s="48"/>
      <c r="AB1801" s="21"/>
      <c r="AC1801" s="12"/>
    </row>
    <row r="1802" spans="1:29" x14ac:dyDescent="0.3">
      <c r="A1802" s="1">
        <f t="shared" si="280"/>
        <v>45218.729166662306</v>
      </c>
      <c r="B1802" s="6">
        <v>19</v>
      </c>
      <c r="C1802" s="6" t="s">
        <v>115</v>
      </c>
      <c r="D1802">
        <f>IF(HOUR(A1802)+MINUTE(A1802)/60&lt;=18,1,IF(HOUR(A1802)+MINUTE(A1802)/60&gt;=23.25,1,LOOKUP(DAY(A1802),calendario!$A$12:$A$41,calendario!$C$12:$C$41)))</f>
        <v>1</v>
      </c>
      <c r="E1802" s="89">
        <f t="shared" si="281"/>
        <v>4.6435952148437503</v>
      </c>
      <c r="F1802" s="88">
        <v>18.574380859375001</v>
      </c>
      <c r="G1802" s="89">
        <f t="shared" si="281"/>
        <v>4.4969760742187503</v>
      </c>
      <c r="H1802" s="86">
        <v>17.987904296875001</v>
      </c>
      <c r="O1802" s="53">
        <f t="shared" si="282"/>
        <v>0</v>
      </c>
      <c r="P1802" s="54">
        <f t="shared" si="283"/>
        <v>58.927641853201457</v>
      </c>
      <c r="Q1802" s="69">
        <v>25.843264966163456</v>
      </c>
      <c r="R1802" s="53">
        <f t="shared" si="284"/>
        <v>15.068997397188964</v>
      </c>
      <c r="S1802" s="53">
        <f t="shared" si="285"/>
        <v>0</v>
      </c>
      <c r="T1802" s="53">
        <f t="shared" si="286"/>
        <v>0</v>
      </c>
      <c r="U1802" s="53">
        <f t="shared" si="287"/>
        <v>58.927641853201457</v>
      </c>
      <c r="V1802" s="69">
        <v>25.843264966163456</v>
      </c>
      <c r="W1802" s="53">
        <f t="shared" si="288"/>
        <v>15.068997397188964</v>
      </c>
      <c r="X1802" s="53">
        <f t="shared" si="289"/>
        <v>0</v>
      </c>
      <c r="Y1802" s="12"/>
      <c r="Z1802" s="21"/>
      <c r="AA1802" s="48"/>
      <c r="AB1802" s="21"/>
      <c r="AC1802" s="12"/>
    </row>
    <row r="1803" spans="1:29" x14ac:dyDescent="0.3">
      <c r="A1803" s="1">
        <f t="shared" si="280"/>
        <v>45218.73958332897</v>
      </c>
      <c r="B1803" s="6">
        <v>19</v>
      </c>
      <c r="C1803" s="6" t="s">
        <v>116</v>
      </c>
      <c r="D1803">
        <f>IF(HOUR(A1803)+MINUTE(A1803)/60&lt;=18,1,IF(HOUR(A1803)+MINUTE(A1803)/60&gt;=23.25,1,LOOKUP(DAY(A1803),calendario!$A$12:$A$41,calendario!$C$12:$C$41)))</f>
        <v>1</v>
      </c>
      <c r="E1803" s="89">
        <f t="shared" si="281"/>
        <v>4.6436088867187504</v>
      </c>
      <c r="F1803" s="88">
        <v>18.574435546875002</v>
      </c>
      <c r="G1803" s="89">
        <f t="shared" si="281"/>
        <v>4.4969970703125002</v>
      </c>
      <c r="H1803" s="86">
        <v>17.987988281250001</v>
      </c>
      <c r="O1803" s="53">
        <f t="shared" si="282"/>
        <v>0</v>
      </c>
      <c r="P1803" s="54">
        <f t="shared" si="283"/>
        <v>58.927641853201457</v>
      </c>
      <c r="Q1803" s="69">
        <v>25.787318584070796</v>
      </c>
      <c r="R1803" s="53">
        <f t="shared" si="284"/>
        <v>15.096970588235294</v>
      </c>
      <c r="S1803" s="53">
        <f t="shared" si="285"/>
        <v>0</v>
      </c>
      <c r="T1803" s="53">
        <f t="shared" si="286"/>
        <v>0</v>
      </c>
      <c r="U1803" s="53">
        <f t="shared" si="287"/>
        <v>58.927641853201457</v>
      </c>
      <c r="V1803" s="69">
        <v>25.787318584070796</v>
      </c>
      <c r="W1803" s="53">
        <f t="shared" si="288"/>
        <v>15.096970588235294</v>
      </c>
      <c r="X1803" s="53">
        <f t="shared" si="289"/>
        <v>0</v>
      </c>
      <c r="Y1803" s="12"/>
      <c r="Z1803" s="21"/>
      <c r="AA1803" s="48"/>
      <c r="AB1803" s="21"/>
      <c r="AC1803" s="12"/>
    </row>
    <row r="1804" spans="1:29" x14ac:dyDescent="0.3">
      <c r="A1804" s="1">
        <f t="shared" si="280"/>
        <v>45218.749999995634</v>
      </c>
      <c r="B1804" s="6">
        <v>19</v>
      </c>
      <c r="C1804" s="6" t="s">
        <v>117</v>
      </c>
      <c r="D1804">
        <f>IF(HOUR(A1804)+MINUTE(A1804)/60&lt;=18,1,IF(HOUR(A1804)+MINUTE(A1804)/60&gt;=23.25,1,LOOKUP(DAY(A1804),calendario!$A$12:$A$41,calendario!$C$12:$C$41)))</f>
        <v>1</v>
      </c>
      <c r="E1804" s="89">
        <f t="shared" si="281"/>
        <v>4.6319824218749996</v>
      </c>
      <c r="F1804" s="88">
        <v>18.527929687499999</v>
      </c>
      <c r="G1804" s="89">
        <f t="shared" si="281"/>
        <v>4.4969360351562502</v>
      </c>
      <c r="H1804" s="86">
        <v>17.987744140625001</v>
      </c>
      <c r="O1804" s="53">
        <f t="shared" si="282"/>
        <v>0</v>
      </c>
      <c r="P1804" s="54">
        <f t="shared" si="283"/>
        <v>58.927641853201457</v>
      </c>
      <c r="Q1804" s="69">
        <v>25.787318584070796</v>
      </c>
      <c r="R1804" s="53">
        <f t="shared" si="284"/>
        <v>15.096970588235294</v>
      </c>
      <c r="S1804" s="53">
        <f t="shared" si="285"/>
        <v>0</v>
      </c>
      <c r="T1804" s="53">
        <f t="shared" si="286"/>
        <v>0</v>
      </c>
      <c r="U1804" s="53">
        <f t="shared" si="287"/>
        <v>58.927641853201457</v>
      </c>
      <c r="V1804" s="69">
        <v>25.787318584070796</v>
      </c>
      <c r="W1804" s="53">
        <f t="shared" si="288"/>
        <v>15.096970588235294</v>
      </c>
      <c r="X1804" s="53">
        <f t="shared" si="289"/>
        <v>0</v>
      </c>
      <c r="Y1804" s="12"/>
      <c r="Z1804" s="21"/>
      <c r="AA1804" s="48"/>
      <c r="AB1804" s="21"/>
      <c r="AC1804" s="12"/>
    </row>
    <row r="1805" spans="1:29" x14ac:dyDescent="0.3">
      <c r="A1805" s="1">
        <f t="shared" si="280"/>
        <v>45218.760416662299</v>
      </c>
      <c r="B1805" s="6">
        <v>19</v>
      </c>
      <c r="C1805" s="6" t="s">
        <v>118</v>
      </c>
      <c r="D1805">
        <f>IF(HOUR(A1805)+MINUTE(A1805)/60&lt;=18,1,IF(HOUR(A1805)+MINUTE(A1805)/60&gt;=23.25,1,LOOKUP(DAY(A1805),calendario!$A$12:$A$41,calendario!$C$12:$C$41)))</f>
        <v>0</v>
      </c>
      <c r="E1805" s="89">
        <f t="shared" si="281"/>
        <v>4.6443808593749996</v>
      </c>
      <c r="F1805" s="88">
        <v>18.577523437499998</v>
      </c>
      <c r="G1805" s="89">
        <f t="shared" si="281"/>
        <v>4.6090302734374999</v>
      </c>
      <c r="H1805" s="86">
        <v>18.43612109375</v>
      </c>
      <c r="O1805" s="53">
        <f t="shared" si="282"/>
        <v>0</v>
      </c>
      <c r="P1805" s="54">
        <f t="shared" si="283"/>
        <v>60.072878709005721</v>
      </c>
      <c r="Q1805" s="69">
        <v>27.660772254034359</v>
      </c>
      <c r="R1805" s="53">
        <f t="shared" si="284"/>
        <v>14.704231259760535</v>
      </c>
      <c r="S1805" s="53">
        <f t="shared" si="285"/>
        <v>0</v>
      </c>
      <c r="T1805" s="53">
        <f t="shared" si="286"/>
        <v>0</v>
      </c>
      <c r="U1805" s="53">
        <f t="shared" si="287"/>
        <v>60.072878709005721</v>
      </c>
      <c r="V1805" s="69">
        <v>27.660772254034359</v>
      </c>
      <c r="W1805" s="53">
        <f t="shared" si="288"/>
        <v>14.704231259760535</v>
      </c>
      <c r="X1805" s="53">
        <f t="shared" si="289"/>
        <v>0</v>
      </c>
      <c r="Y1805" s="12"/>
      <c r="Z1805" s="21"/>
      <c r="AA1805" s="48"/>
      <c r="AB1805" s="21"/>
      <c r="AC1805" s="12"/>
    </row>
    <row r="1806" spans="1:29" x14ac:dyDescent="0.3">
      <c r="A1806" s="1">
        <f t="shared" si="280"/>
        <v>45218.770833328963</v>
      </c>
      <c r="B1806" s="6">
        <v>19</v>
      </c>
      <c r="C1806" s="6" t="s">
        <v>119</v>
      </c>
      <c r="D1806">
        <f>IF(HOUR(A1806)+MINUTE(A1806)/60&lt;=18,1,IF(HOUR(A1806)+MINUTE(A1806)/60&gt;=23.25,1,LOOKUP(DAY(A1806),calendario!$A$12:$A$41,calendario!$C$12:$C$41)))</f>
        <v>0</v>
      </c>
      <c r="E1806" s="89">
        <f t="shared" si="281"/>
        <v>4.6462553710937504</v>
      </c>
      <c r="F1806" s="88">
        <v>18.585021484375002</v>
      </c>
      <c r="G1806" s="89">
        <f t="shared" si="281"/>
        <v>4.6496142578124999</v>
      </c>
      <c r="H1806" s="86">
        <v>18.59845703125</v>
      </c>
      <c r="O1806" s="53">
        <f t="shared" si="282"/>
        <v>0</v>
      </c>
      <c r="P1806" s="54">
        <f t="shared" si="283"/>
        <v>60.072878709005721</v>
      </c>
      <c r="Q1806" s="69">
        <v>27.660772254034359</v>
      </c>
      <c r="R1806" s="53">
        <f t="shared" si="284"/>
        <v>14.704231259760535</v>
      </c>
      <c r="S1806" s="53">
        <f t="shared" si="285"/>
        <v>0</v>
      </c>
      <c r="T1806" s="53">
        <f t="shared" si="286"/>
        <v>0</v>
      </c>
      <c r="U1806" s="53">
        <f t="shared" si="287"/>
        <v>60.072878709005721</v>
      </c>
      <c r="V1806" s="69">
        <v>27.660772254034359</v>
      </c>
      <c r="W1806" s="53">
        <f t="shared" si="288"/>
        <v>14.704231259760535</v>
      </c>
      <c r="X1806" s="53">
        <f t="shared" si="289"/>
        <v>0</v>
      </c>
      <c r="Y1806" s="12"/>
      <c r="Z1806" s="21"/>
      <c r="AA1806" s="48"/>
      <c r="AB1806" s="21"/>
      <c r="AC1806" s="12"/>
    </row>
    <row r="1807" spans="1:29" x14ac:dyDescent="0.3">
      <c r="A1807" s="1">
        <f t="shared" si="280"/>
        <v>45218.781249995627</v>
      </c>
      <c r="B1807" s="6">
        <v>19</v>
      </c>
      <c r="C1807" s="6" t="s">
        <v>120</v>
      </c>
      <c r="D1807">
        <f>IF(HOUR(A1807)+MINUTE(A1807)/60&lt;=18,1,IF(HOUR(A1807)+MINUTE(A1807)/60&gt;=23.25,1,LOOKUP(DAY(A1807),calendario!$A$12:$A$41,calendario!$C$12:$C$41)))</f>
        <v>0</v>
      </c>
      <c r="E1807" s="89">
        <f t="shared" si="281"/>
        <v>4.6481728515625003</v>
      </c>
      <c r="F1807" s="88">
        <v>18.592691406250001</v>
      </c>
      <c r="G1807" s="89">
        <f t="shared" si="281"/>
        <v>4.6497548828125002</v>
      </c>
      <c r="H1807" s="86">
        <v>18.599019531250001</v>
      </c>
      <c r="O1807" s="53">
        <f t="shared" si="282"/>
        <v>0</v>
      </c>
      <c r="P1807" s="54">
        <f t="shared" si="283"/>
        <v>60.072878709005721</v>
      </c>
      <c r="Q1807" s="69">
        <v>27.55964211348256</v>
      </c>
      <c r="R1807" s="53">
        <f t="shared" si="284"/>
        <v>14.754796330036434</v>
      </c>
      <c r="S1807" s="53">
        <f t="shared" si="285"/>
        <v>0</v>
      </c>
      <c r="T1807" s="53">
        <f t="shared" si="286"/>
        <v>0</v>
      </c>
      <c r="U1807" s="53">
        <f t="shared" si="287"/>
        <v>60.072878709005721</v>
      </c>
      <c r="V1807" s="69">
        <v>27.55964211348256</v>
      </c>
      <c r="W1807" s="53">
        <f t="shared" si="288"/>
        <v>14.754796330036434</v>
      </c>
      <c r="X1807" s="53">
        <f t="shared" si="289"/>
        <v>0</v>
      </c>
      <c r="Y1807" s="12"/>
      <c r="Z1807" s="21"/>
      <c r="AA1807" s="48"/>
      <c r="AB1807" s="21"/>
      <c r="AC1807" s="12"/>
    </row>
    <row r="1808" spans="1:29" x14ac:dyDescent="0.3">
      <c r="A1808" s="1">
        <f t="shared" si="280"/>
        <v>45218.791666662291</v>
      </c>
      <c r="B1808" s="6">
        <v>19</v>
      </c>
      <c r="C1808" s="6" t="s">
        <v>121</v>
      </c>
      <c r="D1808">
        <f>IF(HOUR(A1808)+MINUTE(A1808)/60&lt;=18,1,IF(HOUR(A1808)+MINUTE(A1808)/60&gt;=23.25,1,LOOKUP(DAY(A1808),calendario!$A$12:$A$41,calendario!$C$12:$C$41)))</f>
        <v>0</v>
      </c>
      <c r="E1808" s="89">
        <f t="shared" si="281"/>
        <v>4.6486284179687498</v>
      </c>
      <c r="F1808" s="88">
        <v>18.594513671874999</v>
      </c>
      <c r="G1808" s="89">
        <f t="shared" si="281"/>
        <v>4.6498144531249999</v>
      </c>
      <c r="H1808" s="86">
        <v>18.599257812499999</v>
      </c>
      <c r="O1808" s="53">
        <f t="shared" si="282"/>
        <v>0</v>
      </c>
      <c r="P1808" s="54">
        <f t="shared" si="283"/>
        <v>60.072878709005721</v>
      </c>
      <c r="Q1808" s="69">
        <v>27.55964211348256</v>
      </c>
      <c r="R1808" s="53">
        <f t="shared" si="284"/>
        <v>14.754796330036434</v>
      </c>
      <c r="S1808" s="53">
        <f t="shared" si="285"/>
        <v>0</v>
      </c>
      <c r="T1808" s="53">
        <f t="shared" si="286"/>
        <v>0</v>
      </c>
      <c r="U1808" s="53">
        <f t="shared" si="287"/>
        <v>60.072878709005721</v>
      </c>
      <c r="V1808" s="69">
        <v>27.55964211348256</v>
      </c>
      <c r="W1808" s="53">
        <f t="shared" si="288"/>
        <v>14.754796330036434</v>
      </c>
      <c r="X1808" s="53">
        <f t="shared" si="289"/>
        <v>0</v>
      </c>
      <c r="Y1808" s="12"/>
      <c r="Z1808" s="21"/>
      <c r="AA1808" s="48"/>
      <c r="AB1808" s="21"/>
      <c r="AC1808" s="12"/>
    </row>
    <row r="1809" spans="1:29" x14ac:dyDescent="0.3">
      <c r="A1809" s="1">
        <f t="shared" si="280"/>
        <v>45218.802083328956</v>
      </c>
      <c r="B1809" s="6">
        <v>19</v>
      </c>
      <c r="C1809" s="6" t="s">
        <v>122</v>
      </c>
      <c r="D1809">
        <f>IF(HOUR(A1809)+MINUTE(A1809)/60&lt;=18,1,IF(HOUR(A1809)+MINUTE(A1809)/60&gt;=23.25,1,LOOKUP(DAY(A1809),calendario!$A$12:$A$41,calendario!$C$12:$C$41)))</f>
        <v>0</v>
      </c>
      <c r="E1809" s="89">
        <f t="shared" si="281"/>
        <v>4.6492578125000001</v>
      </c>
      <c r="F1809" s="88">
        <v>18.597031250000001</v>
      </c>
      <c r="G1809" s="89">
        <f t="shared" si="281"/>
        <v>4.6501176757812503</v>
      </c>
      <c r="H1809" s="86">
        <v>18.600470703125001</v>
      </c>
      <c r="O1809" s="53">
        <f t="shared" si="282"/>
        <v>0</v>
      </c>
      <c r="P1809" s="54">
        <f t="shared" si="283"/>
        <v>60.072878709005721</v>
      </c>
      <c r="Q1809" s="69">
        <v>27.533092920353983</v>
      </c>
      <c r="R1809" s="53">
        <f t="shared" si="284"/>
        <v>14.768070926600723</v>
      </c>
      <c r="S1809" s="53">
        <f t="shared" si="285"/>
        <v>0</v>
      </c>
      <c r="T1809" s="53">
        <f t="shared" si="286"/>
        <v>0</v>
      </c>
      <c r="U1809" s="53">
        <f t="shared" si="287"/>
        <v>60.072878709005721</v>
      </c>
      <c r="V1809" s="69">
        <v>27.533092920353983</v>
      </c>
      <c r="W1809" s="53">
        <f t="shared" si="288"/>
        <v>14.768070926600723</v>
      </c>
      <c r="X1809" s="53">
        <f t="shared" si="289"/>
        <v>0</v>
      </c>
      <c r="Y1809" s="12"/>
      <c r="Z1809" s="21"/>
      <c r="AA1809" s="48"/>
      <c r="AB1809" s="21"/>
      <c r="AC1809" s="12"/>
    </row>
    <row r="1810" spans="1:29" x14ac:dyDescent="0.3">
      <c r="A1810" s="1">
        <f t="shared" si="280"/>
        <v>45218.81249999562</v>
      </c>
      <c r="B1810" s="6">
        <v>19</v>
      </c>
      <c r="C1810" s="6" t="s">
        <v>123</v>
      </c>
      <c r="D1810">
        <f>IF(HOUR(A1810)+MINUTE(A1810)/60&lt;=18,1,IF(HOUR(A1810)+MINUTE(A1810)/60&gt;=23.25,1,LOOKUP(DAY(A1810),calendario!$A$12:$A$41,calendario!$C$12:$C$41)))</f>
        <v>0</v>
      </c>
      <c r="E1810" s="89">
        <f t="shared" si="281"/>
        <v>4.6506337890624998</v>
      </c>
      <c r="F1810" s="88">
        <v>18.602535156249999</v>
      </c>
      <c r="G1810" s="89">
        <f t="shared" si="281"/>
        <v>4.6503745117187503</v>
      </c>
      <c r="H1810" s="86">
        <v>18.601498046875001</v>
      </c>
      <c r="O1810" s="53">
        <f t="shared" si="282"/>
        <v>0</v>
      </c>
      <c r="P1810" s="54">
        <f t="shared" si="283"/>
        <v>60.072878709005721</v>
      </c>
      <c r="Q1810" s="69">
        <v>27.533092920353983</v>
      </c>
      <c r="R1810" s="53">
        <f t="shared" si="284"/>
        <v>14.768070926600723</v>
      </c>
      <c r="S1810" s="53">
        <f t="shared" si="285"/>
        <v>0</v>
      </c>
      <c r="T1810" s="53">
        <f t="shared" si="286"/>
        <v>0</v>
      </c>
      <c r="U1810" s="53">
        <f t="shared" si="287"/>
        <v>60.072878709005721</v>
      </c>
      <c r="V1810" s="69">
        <v>27.533092920353983</v>
      </c>
      <c r="W1810" s="53">
        <f t="shared" si="288"/>
        <v>14.768070926600723</v>
      </c>
      <c r="X1810" s="53">
        <f t="shared" si="289"/>
        <v>0</v>
      </c>
      <c r="Y1810" s="12"/>
      <c r="Z1810" s="21"/>
      <c r="AA1810" s="48"/>
      <c r="AB1810" s="21"/>
      <c r="AC1810" s="12"/>
    </row>
    <row r="1811" spans="1:29" x14ac:dyDescent="0.3">
      <c r="A1811" s="1">
        <f t="shared" si="280"/>
        <v>45218.822916662284</v>
      </c>
      <c r="B1811" s="6">
        <v>19</v>
      </c>
      <c r="C1811" s="6" t="s">
        <v>124</v>
      </c>
      <c r="D1811">
        <f>IF(HOUR(A1811)+MINUTE(A1811)/60&lt;=18,1,IF(HOUR(A1811)+MINUTE(A1811)/60&gt;=23.25,1,LOOKUP(DAY(A1811),calendario!$A$12:$A$41,calendario!$C$12:$C$41)))</f>
        <v>0</v>
      </c>
      <c r="E1811" s="89">
        <f t="shared" si="281"/>
        <v>4.6504731445312499</v>
      </c>
      <c r="F1811" s="88">
        <v>18.601892578125</v>
      </c>
      <c r="G1811" s="89">
        <f t="shared" si="281"/>
        <v>4.6504467773437499</v>
      </c>
      <c r="H1811" s="86">
        <v>18.601787109375</v>
      </c>
      <c r="O1811" s="53">
        <f t="shared" si="282"/>
        <v>0</v>
      </c>
      <c r="P1811" s="54">
        <f t="shared" si="283"/>
        <v>60.072878709005721</v>
      </c>
      <c r="Q1811" s="69">
        <v>27.876918271733473</v>
      </c>
      <c r="R1811" s="53">
        <f t="shared" si="284"/>
        <v>14.596158250910978</v>
      </c>
      <c r="S1811" s="53">
        <f t="shared" si="285"/>
        <v>0</v>
      </c>
      <c r="T1811" s="53">
        <f t="shared" si="286"/>
        <v>0</v>
      </c>
      <c r="U1811" s="53">
        <f t="shared" si="287"/>
        <v>60.072878709005721</v>
      </c>
      <c r="V1811" s="69">
        <v>27.876918271733473</v>
      </c>
      <c r="W1811" s="53">
        <f t="shared" si="288"/>
        <v>14.596158250910978</v>
      </c>
      <c r="X1811" s="53">
        <f t="shared" si="289"/>
        <v>0</v>
      </c>
      <c r="Y1811" s="12"/>
      <c r="Z1811" s="21"/>
      <c r="AA1811" s="48"/>
      <c r="AB1811" s="21"/>
      <c r="AC1811" s="12"/>
    </row>
    <row r="1812" spans="1:29" x14ac:dyDescent="0.3">
      <c r="A1812" s="1">
        <f t="shared" si="280"/>
        <v>45218.833333328948</v>
      </c>
      <c r="B1812" s="6">
        <v>19</v>
      </c>
      <c r="C1812" s="6" t="s">
        <v>125</v>
      </c>
      <c r="D1812">
        <f>IF(HOUR(A1812)+MINUTE(A1812)/60&lt;=18,1,IF(HOUR(A1812)+MINUTE(A1812)/60&gt;=23.25,1,LOOKUP(DAY(A1812),calendario!$A$12:$A$41,calendario!$C$12:$C$41)))</f>
        <v>0</v>
      </c>
      <c r="E1812" s="89">
        <f t="shared" si="281"/>
        <v>4.6502851562499998</v>
      </c>
      <c r="F1812" s="88">
        <v>18.601140624999999</v>
      </c>
      <c r="G1812" s="89">
        <f t="shared" si="281"/>
        <v>4.6503647460937501</v>
      </c>
      <c r="H1812" s="86">
        <v>18.601458984375</v>
      </c>
      <c r="O1812" s="53">
        <f t="shared" si="282"/>
        <v>0</v>
      </c>
      <c r="P1812" s="54">
        <f t="shared" si="283"/>
        <v>60.072878709005721</v>
      </c>
      <c r="Q1812" s="69">
        <v>27.876918271733473</v>
      </c>
      <c r="R1812" s="53">
        <f t="shared" si="284"/>
        <v>14.596158250910978</v>
      </c>
      <c r="S1812" s="53">
        <f t="shared" si="285"/>
        <v>0</v>
      </c>
      <c r="T1812" s="53">
        <f t="shared" si="286"/>
        <v>0</v>
      </c>
      <c r="U1812" s="53">
        <f t="shared" si="287"/>
        <v>60.072878709005721</v>
      </c>
      <c r="V1812" s="69">
        <v>27.876918271733473</v>
      </c>
      <c r="W1812" s="53">
        <f t="shared" si="288"/>
        <v>14.596158250910978</v>
      </c>
      <c r="X1812" s="53">
        <f t="shared" si="289"/>
        <v>0</v>
      </c>
      <c r="Y1812" s="12"/>
      <c r="Z1812" s="21"/>
      <c r="AA1812" s="48"/>
      <c r="AB1812" s="21"/>
      <c r="AC1812" s="12"/>
    </row>
    <row r="1813" spans="1:29" x14ac:dyDescent="0.3">
      <c r="A1813" s="1">
        <f t="shared" si="280"/>
        <v>45218.843749995613</v>
      </c>
      <c r="B1813" s="6">
        <v>19</v>
      </c>
      <c r="C1813" s="6" t="s">
        <v>126</v>
      </c>
      <c r="D1813">
        <f>IF(HOUR(A1813)+MINUTE(A1813)/60&lt;=18,1,IF(HOUR(A1813)+MINUTE(A1813)/60&gt;=23.25,1,LOOKUP(DAY(A1813),calendario!$A$12:$A$41,calendario!$C$12:$C$41)))</f>
        <v>0</v>
      </c>
      <c r="E1813" s="89">
        <f t="shared" si="281"/>
        <v>4.6513740234374996</v>
      </c>
      <c r="F1813" s="88">
        <v>18.605496093749998</v>
      </c>
      <c r="G1813" s="89">
        <f t="shared" si="281"/>
        <v>4.6505112304687497</v>
      </c>
      <c r="H1813" s="86">
        <v>18.602044921874999</v>
      </c>
      <c r="O1813" s="53">
        <f t="shared" si="282"/>
        <v>0</v>
      </c>
      <c r="P1813" s="54">
        <f t="shared" si="283"/>
        <v>60.072878709005721</v>
      </c>
      <c r="Q1813" s="69">
        <v>27.839635606454969</v>
      </c>
      <c r="R1813" s="53">
        <f t="shared" si="284"/>
        <v>14.61479958355023</v>
      </c>
      <c r="S1813" s="53">
        <f t="shared" si="285"/>
        <v>0</v>
      </c>
      <c r="T1813" s="53">
        <f t="shared" si="286"/>
        <v>0</v>
      </c>
      <c r="U1813" s="53">
        <f t="shared" si="287"/>
        <v>60.072878709005721</v>
      </c>
      <c r="V1813" s="69">
        <v>27.839635606454969</v>
      </c>
      <c r="W1813" s="53">
        <f t="shared" si="288"/>
        <v>14.61479958355023</v>
      </c>
      <c r="X1813" s="53">
        <f t="shared" si="289"/>
        <v>0</v>
      </c>
      <c r="Y1813" s="12"/>
      <c r="Z1813" s="21"/>
      <c r="AA1813" s="48"/>
      <c r="AB1813" s="21"/>
      <c r="AC1813" s="12"/>
    </row>
    <row r="1814" spans="1:29" x14ac:dyDescent="0.3">
      <c r="A1814" s="1">
        <f t="shared" si="280"/>
        <v>45218.854166662277</v>
      </c>
      <c r="B1814" s="6">
        <v>19</v>
      </c>
      <c r="C1814" s="6" t="s">
        <v>127</v>
      </c>
      <c r="D1814">
        <f>IF(HOUR(A1814)+MINUTE(A1814)/60&lt;=18,1,IF(HOUR(A1814)+MINUTE(A1814)/60&gt;=23.25,1,LOOKUP(DAY(A1814),calendario!$A$12:$A$41,calendario!$C$12:$C$41)))</f>
        <v>0</v>
      </c>
      <c r="E1814" s="89">
        <f t="shared" si="281"/>
        <v>4.65141943359375</v>
      </c>
      <c r="F1814" s="88">
        <v>18.605677734375</v>
      </c>
      <c r="G1814" s="89">
        <f t="shared" si="281"/>
        <v>4.6505761718749996</v>
      </c>
      <c r="H1814" s="86">
        <v>18.602304687499998</v>
      </c>
      <c r="O1814" s="53">
        <f t="shared" si="282"/>
        <v>0</v>
      </c>
      <c r="P1814" s="54">
        <f t="shared" si="283"/>
        <v>60.072878709005721</v>
      </c>
      <c r="Q1814" s="69">
        <v>27.839635606454969</v>
      </c>
      <c r="R1814" s="53">
        <f t="shared" si="284"/>
        <v>14.61479958355023</v>
      </c>
      <c r="S1814" s="53">
        <f t="shared" si="285"/>
        <v>0</v>
      </c>
      <c r="T1814" s="53">
        <f t="shared" si="286"/>
        <v>0</v>
      </c>
      <c r="U1814" s="53">
        <f t="shared" si="287"/>
        <v>60.072878709005721</v>
      </c>
      <c r="V1814" s="69">
        <v>27.839635606454969</v>
      </c>
      <c r="W1814" s="53">
        <f t="shared" si="288"/>
        <v>14.61479958355023</v>
      </c>
      <c r="X1814" s="53">
        <f t="shared" si="289"/>
        <v>0</v>
      </c>
      <c r="Y1814" s="12"/>
      <c r="Z1814" s="21"/>
      <c r="AA1814" s="48"/>
      <c r="AB1814" s="21"/>
      <c r="AC1814" s="12"/>
    </row>
    <row r="1815" spans="1:29" x14ac:dyDescent="0.3">
      <c r="A1815" s="1">
        <f t="shared" si="280"/>
        <v>45218.864583328941</v>
      </c>
      <c r="B1815" s="6">
        <v>19</v>
      </c>
      <c r="C1815" s="6" t="s">
        <v>128</v>
      </c>
      <c r="D1815">
        <f>IF(HOUR(A1815)+MINUTE(A1815)/60&lt;=18,1,IF(HOUR(A1815)+MINUTE(A1815)/60&gt;=23.25,1,LOOKUP(DAY(A1815),calendario!$A$12:$A$41,calendario!$C$12:$C$41)))</f>
        <v>0</v>
      </c>
      <c r="E1815" s="89">
        <f t="shared" si="281"/>
        <v>4.6510366210937502</v>
      </c>
      <c r="F1815" s="88">
        <v>18.604146484375001</v>
      </c>
      <c r="G1815" s="89">
        <f t="shared" si="281"/>
        <v>4.6507680664062496</v>
      </c>
      <c r="H1815" s="86">
        <v>18.603072265624998</v>
      </c>
      <c r="O1815" s="53">
        <f t="shared" si="282"/>
        <v>0</v>
      </c>
      <c r="P1815" s="54">
        <f t="shared" si="283"/>
        <v>60.072878709005721</v>
      </c>
      <c r="Q1815" s="69">
        <v>27.710129359708485</v>
      </c>
      <c r="R1815" s="53">
        <f t="shared" si="284"/>
        <v>14.679552706923472</v>
      </c>
      <c r="S1815" s="53">
        <f t="shared" si="285"/>
        <v>0</v>
      </c>
      <c r="T1815" s="53">
        <f t="shared" si="286"/>
        <v>0</v>
      </c>
      <c r="U1815" s="53">
        <f t="shared" si="287"/>
        <v>60.072878709005721</v>
      </c>
      <c r="V1815" s="69">
        <v>27.710129359708485</v>
      </c>
      <c r="W1815" s="53">
        <f t="shared" si="288"/>
        <v>14.679552706923472</v>
      </c>
      <c r="X1815" s="53">
        <f t="shared" si="289"/>
        <v>0</v>
      </c>
      <c r="Y1815" s="12"/>
      <c r="Z1815" s="21"/>
      <c r="AA1815" s="48"/>
      <c r="AB1815" s="21"/>
      <c r="AC1815" s="12"/>
    </row>
    <row r="1816" spans="1:29" x14ac:dyDescent="0.3">
      <c r="A1816" s="1">
        <f t="shared" si="280"/>
        <v>45218.874999995605</v>
      </c>
      <c r="B1816" s="6">
        <v>19</v>
      </c>
      <c r="C1816" s="6" t="s">
        <v>129</v>
      </c>
      <c r="D1816">
        <f>IF(HOUR(A1816)+MINUTE(A1816)/60&lt;=18,1,IF(HOUR(A1816)+MINUTE(A1816)/60&gt;=23.25,1,LOOKUP(DAY(A1816),calendario!$A$12:$A$41,calendario!$C$12:$C$41)))</f>
        <v>0</v>
      </c>
      <c r="E1816" s="89">
        <f t="shared" si="281"/>
        <v>4.6513593750000002</v>
      </c>
      <c r="F1816" s="88">
        <v>18.605437500000001</v>
      </c>
      <c r="G1816" s="89">
        <f t="shared" si="281"/>
        <v>4.6507333984374997</v>
      </c>
      <c r="H1816" s="86">
        <v>18.602933593749999</v>
      </c>
      <c r="O1816" s="53">
        <f t="shared" si="282"/>
        <v>0</v>
      </c>
      <c r="P1816" s="54">
        <f t="shared" si="283"/>
        <v>60.072878709005721</v>
      </c>
      <c r="Q1816" s="69">
        <v>27.710129359708485</v>
      </c>
      <c r="R1816" s="53">
        <f t="shared" si="284"/>
        <v>14.679552706923472</v>
      </c>
      <c r="S1816" s="53">
        <f t="shared" si="285"/>
        <v>0</v>
      </c>
      <c r="T1816" s="53">
        <f t="shared" si="286"/>
        <v>0</v>
      </c>
      <c r="U1816" s="53">
        <f t="shared" si="287"/>
        <v>60.072878709005721</v>
      </c>
      <c r="V1816" s="69">
        <v>27.710129359708485</v>
      </c>
      <c r="W1816" s="53">
        <f t="shared" si="288"/>
        <v>14.679552706923472</v>
      </c>
      <c r="X1816" s="53">
        <f t="shared" si="289"/>
        <v>0</v>
      </c>
      <c r="Y1816" s="12"/>
      <c r="Z1816" s="21"/>
      <c r="AA1816" s="48"/>
      <c r="AB1816" s="21"/>
      <c r="AC1816" s="12"/>
    </row>
    <row r="1817" spans="1:29" x14ac:dyDescent="0.3">
      <c r="A1817" s="1">
        <f t="shared" si="280"/>
        <v>45218.88541666227</v>
      </c>
      <c r="B1817" s="6">
        <v>19</v>
      </c>
      <c r="C1817" s="6" t="s">
        <v>130</v>
      </c>
      <c r="D1817">
        <f>IF(HOUR(A1817)+MINUTE(A1817)/60&lt;=18,1,IF(HOUR(A1817)+MINUTE(A1817)/60&gt;=23.25,1,LOOKUP(DAY(A1817),calendario!$A$12:$A$41,calendario!$C$12:$C$41)))</f>
        <v>0</v>
      </c>
      <c r="E1817" s="89">
        <f t="shared" si="281"/>
        <v>4.6511445312499999</v>
      </c>
      <c r="F1817" s="88">
        <v>18.604578125</v>
      </c>
      <c r="G1817" s="89">
        <f t="shared" si="281"/>
        <v>4.6504804687499997</v>
      </c>
      <c r="H1817" s="86">
        <v>18.601921874999999</v>
      </c>
      <c r="O1817" s="53">
        <f t="shared" si="282"/>
        <v>0</v>
      </c>
      <c r="P1817" s="54">
        <f t="shared" si="283"/>
        <v>60.072878709005721</v>
      </c>
      <c r="Q1817" s="69">
        <v>27.266619989588754</v>
      </c>
      <c r="R1817" s="53">
        <f t="shared" si="284"/>
        <v>14.901307391983337</v>
      </c>
      <c r="S1817" s="53">
        <f t="shared" si="285"/>
        <v>0</v>
      </c>
      <c r="T1817" s="53">
        <f t="shared" si="286"/>
        <v>0</v>
      </c>
      <c r="U1817" s="53">
        <f t="shared" si="287"/>
        <v>60.072878709005721</v>
      </c>
      <c r="V1817" s="69">
        <v>27.266619989588754</v>
      </c>
      <c r="W1817" s="53">
        <f t="shared" si="288"/>
        <v>14.901307391983337</v>
      </c>
      <c r="X1817" s="53">
        <f t="shared" si="289"/>
        <v>0</v>
      </c>
      <c r="Y1817" s="12"/>
      <c r="Z1817" s="21"/>
      <c r="AA1817" s="48"/>
      <c r="AB1817" s="21"/>
      <c r="AC1817" s="12"/>
    </row>
    <row r="1818" spans="1:29" x14ac:dyDescent="0.3">
      <c r="A1818" s="1">
        <f t="shared" si="280"/>
        <v>45218.895833328934</v>
      </c>
      <c r="B1818" s="6">
        <v>19</v>
      </c>
      <c r="C1818" s="6" t="s">
        <v>131</v>
      </c>
      <c r="D1818">
        <f>IF(HOUR(A1818)+MINUTE(A1818)/60&lt;=18,1,IF(HOUR(A1818)+MINUTE(A1818)/60&gt;=23.25,1,LOOKUP(DAY(A1818),calendario!$A$12:$A$41,calendario!$C$12:$C$41)))</f>
        <v>0</v>
      </c>
      <c r="E1818" s="89">
        <f t="shared" si="281"/>
        <v>4.6513041992187496</v>
      </c>
      <c r="F1818" s="88">
        <v>18.605216796874998</v>
      </c>
      <c r="G1818" s="89">
        <f t="shared" si="281"/>
        <v>4.6502827148437502</v>
      </c>
      <c r="H1818" s="86">
        <v>18.601130859375001</v>
      </c>
      <c r="O1818" s="53">
        <f t="shared" si="282"/>
        <v>0</v>
      </c>
      <c r="P1818" s="54">
        <f t="shared" si="283"/>
        <v>60.072878709005721</v>
      </c>
      <c r="Q1818" s="69">
        <v>27.266619989588754</v>
      </c>
      <c r="R1818" s="53">
        <f t="shared" si="284"/>
        <v>14.901307391983337</v>
      </c>
      <c r="S1818" s="53">
        <f t="shared" si="285"/>
        <v>0</v>
      </c>
      <c r="T1818" s="53">
        <f t="shared" si="286"/>
        <v>0</v>
      </c>
      <c r="U1818" s="53">
        <f t="shared" si="287"/>
        <v>60.072878709005721</v>
      </c>
      <c r="V1818" s="69">
        <v>27.266619989588754</v>
      </c>
      <c r="W1818" s="53">
        <f t="shared" si="288"/>
        <v>14.901307391983337</v>
      </c>
      <c r="X1818" s="53">
        <f t="shared" si="289"/>
        <v>0</v>
      </c>
      <c r="Y1818" s="12"/>
      <c r="Z1818" s="21"/>
      <c r="AA1818" s="48"/>
      <c r="AB1818" s="21"/>
      <c r="AC1818" s="12"/>
    </row>
    <row r="1819" spans="1:29" x14ac:dyDescent="0.3">
      <c r="A1819" s="1">
        <f t="shared" si="280"/>
        <v>45218.906249995598</v>
      </c>
      <c r="B1819" s="6">
        <v>19</v>
      </c>
      <c r="C1819" s="6" t="s">
        <v>132</v>
      </c>
      <c r="D1819">
        <f>IF(HOUR(A1819)+MINUTE(A1819)/60&lt;=18,1,IF(HOUR(A1819)+MINUTE(A1819)/60&gt;=23.25,1,LOOKUP(DAY(A1819),calendario!$A$12:$A$41,calendario!$C$12:$C$41)))</f>
        <v>0</v>
      </c>
      <c r="E1819" s="89">
        <f t="shared" si="281"/>
        <v>4.6512373046875002</v>
      </c>
      <c r="F1819" s="88">
        <v>18.604949218750001</v>
      </c>
      <c r="G1819" s="89">
        <f t="shared" si="281"/>
        <v>4.6503515625</v>
      </c>
      <c r="H1819" s="86">
        <v>18.60140625</v>
      </c>
      <c r="O1819" s="53">
        <f t="shared" si="282"/>
        <v>0</v>
      </c>
      <c r="P1819" s="54">
        <f t="shared" si="283"/>
        <v>60.072878709005721</v>
      </c>
      <c r="Q1819" s="69">
        <v>27.063139770952631</v>
      </c>
      <c r="R1819" s="53">
        <f t="shared" si="284"/>
        <v>15.003047501301399</v>
      </c>
      <c r="S1819" s="53">
        <f t="shared" si="285"/>
        <v>0</v>
      </c>
      <c r="T1819" s="53">
        <f t="shared" si="286"/>
        <v>0</v>
      </c>
      <c r="U1819" s="53">
        <f t="shared" si="287"/>
        <v>60.072878709005721</v>
      </c>
      <c r="V1819" s="69">
        <v>27.063139770952631</v>
      </c>
      <c r="W1819" s="53">
        <f t="shared" si="288"/>
        <v>15.003047501301399</v>
      </c>
      <c r="X1819" s="53">
        <f t="shared" si="289"/>
        <v>0</v>
      </c>
      <c r="Y1819" s="12"/>
      <c r="Z1819" s="21"/>
      <c r="AA1819" s="48"/>
      <c r="AB1819" s="21"/>
      <c r="AC1819" s="12"/>
    </row>
    <row r="1820" spans="1:29" x14ac:dyDescent="0.3">
      <c r="A1820" s="1">
        <f t="shared" si="280"/>
        <v>45218.916666662262</v>
      </c>
      <c r="B1820" s="6">
        <v>19</v>
      </c>
      <c r="C1820" s="6" t="s">
        <v>133</v>
      </c>
      <c r="D1820">
        <f>IF(HOUR(A1820)+MINUTE(A1820)/60&lt;=18,1,IF(HOUR(A1820)+MINUTE(A1820)/60&gt;=23.25,1,LOOKUP(DAY(A1820),calendario!$A$12:$A$41,calendario!$C$12:$C$41)))</f>
        <v>0</v>
      </c>
      <c r="E1820" s="89">
        <f t="shared" si="281"/>
        <v>4.6514091796874997</v>
      </c>
      <c r="F1820" s="88">
        <v>18.605636718749999</v>
      </c>
      <c r="G1820" s="89">
        <f t="shared" si="281"/>
        <v>4.6504179687500002</v>
      </c>
      <c r="H1820" s="86">
        <v>18.601671875000001</v>
      </c>
      <c r="O1820" s="53">
        <f t="shared" si="282"/>
        <v>0</v>
      </c>
      <c r="P1820" s="54">
        <f t="shared" si="283"/>
        <v>60.072878709005721</v>
      </c>
      <c r="Q1820" s="69">
        <v>27.063139770952631</v>
      </c>
      <c r="R1820" s="53">
        <f t="shared" si="284"/>
        <v>15.003047501301399</v>
      </c>
      <c r="S1820" s="53">
        <f t="shared" si="285"/>
        <v>0</v>
      </c>
      <c r="T1820" s="53">
        <f t="shared" si="286"/>
        <v>0</v>
      </c>
      <c r="U1820" s="53">
        <f t="shared" si="287"/>
        <v>60.072878709005721</v>
      </c>
      <c r="V1820" s="69">
        <v>27.063139770952631</v>
      </c>
      <c r="W1820" s="53">
        <f t="shared" si="288"/>
        <v>15.003047501301399</v>
      </c>
      <c r="X1820" s="53">
        <f t="shared" si="289"/>
        <v>0</v>
      </c>
      <c r="Y1820" s="12"/>
      <c r="Z1820" s="21"/>
      <c r="AA1820" s="48"/>
      <c r="AB1820" s="21"/>
      <c r="AC1820" s="12"/>
    </row>
    <row r="1821" spans="1:29" x14ac:dyDescent="0.3">
      <c r="A1821" s="1">
        <f t="shared" si="280"/>
        <v>45218.927083328927</v>
      </c>
      <c r="B1821" s="6">
        <v>19</v>
      </c>
      <c r="C1821" s="6" t="s">
        <v>134</v>
      </c>
      <c r="D1821">
        <f>IF(HOUR(A1821)+MINUTE(A1821)/60&lt;=18,1,IF(HOUR(A1821)+MINUTE(A1821)/60&gt;=23.25,1,LOOKUP(DAY(A1821),calendario!$A$12:$A$41,calendario!$C$12:$C$41)))</f>
        <v>0</v>
      </c>
      <c r="E1821" s="89">
        <f t="shared" si="281"/>
        <v>4.6519135742187503</v>
      </c>
      <c r="F1821" s="88">
        <v>18.607654296875001</v>
      </c>
      <c r="G1821" s="89">
        <f t="shared" si="281"/>
        <v>4.6504350585937502</v>
      </c>
      <c r="H1821" s="86">
        <v>18.601740234375001</v>
      </c>
      <c r="O1821" s="53">
        <f t="shared" si="282"/>
        <v>0</v>
      </c>
      <c r="P1821" s="54">
        <f t="shared" si="283"/>
        <v>60.072878709005721</v>
      </c>
      <c r="Q1821" s="69">
        <v>27.413421915668923</v>
      </c>
      <c r="R1821" s="53">
        <f t="shared" si="284"/>
        <v>14.827906428943253</v>
      </c>
      <c r="S1821" s="53">
        <f t="shared" si="285"/>
        <v>0</v>
      </c>
      <c r="T1821" s="53">
        <f t="shared" si="286"/>
        <v>0</v>
      </c>
      <c r="U1821" s="53">
        <f t="shared" si="287"/>
        <v>60.072878709005721</v>
      </c>
      <c r="V1821" s="69">
        <v>27.413421915668923</v>
      </c>
      <c r="W1821" s="53">
        <f t="shared" si="288"/>
        <v>14.827906428943253</v>
      </c>
      <c r="X1821" s="53">
        <f t="shared" si="289"/>
        <v>0</v>
      </c>
      <c r="Y1821" s="12"/>
      <c r="Z1821" s="21"/>
      <c r="AA1821" s="48"/>
      <c r="AB1821" s="21"/>
      <c r="AC1821" s="12"/>
    </row>
    <row r="1822" spans="1:29" x14ac:dyDescent="0.3">
      <c r="A1822" s="1">
        <f t="shared" si="280"/>
        <v>45218.937499995591</v>
      </c>
      <c r="B1822" s="6">
        <v>19</v>
      </c>
      <c r="C1822" s="6" t="s">
        <v>135</v>
      </c>
      <c r="D1822">
        <f>IF(HOUR(A1822)+MINUTE(A1822)/60&lt;=18,1,IF(HOUR(A1822)+MINUTE(A1822)/60&gt;=23.25,1,LOOKUP(DAY(A1822),calendario!$A$12:$A$41,calendario!$C$12:$C$41)))</f>
        <v>0</v>
      </c>
      <c r="E1822" s="89">
        <f t="shared" si="281"/>
        <v>4.6512065429687501</v>
      </c>
      <c r="F1822" s="88">
        <v>18.604826171875001</v>
      </c>
      <c r="G1822" s="89">
        <f t="shared" si="281"/>
        <v>4.65087890625</v>
      </c>
      <c r="H1822" s="86">
        <v>18.603515625</v>
      </c>
      <c r="O1822" s="53">
        <f t="shared" si="282"/>
        <v>0</v>
      </c>
      <c r="P1822" s="54">
        <f t="shared" si="283"/>
        <v>60.072878709005721</v>
      </c>
      <c r="Q1822" s="69">
        <v>27.413421915668923</v>
      </c>
      <c r="R1822" s="53">
        <f t="shared" si="284"/>
        <v>14.827906428943253</v>
      </c>
      <c r="S1822" s="53">
        <f t="shared" si="285"/>
        <v>0</v>
      </c>
      <c r="T1822" s="53">
        <f t="shared" si="286"/>
        <v>0</v>
      </c>
      <c r="U1822" s="53">
        <f t="shared" si="287"/>
        <v>60.072878709005721</v>
      </c>
      <c r="V1822" s="69">
        <v>27.413421915668923</v>
      </c>
      <c r="W1822" s="53">
        <f t="shared" si="288"/>
        <v>14.827906428943253</v>
      </c>
      <c r="X1822" s="53">
        <f t="shared" si="289"/>
        <v>0</v>
      </c>
      <c r="Y1822" s="12"/>
      <c r="Z1822" s="21"/>
      <c r="AA1822" s="48"/>
      <c r="AB1822" s="21"/>
      <c r="AC1822" s="12"/>
    </row>
    <row r="1823" spans="1:29" x14ac:dyDescent="0.3">
      <c r="A1823" s="1">
        <f t="shared" si="280"/>
        <v>45218.947916662255</v>
      </c>
      <c r="B1823" s="6">
        <v>19</v>
      </c>
      <c r="C1823" s="6" t="s">
        <v>136</v>
      </c>
      <c r="D1823">
        <f>IF(HOUR(A1823)+MINUTE(A1823)/60&lt;=18,1,IF(HOUR(A1823)+MINUTE(A1823)/60&gt;=23.25,1,LOOKUP(DAY(A1823),calendario!$A$12:$A$41,calendario!$C$12:$C$41)))</f>
        <v>0</v>
      </c>
      <c r="E1823" s="89">
        <f t="shared" si="281"/>
        <v>4.6514077148437503</v>
      </c>
      <c r="F1823" s="88">
        <v>18.605630859375001</v>
      </c>
      <c r="G1823" s="89">
        <f t="shared" si="281"/>
        <v>4.650708984375</v>
      </c>
      <c r="H1823" s="86">
        <v>18.6028359375</v>
      </c>
      <c r="O1823" s="53">
        <f t="shared" si="282"/>
        <v>0</v>
      </c>
      <c r="P1823" s="54">
        <f t="shared" si="283"/>
        <v>60.072878709005721</v>
      </c>
      <c r="Q1823" s="69">
        <v>27.375978656949506</v>
      </c>
      <c r="R1823" s="53">
        <f t="shared" si="284"/>
        <v>14.846628058302962</v>
      </c>
      <c r="S1823" s="53">
        <f t="shared" si="285"/>
        <v>0</v>
      </c>
      <c r="T1823" s="53">
        <f t="shared" si="286"/>
        <v>0</v>
      </c>
      <c r="U1823" s="53">
        <f t="shared" si="287"/>
        <v>60.072878709005721</v>
      </c>
      <c r="V1823" s="69">
        <v>27.375978656949506</v>
      </c>
      <c r="W1823" s="53">
        <f t="shared" si="288"/>
        <v>14.846628058302962</v>
      </c>
      <c r="X1823" s="53">
        <f t="shared" si="289"/>
        <v>0</v>
      </c>
      <c r="Y1823" s="12"/>
      <c r="Z1823" s="21"/>
      <c r="AA1823" s="48"/>
      <c r="AB1823" s="21"/>
      <c r="AC1823" s="12"/>
    </row>
    <row r="1824" spans="1:29" x14ac:dyDescent="0.3">
      <c r="A1824" s="1">
        <f t="shared" si="280"/>
        <v>45218.958333328919</v>
      </c>
      <c r="B1824" s="6">
        <v>19</v>
      </c>
      <c r="C1824" s="6" t="s">
        <v>137</v>
      </c>
      <c r="D1824">
        <f>IF(HOUR(A1824)+MINUTE(A1824)/60&lt;=18,1,IF(HOUR(A1824)+MINUTE(A1824)/60&gt;=23.25,1,LOOKUP(DAY(A1824),calendario!$A$12:$A$41,calendario!$C$12:$C$41)))</f>
        <v>0</v>
      </c>
      <c r="E1824" s="89">
        <f t="shared" si="281"/>
        <v>4.6517080078125002</v>
      </c>
      <c r="F1824" s="88">
        <v>18.606832031250001</v>
      </c>
      <c r="G1824" s="89">
        <f t="shared" si="281"/>
        <v>4.6506469726562498</v>
      </c>
      <c r="H1824" s="86">
        <v>18.602587890624999</v>
      </c>
      <c r="O1824" s="53">
        <f t="shared" si="282"/>
        <v>0</v>
      </c>
      <c r="P1824" s="54">
        <f t="shared" si="283"/>
        <v>60.072878709005721</v>
      </c>
      <c r="Q1824" s="69">
        <v>27.375978656949506</v>
      </c>
      <c r="R1824" s="53">
        <f t="shared" si="284"/>
        <v>14.846628058302962</v>
      </c>
      <c r="S1824" s="53">
        <f t="shared" si="285"/>
        <v>0</v>
      </c>
      <c r="T1824" s="53">
        <f t="shared" si="286"/>
        <v>0</v>
      </c>
      <c r="U1824" s="53">
        <f t="shared" si="287"/>
        <v>60.072878709005721</v>
      </c>
      <c r="V1824" s="69">
        <v>27.375978656949506</v>
      </c>
      <c r="W1824" s="53">
        <f t="shared" si="288"/>
        <v>14.846628058302962</v>
      </c>
      <c r="X1824" s="53">
        <f t="shared" si="289"/>
        <v>0</v>
      </c>
      <c r="Y1824" s="12"/>
      <c r="Z1824" s="21"/>
      <c r="AA1824" s="48"/>
      <c r="AB1824" s="21"/>
      <c r="AC1824" s="12"/>
    </row>
    <row r="1825" spans="1:29" x14ac:dyDescent="0.3">
      <c r="A1825" s="1">
        <f t="shared" si="280"/>
        <v>45218.968749995583</v>
      </c>
      <c r="B1825" s="6">
        <v>19</v>
      </c>
      <c r="C1825" s="6" t="s">
        <v>138</v>
      </c>
      <c r="D1825">
        <f>IF(HOUR(A1825)+MINUTE(A1825)/60&lt;=18,1,IF(HOUR(A1825)+MINUTE(A1825)/60&gt;=23.25,1,LOOKUP(DAY(A1825),calendario!$A$12:$A$41,calendario!$C$12:$C$41)))</f>
        <v>1</v>
      </c>
      <c r="E1825" s="89">
        <f t="shared" si="281"/>
        <v>4.6400561523437496</v>
      </c>
      <c r="F1825" s="88">
        <v>18.560224609374998</v>
      </c>
      <c r="G1825" s="89">
        <f t="shared" si="281"/>
        <v>4.5555903320312501</v>
      </c>
      <c r="H1825" s="86">
        <v>18.222361328125</v>
      </c>
      <c r="O1825" s="53">
        <f t="shared" si="282"/>
        <v>0</v>
      </c>
      <c r="P1825" s="54">
        <f t="shared" si="283"/>
        <v>58.927641853201457</v>
      </c>
      <c r="Q1825" s="69">
        <v>27.125825091098388</v>
      </c>
      <c r="R1825" s="53">
        <f t="shared" si="284"/>
        <v>14.427717334721498</v>
      </c>
      <c r="S1825" s="53">
        <f t="shared" si="285"/>
        <v>0</v>
      </c>
      <c r="T1825" s="53">
        <f t="shared" si="286"/>
        <v>0</v>
      </c>
      <c r="U1825" s="53">
        <f t="shared" si="287"/>
        <v>58.927641853201457</v>
      </c>
      <c r="V1825" s="69">
        <v>27.125825091098388</v>
      </c>
      <c r="W1825" s="53">
        <f t="shared" si="288"/>
        <v>14.427717334721498</v>
      </c>
      <c r="X1825" s="53">
        <f t="shared" si="289"/>
        <v>0</v>
      </c>
      <c r="Y1825" s="12"/>
      <c r="Z1825" s="21"/>
      <c r="AA1825" s="48"/>
      <c r="AB1825" s="21"/>
      <c r="AC1825" s="12"/>
    </row>
    <row r="1826" spans="1:29" x14ac:dyDescent="0.3">
      <c r="A1826" s="1">
        <f t="shared" si="280"/>
        <v>45218.979166662248</v>
      </c>
      <c r="B1826" s="6">
        <v>19</v>
      </c>
      <c r="C1826" s="6" t="s">
        <v>139</v>
      </c>
      <c r="D1826">
        <f>IF(HOUR(A1826)+MINUTE(A1826)/60&lt;=18,1,IF(HOUR(A1826)+MINUTE(A1826)/60&gt;=23.25,1,LOOKUP(DAY(A1826),calendario!$A$12:$A$41,calendario!$C$12:$C$41)))</f>
        <v>1</v>
      </c>
      <c r="E1826" s="89">
        <f t="shared" si="281"/>
        <v>4.5073681640625001</v>
      </c>
      <c r="F1826" s="88">
        <v>18.02947265625</v>
      </c>
      <c r="G1826" s="89">
        <f t="shared" si="281"/>
        <v>4.4969511718749997</v>
      </c>
      <c r="H1826" s="86">
        <v>17.987804687499999</v>
      </c>
      <c r="O1826" s="53">
        <f t="shared" si="282"/>
        <v>0</v>
      </c>
      <c r="P1826" s="54">
        <f t="shared" si="283"/>
        <v>58.927641853201457</v>
      </c>
      <c r="Q1826" s="69">
        <v>27.125825091098388</v>
      </c>
      <c r="R1826" s="53">
        <f t="shared" si="284"/>
        <v>14.427717334721498</v>
      </c>
      <c r="S1826" s="53">
        <f t="shared" si="285"/>
        <v>0</v>
      </c>
      <c r="T1826" s="53">
        <f t="shared" si="286"/>
        <v>0</v>
      </c>
      <c r="U1826" s="53">
        <f t="shared" si="287"/>
        <v>58.927641853201457</v>
      </c>
      <c r="V1826" s="69">
        <v>27.125825091098388</v>
      </c>
      <c r="W1826" s="53">
        <f t="shared" si="288"/>
        <v>14.427717334721498</v>
      </c>
      <c r="X1826" s="53">
        <f t="shared" si="289"/>
        <v>0</v>
      </c>
      <c r="Y1826" s="12"/>
      <c r="Z1826" s="21"/>
      <c r="AA1826" s="48"/>
      <c r="AB1826" s="21"/>
      <c r="AC1826" s="12"/>
    </row>
    <row r="1827" spans="1:29" x14ac:dyDescent="0.3">
      <c r="A1827" s="1">
        <f t="shared" si="280"/>
        <v>45218.989583328912</v>
      </c>
      <c r="B1827" s="6">
        <v>19</v>
      </c>
      <c r="C1827" s="6" t="s">
        <v>140</v>
      </c>
      <c r="D1827">
        <f>IF(HOUR(A1827)+MINUTE(A1827)/60&lt;=18,1,IF(HOUR(A1827)+MINUTE(A1827)/60&gt;=23.25,1,LOOKUP(DAY(A1827),calendario!$A$12:$A$41,calendario!$C$12:$C$41)))</f>
        <v>1</v>
      </c>
      <c r="E1827" s="89">
        <f t="shared" si="281"/>
        <v>4.5076933593749997</v>
      </c>
      <c r="F1827" s="88">
        <v>18.030773437499999</v>
      </c>
      <c r="G1827" s="89">
        <f t="shared" si="281"/>
        <v>4.4970029296874996</v>
      </c>
      <c r="H1827" s="86">
        <v>17.988011718749998</v>
      </c>
      <c r="O1827" s="53">
        <f t="shared" si="282"/>
        <v>0</v>
      </c>
      <c r="P1827" s="54">
        <f t="shared" si="283"/>
        <v>58.927641853201457</v>
      </c>
      <c r="Q1827" s="69">
        <v>27.473305049453408</v>
      </c>
      <c r="R1827" s="53">
        <f t="shared" si="284"/>
        <v>14.253977355543988</v>
      </c>
      <c r="S1827" s="53">
        <f t="shared" si="285"/>
        <v>0</v>
      </c>
      <c r="T1827" s="53">
        <f t="shared" si="286"/>
        <v>0</v>
      </c>
      <c r="U1827" s="53">
        <f t="shared" si="287"/>
        <v>58.927641853201457</v>
      </c>
      <c r="V1827" s="69">
        <v>27.473305049453408</v>
      </c>
      <c r="W1827" s="53">
        <f t="shared" si="288"/>
        <v>14.253977355543988</v>
      </c>
      <c r="X1827" s="53">
        <f t="shared" si="289"/>
        <v>0</v>
      </c>
      <c r="Y1827" s="12"/>
      <c r="Z1827" s="21"/>
      <c r="AA1827" s="48"/>
      <c r="AB1827" s="21"/>
      <c r="AC1827" s="12"/>
    </row>
    <row r="1828" spans="1:29" x14ac:dyDescent="0.3">
      <c r="A1828" s="1">
        <f t="shared" si="280"/>
        <v>45218.999999995576</v>
      </c>
      <c r="B1828" s="6">
        <v>19</v>
      </c>
      <c r="C1828" s="6" t="s">
        <v>141</v>
      </c>
      <c r="D1828">
        <f>IF(HOUR(A1828)+MINUTE(A1828)/60&lt;=18,1,IF(HOUR(A1828)+MINUTE(A1828)/60&gt;=23.25,1,LOOKUP(DAY(A1828),calendario!$A$12:$A$41,calendario!$C$12:$C$41)))</f>
        <v>1</v>
      </c>
      <c r="E1828" s="89">
        <f t="shared" si="281"/>
        <v>4.5080644531249998</v>
      </c>
      <c r="F1828" s="88">
        <v>18.032257812499999</v>
      </c>
      <c r="G1828" s="89">
        <f t="shared" si="281"/>
        <v>4.4970688476562497</v>
      </c>
      <c r="H1828" s="86">
        <v>17.988275390624999</v>
      </c>
      <c r="O1828" s="53">
        <f t="shared" si="282"/>
        <v>0</v>
      </c>
      <c r="P1828" s="54">
        <f t="shared" si="283"/>
        <v>58.927641853201457</v>
      </c>
      <c r="Q1828" s="69">
        <v>27.473305049453408</v>
      </c>
      <c r="R1828" s="53">
        <f t="shared" si="284"/>
        <v>14.253977355543988</v>
      </c>
      <c r="S1828" s="53">
        <f t="shared" si="285"/>
        <v>0</v>
      </c>
      <c r="T1828" s="53">
        <f t="shared" si="286"/>
        <v>0</v>
      </c>
      <c r="U1828" s="53">
        <f t="shared" si="287"/>
        <v>58.927641853201457</v>
      </c>
      <c r="V1828" s="69">
        <v>27.473305049453408</v>
      </c>
      <c r="W1828" s="53">
        <f t="shared" si="288"/>
        <v>14.253977355543988</v>
      </c>
      <c r="X1828" s="53">
        <f t="shared" si="289"/>
        <v>0</v>
      </c>
      <c r="Y1828" s="12"/>
      <c r="Z1828" s="21"/>
      <c r="AA1828" s="48"/>
      <c r="AB1828" s="21"/>
      <c r="AC1828" s="12"/>
    </row>
    <row r="1829" spans="1:29" x14ac:dyDescent="0.3">
      <c r="A1829" s="1">
        <f t="shared" si="280"/>
        <v>45219.01041666224</v>
      </c>
      <c r="B1829" s="6">
        <v>20</v>
      </c>
      <c r="C1829" s="6" t="s">
        <v>142</v>
      </c>
      <c r="D1829">
        <f>IF(HOUR(A1829)+MINUTE(A1829)/60&lt;=18,1,IF(HOUR(A1829)+MINUTE(A1829)/60&gt;=23.25,1,LOOKUP(DAY(A1829),calendario!$A$12:$A$41,calendario!$C$12:$C$41)))</f>
        <v>1</v>
      </c>
      <c r="E1829" s="89">
        <f t="shared" si="281"/>
        <v>2.9877333984374999</v>
      </c>
      <c r="F1829" s="88">
        <v>11.950933593749999</v>
      </c>
      <c r="G1829" s="89">
        <f t="shared" si="281"/>
        <v>2.98798046875</v>
      </c>
      <c r="H1829" s="86">
        <v>11.951921875</v>
      </c>
      <c r="O1829" s="53">
        <f t="shared" si="282"/>
        <v>1.4783209096537555</v>
      </c>
      <c r="P1829" s="54">
        <f t="shared" si="283"/>
        <v>58.927641853201457</v>
      </c>
      <c r="Q1829" s="69">
        <v>27.080872982821447</v>
      </c>
      <c r="R1829" s="53">
        <f t="shared" si="284"/>
        <v>14.450193388859969</v>
      </c>
      <c r="S1829" s="53">
        <f t="shared" si="285"/>
        <v>21.362023035292154</v>
      </c>
      <c r="T1829" s="53">
        <f t="shared" si="286"/>
        <v>1.4780688818284915</v>
      </c>
      <c r="U1829" s="53">
        <f t="shared" si="287"/>
        <v>58.927641853201457</v>
      </c>
      <c r="V1829" s="69">
        <v>27.080872982821447</v>
      </c>
      <c r="W1829" s="53">
        <f t="shared" si="288"/>
        <v>14.450193388859969</v>
      </c>
      <c r="X1829" s="53">
        <f t="shared" si="289"/>
        <v>21.358381184477714</v>
      </c>
      <c r="Y1829" s="12"/>
      <c r="Z1829" s="21"/>
      <c r="AA1829" s="48"/>
      <c r="AB1829" s="21"/>
      <c r="AC1829" s="12"/>
    </row>
    <row r="1830" spans="1:29" x14ac:dyDescent="0.3">
      <c r="A1830" s="1">
        <f t="shared" si="280"/>
        <v>45219.020833328905</v>
      </c>
      <c r="B1830" s="6">
        <v>20</v>
      </c>
      <c r="C1830" s="6" t="s">
        <v>34</v>
      </c>
      <c r="D1830">
        <f>IF(HOUR(A1830)+MINUTE(A1830)/60&lt;=18,1,IF(HOUR(A1830)+MINUTE(A1830)/60&gt;=23.25,1,LOOKUP(DAY(A1830),calendario!$A$12:$A$41,calendario!$C$12:$C$41)))</f>
        <v>1</v>
      </c>
      <c r="E1830" s="89">
        <f t="shared" si="281"/>
        <v>0</v>
      </c>
      <c r="F1830" s="88">
        <v>0</v>
      </c>
      <c r="G1830" s="89">
        <f t="shared" si="281"/>
        <v>0</v>
      </c>
      <c r="H1830" s="86">
        <v>0</v>
      </c>
      <c r="O1830" s="53">
        <f t="shared" si="282"/>
        <v>4.5260037464002503</v>
      </c>
      <c r="P1830" s="54">
        <f t="shared" si="283"/>
        <v>58.927641853201457</v>
      </c>
      <c r="Q1830" s="69">
        <v>27.080872982821447</v>
      </c>
      <c r="R1830" s="53">
        <f t="shared" si="284"/>
        <v>14.450193388859969</v>
      </c>
      <c r="S1830" s="53">
        <f t="shared" si="285"/>
        <v>65.401629414188349</v>
      </c>
      <c r="T1830" s="53">
        <f t="shared" si="286"/>
        <v>4.5260037464002503</v>
      </c>
      <c r="U1830" s="53">
        <f t="shared" si="287"/>
        <v>58.927641853201457</v>
      </c>
      <c r="V1830" s="69">
        <v>27.080872982821447</v>
      </c>
      <c r="W1830" s="53">
        <f t="shared" si="288"/>
        <v>14.450193388859969</v>
      </c>
      <c r="X1830" s="53">
        <f t="shared" si="289"/>
        <v>65.401629414188349</v>
      </c>
      <c r="Y1830" s="12"/>
      <c r="Z1830" s="21"/>
      <c r="AA1830" s="48"/>
      <c r="AB1830" s="21"/>
      <c r="AC1830" s="12"/>
    </row>
    <row r="1831" spans="1:29" x14ac:dyDescent="0.3">
      <c r="A1831" s="1">
        <f t="shared" si="280"/>
        <v>45219.031249995569</v>
      </c>
      <c r="B1831" s="6">
        <v>20</v>
      </c>
      <c r="C1831" s="6" t="s">
        <v>36</v>
      </c>
      <c r="D1831">
        <f>IF(HOUR(A1831)+MINUTE(A1831)/60&lt;=18,1,IF(HOUR(A1831)+MINUTE(A1831)/60&gt;=23.25,1,LOOKUP(DAY(A1831),calendario!$A$12:$A$41,calendario!$C$12:$C$41)))</f>
        <v>1</v>
      </c>
      <c r="E1831" s="89">
        <f t="shared" si="281"/>
        <v>0</v>
      </c>
      <c r="F1831" s="88">
        <v>0</v>
      </c>
      <c r="G1831" s="89">
        <f t="shared" si="281"/>
        <v>0</v>
      </c>
      <c r="H1831" s="86">
        <v>0</v>
      </c>
      <c r="O1831" s="53">
        <f t="shared" si="282"/>
        <v>4.5260037464002503</v>
      </c>
      <c r="P1831" s="54">
        <f t="shared" si="283"/>
        <v>58.927641853201457</v>
      </c>
      <c r="Q1831" s="69">
        <v>27.032667881311816</v>
      </c>
      <c r="R1831" s="53">
        <f t="shared" si="284"/>
        <v>14.474295939614784</v>
      </c>
      <c r="S1831" s="53">
        <f t="shared" si="285"/>
        <v>65.510717649202448</v>
      </c>
      <c r="T1831" s="53">
        <f t="shared" si="286"/>
        <v>4.5260037464002503</v>
      </c>
      <c r="U1831" s="53">
        <f t="shared" si="287"/>
        <v>58.927641853201457</v>
      </c>
      <c r="V1831" s="69">
        <v>27.032667881311816</v>
      </c>
      <c r="W1831" s="53">
        <f t="shared" si="288"/>
        <v>14.474295939614784</v>
      </c>
      <c r="X1831" s="53">
        <f t="shared" si="289"/>
        <v>65.510717649202448</v>
      </c>
      <c r="Y1831" s="12"/>
      <c r="Z1831" s="21"/>
      <c r="AA1831" s="48"/>
      <c r="AB1831" s="21"/>
      <c r="AC1831" s="12"/>
    </row>
    <row r="1832" spans="1:29" x14ac:dyDescent="0.3">
      <c r="A1832" s="1">
        <f t="shared" si="280"/>
        <v>45219.041666662233</v>
      </c>
      <c r="B1832" s="6">
        <v>20</v>
      </c>
      <c r="C1832" s="6" t="s">
        <v>38</v>
      </c>
      <c r="D1832">
        <f>IF(HOUR(A1832)+MINUTE(A1832)/60&lt;=18,1,IF(HOUR(A1832)+MINUTE(A1832)/60&gt;=23.25,1,LOOKUP(DAY(A1832),calendario!$A$12:$A$41,calendario!$C$12:$C$41)))</f>
        <v>1</v>
      </c>
      <c r="E1832" s="89">
        <f t="shared" si="281"/>
        <v>0</v>
      </c>
      <c r="F1832" s="88">
        <v>0</v>
      </c>
      <c r="G1832" s="89">
        <f t="shared" si="281"/>
        <v>0</v>
      </c>
      <c r="H1832" s="86">
        <v>0</v>
      </c>
      <c r="O1832" s="53">
        <f t="shared" si="282"/>
        <v>4.5260037464002503</v>
      </c>
      <c r="P1832" s="54">
        <f t="shared" si="283"/>
        <v>58.927641853201457</v>
      </c>
      <c r="Q1832" s="69">
        <v>27.032667881311816</v>
      </c>
      <c r="R1832" s="53">
        <f t="shared" si="284"/>
        <v>14.474295939614784</v>
      </c>
      <c r="S1832" s="53">
        <f t="shared" si="285"/>
        <v>65.510717649202448</v>
      </c>
      <c r="T1832" s="53">
        <f t="shared" si="286"/>
        <v>4.5260037464002503</v>
      </c>
      <c r="U1832" s="53">
        <f t="shared" si="287"/>
        <v>58.927641853201457</v>
      </c>
      <c r="V1832" s="69">
        <v>27.032667881311816</v>
      </c>
      <c r="W1832" s="53">
        <f t="shared" si="288"/>
        <v>14.474295939614784</v>
      </c>
      <c r="X1832" s="53">
        <f t="shared" si="289"/>
        <v>65.510717649202448</v>
      </c>
      <c r="Y1832" s="12"/>
      <c r="Z1832" s="21"/>
      <c r="AA1832" s="48"/>
      <c r="AB1832" s="21"/>
      <c r="AC1832" s="12"/>
    </row>
    <row r="1833" spans="1:29" x14ac:dyDescent="0.3">
      <c r="A1833" s="1">
        <f t="shared" si="280"/>
        <v>45219.052083328897</v>
      </c>
      <c r="B1833" s="6">
        <v>20</v>
      </c>
      <c r="C1833" s="6" t="s">
        <v>40</v>
      </c>
      <c r="D1833">
        <f>IF(HOUR(A1833)+MINUTE(A1833)/60&lt;=18,1,IF(HOUR(A1833)+MINUTE(A1833)/60&gt;=23.25,1,LOOKUP(DAY(A1833),calendario!$A$12:$A$41,calendario!$C$12:$C$41)))</f>
        <v>1</v>
      </c>
      <c r="E1833" s="89">
        <f t="shared" si="281"/>
        <v>0</v>
      </c>
      <c r="F1833" s="88">
        <v>0</v>
      </c>
      <c r="G1833" s="89">
        <f t="shared" si="281"/>
        <v>0</v>
      </c>
      <c r="H1833" s="86">
        <v>0</v>
      </c>
      <c r="O1833" s="53">
        <f t="shared" si="282"/>
        <v>4.5260037464002503</v>
      </c>
      <c r="P1833" s="54">
        <f t="shared" si="283"/>
        <v>58.927641853201457</v>
      </c>
      <c r="Q1833" s="69">
        <v>27.050308172826654</v>
      </c>
      <c r="R1833" s="53">
        <f t="shared" si="284"/>
        <v>14.465475793857365</v>
      </c>
      <c r="S1833" s="53">
        <f t="shared" si="285"/>
        <v>65.470797636460574</v>
      </c>
      <c r="T1833" s="53">
        <f t="shared" si="286"/>
        <v>4.5260037464002503</v>
      </c>
      <c r="U1833" s="53">
        <f t="shared" si="287"/>
        <v>58.927641853201457</v>
      </c>
      <c r="V1833" s="69">
        <v>27.050308172826654</v>
      </c>
      <c r="W1833" s="53">
        <f t="shared" si="288"/>
        <v>14.465475793857365</v>
      </c>
      <c r="X1833" s="53">
        <f t="shared" si="289"/>
        <v>65.470797636460574</v>
      </c>
      <c r="Y1833" s="12"/>
      <c r="Z1833" s="21"/>
      <c r="AA1833" s="48"/>
      <c r="AB1833" s="21"/>
      <c r="AC1833" s="12"/>
    </row>
    <row r="1834" spans="1:29" x14ac:dyDescent="0.3">
      <c r="A1834" s="1">
        <f t="shared" si="280"/>
        <v>45219.062499995562</v>
      </c>
      <c r="B1834" s="6">
        <v>20</v>
      </c>
      <c r="C1834" s="6" t="s">
        <v>42</v>
      </c>
      <c r="D1834">
        <f>IF(HOUR(A1834)+MINUTE(A1834)/60&lt;=18,1,IF(HOUR(A1834)+MINUTE(A1834)/60&gt;=23.25,1,LOOKUP(DAY(A1834),calendario!$A$12:$A$41,calendario!$C$12:$C$41)))</f>
        <v>1</v>
      </c>
      <c r="E1834" s="89">
        <f t="shared" si="281"/>
        <v>0</v>
      </c>
      <c r="F1834" s="88">
        <v>0</v>
      </c>
      <c r="G1834" s="89">
        <f t="shared" si="281"/>
        <v>0</v>
      </c>
      <c r="H1834" s="86">
        <v>0</v>
      </c>
      <c r="O1834" s="53">
        <f t="shared" si="282"/>
        <v>4.5260037464002503</v>
      </c>
      <c r="P1834" s="54">
        <f t="shared" si="283"/>
        <v>58.927641853201457</v>
      </c>
      <c r="Q1834" s="69">
        <v>27.050308172826654</v>
      </c>
      <c r="R1834" s="53">
        <f t="shared" si="284"/>
        <v>14.465475793857365</v>
      </c>
      <c r="S1834" s="53">
        <f t="shared" si="285"/>
        <v>65.470797636460574</v>
      </c>
      <c r="T1834" s="53">
        <f t="shared" si="286"/>
        <v>4.5260037464002503</v>
      </c>
      <c r="U1834" s="53">
        <f t="shared" si="287"/>
        <v>58.927641853201457</v>
      </c>
      <c r="V1834" s="69">
        <v>27.050308172826654</v>
      </c>
      <c r="W1834" s="53">
        <f t="shared" si="288"/>
        <v>14.465475793857365</v>
      </c>
      <c r="X1834" s="53">
        <f t="shared" si="289"/>
        <v>65.470797636460574</v>
      </c>
      <c r="Y1834" s="12"/>
      <c r="Z1834" s="21"/>
      <c r="AA1834" s="48"/>
      <c r="AB1834" s="21"/>
      <c r="AC1834" s="12"/>
    </row>
    <row r="1835" spans="1:29" x14ac:dyDescent="0.3">
      <c r="A1835" s="1">
        <f t="shared" si="280"/>
        <v>45219.072916662226</v>
      </c>
      <c r="B1835" s="6">
        <v>20</v>
      </c>
      <c r="C1835" s="6" t="s">
        <v>43</v>
      </c>
      <c r="D1835">
        <f>IF(HOUR(A1835)+MINUTE(A1835)/60&lt;=18,1,IF(HOUR(A1835)+MINUTE(A1835)/60&gt;=23.25,1,LOOKUP(DAY(A1835),calendario!$A$12:$A$41,calendario!$C$12:$C$41)))</f>
        <v>1</v>
      </c>
      <c r="E1835" s="89">
        <f t="shared" si="281"/>
        <v>0</v>
      </c>
      <c r="F1835" s="88">
        <v>0</v>
      </c>
      <c r="G1835" s="89">
        <f t="shared" si="281"/>
        <v>0</v>
      </c>
      <c r="H1835" s="86">
        <v>0</v>
      </c>
      <c r="O1835" s="53">
        <f t="shared" si="282"/>
        <v>4.5260037464002503</v>
      </c>
      <c r="P1835" s="54">
        <f t="shared" si="283"/>
        <v>58.927641853201457</v>
      </c>
      <c r="Q1835" s="69">
        <v>27.265070275897969</v>
      </c>
      <c r="R1835" s="53">
        <f t="shared" si="284"/>
        <v>14.358094742321708</v>
      </c>
      <c r="S1835" s="53">
        <f t="shared" si="285"/>
        <v>64.984790594917783</v>
      </c>
      <c r="T1835" s="53">
        <f t="shared" si="286"/>
        <v>4.5260037464002503</v>
      </c>
      <c r="U1835" s="53">
        <f t="shared" si="287"/>
        <v>58.927641853201457</v>
      </c>
      <c r="V1835" s="69">
        <v>27.265070275897969</v>
      </c>
      <c r="W1835" s="53">
        <f t="shared" si="288"/>
        <v>14.358094742321708</v>
      </c>
      <c r="X1835" s="53">
        <f t="shared" si="289"/>
        <v>64.984790594917783</v>
      </c>
      <c r="Y1835" s="12"/>
      <c r="Z1835" s="21"/>
      <c r="AA1835" s="48"/>
      <c r="AB1835" s="21"/>
      <c r="AC1835" s="12"/>
    </row>
    <row r="1836" spans="1:29" x14ac:dyDescent="0.3">
      <c r="A1836" s="1">
        <f t="shared" si="280"/>
        <v>45219.08333332889</v>
      </c>
      <c r="B1836" s="6">
        <v>20</v>
      </c>
      <c r="C1836" s="6" t="s">
        <v>45</v>
      </c>
      <c r="D1836">
        <f>IF(HOUR(A1836)+MINUTE(A1836)/60&lt;=18,1,IF(HOUR(A1836)+MINUTE(A1836)/60&gt;=23.25,1,LOOKUP(DAY(A1836),calendario!$A$12:$A$41,calendario!$C$12:$C$41)))</f>
        <v>1</v>
      </c>
      <c r="E1836" s="89">
        <f t="shared" si="281"/>
        <v>0</v>
      </c>
      <c r="F1836" s="88">
        <v>0</v>
      </c>
      <c r="G1836" s="89">
        <f t="shared" si="281"/>
        <v>0</v>
      </c>
      <c r="H1836" s="86">
        <v>0</v>
      </c>
      <c r="O1836" s="53">
        <f t="shared" si="282"/>
        <v>4.5260037464002503</v>
      </c>
      <c r="P1836" s="54">
        <f t="shared" si="283"/>
        <v>58.927641853201457</v>
      </c>
      <c r="Q1836" s="69">
        <v>27.265070275897969</v>
      </c>
      <c r="R1836" s="53">
        <f t="shared" si="284"/>
        <v>14.358094742321708</v>
      </c>
      <c r="S1836" s="53">
        <f t="shared" si="285"/>
        <v>64.984790594917783</v>
      </c>
      <c r="T1836" s="53">
        <f t="shared" si="286"/>
        <v>4.5260037464002503</v>
      </c>
      <c r="U1836" s="53">
        <f t="shared" si="287"/>
        <v>58.927641853201457</v>
      </c>
      <c r="V1836" s="69">
        <v>27.265070275897969</v>
      </c>
      <c r="W1836" s="53">
        <f t="shared" si="288"/>
        <v>14.358094742321708</v>
      </c>
      <c r="X1836" s="53">
        <f t="shared" si="289"/>
        <v>64.984790594917783</v>
      </c>
      <c r="Y1836" s="12"/>
      <c r="Z1836" s="21"/>
      <c r="AA1836" s="48"/>
      <c r="AB1836" s="21"/>
      <c r="AC1836" s="12"/>
    </row>
    <row r="1837" spans="1:29" x14ac:dyDescent="0.3">
      <c r="A1837" s="1">
        <f t="shared" si="280"/>
        <v>45219.093749995554</v>
      </c>
      <c r="B1837" s="6">
        <v>20</v>
      </c>
      <c r="C1837" s="6" t="s">
        <v>46</v>
      </c>
      <c r="D1837">
        <f>IF(HOUR(A1837)+MINUTE(A1837)/60&lt;=18,1,IF(HOUR(A1837)+MINUTE(A1837)/60&gt;=23.25,1,LOOKUP(DAY(A1837),calendario!$A$12:$A$41,calendario!$C$12:$C$41)))</f>
        <v>1</v>
      </c>
      <c r="E1837" s="89">
        <f t="shared" si="281"/>
        <v>0</v>
      </c>
      <c r="F1837" s="88">
        <v>0</v>
      </c>
      <c r="G1837" s="89">
        <f t="shared" si="281"/>
        <v>0</v>
      </c>
      <c r="H1837" s="86">
        <v>0</v>
      </c>
      <c r="O1837" s="53">
        <f t="shared" si="282"/>
        <v>4.5260037464002503</v>
      </c>
      <c r="P1837" s="54">
        <f t="shared" si="283"/>
        <v>58.927641853201457</v>
      </c>
      <c r="Q1837" s="69">
        <v>27.476056220718373</v>
      </c>
      <c r="R1837" s="53">
        <f t="shared" si="284"/>
        <v>14.252601769911506</v>
      </c>
      <c r="S1837" s="53">
        <f t="shared" si="285"/>
        <v>64.507329006570316</v>
      </c>
      <c r="T1837" s="53">
        <f t="shared" si="286"/>
        <v>4.5260037464002503</v>
      </c>
      <c r="U1837" s="53">
        <f t="shared" si="287"/>
        <v>58.927641853201457</v>
      </c>
      <c r="V1837" s="69">
        <v>27.476056220718373</v>
      </c>
      <c r="W1837" s="53">
        <f t="shared" si="288"/>
        <v>14.252601769911506</v>
      </c>
      <c r="X1837" s="53">
        <f t="shared" si="289"/>
        <v>64.507329006570316</v>
      </c>
      <c r="Y1837" s="12"/>
      <c r="Z1837" s="21"/>
      <c r="AA1837" s="48"/>
      <c r="AB1837" s="21"/>
      <c r="AC1837" s="12"/>
    </row>
    <row r="1838" spans="1:29" x14ac:dyDescent="0.3">
      <c r="A1838" s="1">
        <f t="shared" si="280"/>
        <v>45219.104166662219</v>
      </c>
      <c r="B1838" s="6">
        <v>20</v>
      </c>
      <c r="C1838" s="6" t="s">
        <v>49</v>
      </c>
      <c r="D1838">
        <f>IF(HOUR(A1838)+MINUTE(A1838)/60&lt;=18,1,IF(HOUR(A1838)+MINUTE(A1838)/60&gt;=23.25,1,LOOKUP(DAY(A1838),calendario!$A$12:$A$41,calendario!$C$12:$C$41)))</f>
        <v>1</v>
      </c>
      <c r="E1838" s="89">
        <f t="shared" si="281"/>
        <v>0</v>
      </c>
      <c r="F1838" s="88">
        <v>0</v>
      </c>
      <c r="G1838" s="89">
        <f t="shared" si="281"/>
        <v>0</v>
      </c>
      <c r="H1838" s="86">
        <v>0</v>
      </c>
      <c r="O1838" s="53">
        <f t="shared" si="282"/>
        <v>4.5260037464002503</v>
      </c>
      <c r="P1838" s="54">
        <f t="shared" si="283"/>
        <v>58.927641853201457</v>
      </c>
      <c r="Q1838" s="69">
        <v>27.476056220718373</v>
      </c>
      <c r="R1838" s="53">
        <f t="shared" si="284"/>
        <v>14.252601769911506</v>
      </c>
      <c r="S1838" s="53">
        <f t="shared" si="285"/>
        <v>64.507329006570316</v>
      </c>
      <c r="T1838" s="53">
        <f t="shared" si="286"/>
        <v>4.5260037464002503</v>
      </c>
      <c r="U1838" s="53">
        <f t="shared" si="287"/>
        <v>58.927641853201457</v>
      </c>
      <c r="V1838" s="69">
        <v>27.476056220718373</v>
      </c>
      <c r="W1838" s="53">
        <f t="shared" si="288"/>
        <v>14.252601769911506</v>
      </c>
      <c r="X1838" s="53">
        <f t="shared" si="289"/>
        <v>64.507329006570316</v>
      </c>
      <c r="Y1838" s="12"/>
      <c r="Z1838" s="21"/>
      <c r="AA1838" s="48"/>
      <c r="AB1838" s="21"/>
      <c r="AC1838" s="12"/>
    </row>
    <row r="1839" spans="1:29" x14ac:dyDescent="0.3">
      <c r="A1839" s="1">
        <f t="shared" si="280"/>
        <v>45219.114583328883</v>
      </c>
      <c r="B1839" s="6">
        <v>20</v>
      </c>
      <c r="C1839" s="6" t="s">
        <v>52</v>
      </c>
      <c r="D1839">
        <f>IF(HOUR(A1839)+MINUTE(A1839)/60&lt;=18,1,IF(HOUR(A1839)+MINUTE(A1839)/60&gt;=23.25,1,LOOKUP(DAY(A1839),calendario!$A$12:$A$41,calendario!$C$12:$C$41)))</f>
        <v>1</v>
      </c>
      <c r="E1839" s="89">
        <f t="shared" si="281"/>
        <v>0</v>
      </c>
      <c r="F1839" s="88">
        <v>0</v>
      </c>
      <c r="G1839" s="89">
        <f t="shared" si="281"/>
        <v>0</v>
      </c>
      <c r="H1839" s="86">
        <v>0</v>
      </c>
      <c r="O1839" s="53">
        <f t="shared" si="282"/>
        <v>4.5260037464002503</v>
      </c>
      <c r="P1839" s="54">
        <f t="shared" si="283"/>
        <v>58.927641853201457</v>
      </c>
      <c r="Q1839" s="69">
        <v>26.934451587714733</v>
      </c>
      <c r="R1839" s="53">
        <f t="shared" si="284"/>
        <v>14.523404086413326</v>
      </c>
      <c r="S1839" s="53">
        <f t="shared" si="285"/>
        <v>65.732981305591409</v>
      </c>
      <c r="T1839" s="53">
        <f t="shared" si="286"/>
        <v>4.5260037464002503</v>
      </c>
      <c r="U1839" s="53">
        <f t="shared" si="287"/>
        <v>58.927641853201457</v>
      </c>
      <c r="V1839" s="69">
        <v>26.934451587714733</v>
      </c>
      <c r="W1839" s="53">
        <f t="shared" si="288"/>
        <v>14.523404086413326</v>
      </c>
      <c r="X1839" s="53">
        <f t="shared" si="289"/>
        <v>65.732981305591409</v>
      </c>
      <c r="Y1839" s="12"/>
      <c r="Z1839" s="21"/>
      <c r="AA1839" s="48"/>
      <c r="AB1839" s="21"/>
      <c r="AC1839" s="12"/>
    </row>
    <row r="1840" spans="1:29" x14ac:dyDescent="0.3">
      <c r="A1840" s="1">
        <f t="shared" si="280"/>
        <v>45219.124999995547</v>
      </c>
      <c r="B1840" s="6">
        <v>20</v>
      </c>
      <c r="C1840" s="6" t="s">
        <v>54</v>
      </c>
      <c r="D1840">
        <f>IF(HOUR(A1840)+MINUTE(A1840)/60&lt;=18,1,IF(HOUR(A1840)+MINUTE(A1840)/60&gt;=23.25,1,LOOKUP(DAY(A1840),calendario!$A$12:$A$41,calendario!$C$12:$C$41)))</f>
        <v>1</v>
      </c>
      <c r="E1840" s="89">
        <f t="shared" si="281"/>
        <v>0</v>
      </c>
      <c r="F1840" s="88">
        <v>0</v>
      </c>
      <c r="G1840" s="89">
        <f t="shared" si="281"/>
        <v>0</v>
      </c>
      <c r="H1840" s="86">
        <v>0</v>
      </c>
      <c r="O1840" s="53">
        <f t="shared" si="282"/>
        <v>4.5260037464002503</v>
      </c>
      <c r="P1840" s="54">
        <f t="shared" si="283"/>
        <v>58.927641853201457</v>
      </c>
      <c r="Q1840" s="69">
        <v>26.934451587714733</v>
      </c>
      <c r="R1840" s="53">
        <f t="shared" si="284"/>
        <v>14.523404086413326</v>
      </c>
      <c r="S1840" s="53">
        <f t="shared" si="285"/>
        <v>65.732981305591409</v>
      </c>
      <c r="T1840" s="53">
        <f t="shared" si="286"/>
        <v>4.5260037464002503</v>
      </c>
      <c r="U1840" s="53">
        <f t="shared" si="287"/>
        <v>58.927641853201457</v>
      </c>
      <c r="V1840" s="69">
        <v>26.934451587714733</v>
      </c>
      <c r="W1840" s="53">
        <f t="shared" si="288"/>
        <v>14.523404086413326</v>
      </c>
      <c r="X1840" s="53">
        <f t="shared" si="289"/>
        <v>65.732981305591409</v>
      </c>
      <c r="Y1840" s="12"/>
      <c r="Z1840" s="21"/>
      <c r="AA1840" s="48"/>
      <c r="AB1840" s="21"/>
      <c r="AC1840" s="12"/>
    </row>
    <row r="1841" spans="1:29" x14ac:dyDescent="0.3">
      <c r="A1841" s="1">
        <f t="shared" si="280"/>
        <v>45219.135416662211</v>
      </c>
      <c r="B1841" s="6">
        <v>20</v>
      </c>
      <c r="C1841" s="6" t="s">
        <v>55</v>
      </c>
      <c r="D1841">
        <f>IF(HOUR(A1841)+MINUTE(A1841)/60&lt;=18,1,IF(HOUR(A1841)+MINUTE(A1841)/60&gt;=23.25,1,LOOKUP(DAY(A1841),calendario!$A$12:$A$41,calendario!$C$12:$C$41)))</f>
        <v>1</v>
      </c>
      <c r="E1841" s="89">
        <f t="shared" si="281"/>
        <v>0</v>
      </c>
      <c r="F1841" s="88">
        <v>0</v>
      </c>
      <c r="G1841" s="89">
        <f t="shared" si="281"/>
        <v>0</v>
      </c>
      <c r="H1841" s="86">
        <v>0</v>
      </c>
      <c r="O1841" s="53">
        <f t="shared" si="282"/>
        <v>4.5260037464002503</v>
      </c>
      <c r="P1841" s="54">
        <f t="shared" si="283"/>
        <v>58.927641853201457</v>
      </c>
      <c r="Q1841" s="69">
        <v>26.859792555960436</v>
      </c>
      <c r="R1841" s="53">
        <f t="shared" si="284"/>
        <v>14.560733602290474</v>
      </c>
      <c r="S1841" s="53">
        <f t="shared" si="285"/>
        <v>65.901934834302693</v>
      </c>
      <c r="T1841" s="53">
        <f t="shared" si="286"/>
        <v>4.5260037464002503</v>
      </c>
      <c r="U1841" s="53">
        <f t="shared" si="287"/>
        <v>58.927641853201457</v>
      </c>
      <c r="V1841" s="69">
        <v>26.859792555960436</v>
      </c>
      <c r="W1841" s="53">
        <f t="shared" si="288"/>
        <v>14.560733602290474</v>
      </c>
      <c r="X1841" s="53">
        <f t="shared" si="289"/>
        <v>65.901934834302693</v>
      </c>
      <c r="Y1841" s="12"/>
      <c r="Z1841" s="21"/>
      <c r="AA1841" s="48"/>
      <c r="AB1841" s="21"/>
      <c r="AC1841" s="12"/>
    </row>
    <row r="1842" spans="1:29" x14ac:dyDescent="0.3">
      <c r="A1842" s="1">
        <f t="shared" si="280"/>
        <v>45219.145833328876</v>
      </c>
      <c r="B1842" s="6">
        <v>20</v>
      </c>
      <c r="C1842" s="6" t="s">
        <v>56</v>
      </c>
      <c r="D1842">
        <f>IF(HOUR(A1842)+MINUTE(A1842)/60&lt;=18,1,IF(HOUR(A1842)+MINUTE(A1842)/60&gt;=23.25,1,LOOKUP(DAY(A1842),calendario!$A$12:$A$41,calendario!$C$12:$C$41)))</f>
        <v>1</v>
      </c>
      <c r="E1842" s="89">
        <f t="shared" si="281"/>
        <v>0</v>
      </c>
      <c r="F1842" s="88">
        <v>0</v>
      </c>
      <c r="G1842" s="89">
        <f t="shared" si="281"/>
        <v>0</v>
      </c>
      <c r="H1842" s="86">
        <v>0</v>
      </c>
      <c r="O1842" s="53">
        <f t="shared" si="282"/>
        <v>4.5260037464002503</v>
      </c>
      <c r="P1842" s="54">
        <f t="shared" si="283"/>
        <v>58.927641853201457</v>
      </c>
      <c r="Q1842" s="69">
        <v>26.859792555960436</v>
      </c>
      <c r="R1842" s="53">
        <f t="shared" si="284"/>
        <v>14.560733602290474</v>
      </c>
      <c r="S1842" s="53">
        <f t="shared" si="285"/>
        <v>65.901934834302693</v>
      </c>
      <c r="T1842" s="53">
        <f t="shared" si="286"/>
        <v>4.5260037464002503</v>
      </c>
      <c r="U1842" s="53">
        <f t="shared" si="287"/>
        <v>58.927641853201457</v>
      </c>
      <c r="V1842" s="69">
        <v>26.859792555960436</v>
      </c>
      <c r="W1842" s="53">
        <f t="shared" si="288"/>
        <v>14.560733602290474</v>
      </c>
      <c r="X1842" s="53">
        <f t="shared" si="289"/>
        <v>65.901934834302693</v>
      </c>
      <c r="Y1842" s="12"/>
      <c r="Z1842" s="21"/>
      <c r="AA1842" s="48"/>
      <c r="AB1842" s="21"/>
      <c r="AC1842" s="12"/>
    </row>
    <row r="1843" spans="1:29" x14ac:dyDescent="0.3">
      <c r="A1843" s="1">
        <f t="shared" si="280"/>
        <v>45219.15624999554</v>
      </c>
      <c r="B1843" s="6">
        <v>20</v>
      </c>
      <c r="C1843" s="6" t="s">
        <v>57</v>
      </c>
      <c r="D1843">
        <f>IF(HOUR(A1843)+MINUTE(A1843)/60&lt;=18,1,IF(HOUR(A1843)+MINUTE(A1843)/60&gt;=23.25,1,LOOKUP(DAY(A1843),calendario!$A$12:$A$41,calendario!$C$12:$C$41)))</f>
        <v>1</v>
      </c>
      <c r="E1843" s="89">
        <f t="shared" si="281"/>
        <v>0</v>
      </c>
      <c r="F1843" s="88">
        <v>0</v>
      </c>
      <c r="G1843" s="89">
        <f t="shared" si="281"/>
        <v>0</v>
      </c>
      <c r="H1843" s="86">
        <v>0</v>
      </c>
      <c r="O1843" s="53">
        <f t="shared" si="282"/>
        <v>4.5260037464002503</v>
      </c>
      <c r="P1843" s="54">
        <f t="shared" si="283"/>
        <v>58.927641853201457</v>
      </c>
      <c r="Q1843" s="69">
        <v>27.303682717334723</v>
      </c>
      <c r="R1843" s="53">
        <f t="shared" si="284"/>
        <v>14.33878852160333</v>
      </c>
      <c r="S1843" s="53">
        <f t="shared" si="285"/>
        <v>64.897410567617584</v>
      </c>
      <c r="T1843" s="53">
        <f t="shared" si="286"/>
        <v>4.5260037464002503</v>
      </c>
      <c r="U1843" s="53">
        <f t="shared" si="287"/>
        <v>58.927641853201457</v>
      </c>
      <c r="V1843" s="69">
        <v>27.303682717334723</v>
      </c>
      <c r="W1843" s="53">
        <f t="shared" si="288"/>
        <v>14.33878852160333</v>
      </c>
      <c r="X1843" s="53">
        <f t="shared" si="289"/>
        <v>64.897410567617584</v>
      </c>
      <c r="Y1843" s="12"/>
      <c r="Z1843" s="21"/>
      <c r="AA1843" s="48"/>
      <c r="AB1843" s="21"/>
      <c r="AC1843" s="12"/>
    </row>
    <row r="1844" spans="1:29" x14ac:dyDescent="0.3">
      <c r="A1844" s="1">
        <f t="shared" si="280"/>
        <v>45219.166666662204</v>
      </c>
      <c r="B1844" s="6">
        <v>20</v>
      </c>
      <c r="C1844" s="6" t="s">
        <v>58</v>
      </c>
      <c r="D1844">
        <f>IF(HOUR(A1844)+MINUTE(A1844)/60&lt;=18,1,IF(HOUR(A1844)+MINUTE(A1844)/60&gt;=23.25,1,LOOKUP(DAY(A1844),calendario!$A$12:$A$41,calendario!$C$12:$C$41)))</f>
        <v>1</v>
      </c>
      <c r="E1844" s="89">
        <f t="shared" si="281"/>
        <v>0</v>
      </c>
      <c r="F1844" s="88">
        <v>0</v>
      </c>
      <c r="G1844" s="89">
        <f t="shared" si="281"/>
        <v>0</v>
      </c>
      <c r="H1844" s="86">
        <v>0</v>
      </c>
      <c r="O1844" s="53">
        <f t="shared" si="282"/>
        <v>4.5260037464002503</v>
      </c>
      <c r="P1844" s="54">
        <f t="shared" si="283"/>
        <v>58.927641853201457</v>
      </c>
      <c r="Q1844" s="69">
        <v>27.303682717334723</v>
      </c>
      <c r="R1844" s="53">
        <f t="shared" si="284"/>
        <v>14.33878852160333</v>
      </c>
      <c r="S1844" s="53">
        <f t="shared" si="285"/>
        <v>64.897410567617584</v>
      </c>
      <c r="T1844" s="53">
        <f t="shared" si="286"/>
        <v>4.5260037464002503</v>
      </c>
      <c r="U1844" s="53">
        <f t="shared" si="287"/>
        <v>58.927641853201457</v>
      </c>
      <c r="V1844" s="69">
        <v>27.303682717334723</v>
      </c>
      <c r="W1844" s="53">
        <f t="shared" si="288"/>
        <v>14.33878852160333</v>
      </c>
      <c r="X1844" s="53">
        <f t="shared" si="289"/>
        <v>64.897410567617584</v>
      </c>
      <c r="Y1844" s="12"/>
      <c r="Z1844" s="21"/>
      <c r="AA1844" s="48"/>
      <c r="AB1844" s="21"/>
      <c r="AC1844" s="12"/>
    </row>
    <row r="1845" spans="1:29" x14ac:dyDescent="0.3">
      <c r="A1845" s="1">
        <f t="shared" si="280"/>
        <v>45219.177083328868</v>
      </c>
      <c r="B1845" s="6">
        <v>20</v>
      </c>
      <c r="C1845" s="6" t="s">
        <v>60</v>
      </c>
      <c r="D1845">
        <f>IF(HOUR(A1845)+MINUTE(A1845)/60&lt;=18,1,IF(HOUR(A1845)+MINUTE(A1845)/60&gt;=23.25,1,LOOKUP(DAY(A1845),calendario!$A$12:$A$41,calendario!$C$12:$C$41)))</f>
        <v>1</v>
      </c>
      <c r="E1845" s="89">
        <f t="shared" si="281"/>
        <v>0</v>
      </c>
      <c r="F1845" s="88">
        <v>0</v>
      </c>
      <c r="G1845" s="89">
        <f t="shared" si="281"/>
        <v>0</v>
      </c>
      <c r="H1845" s="86">
        <v>0</v>
      </c>
      <c r="O1845" s="53">
        <f t="shared" si="282"/>
        <v>4.5260037464002503</v>
      </c>
      <c r="P1845" s="54">
        <f t="shared" si="283"/>
        <v>58.927641853201457</v>
      </c>
      <c r="Q1845" s="69">
        <v>27.222764966163453</v>
      </c>
      <c r="R1845" s="53">
        <f t="shared" si="284"/>
        <v>14.379247397188966</v>
      </c>
      <c r="S1845" s="53">
        <f t="shared" si="285"/>
        <v>65.080527590093311</v>
      </c>
      <c r="T1845" s="53">
        <f t="shared" si="286"/>
        <v>4.5260037464002503</v>
      </c>
      <c r="U1845" s="53">
        <f t="shared" si="287"/>
        <v>58.927641853201457</v>
      </c>
      <c r="V1845" s="69">
        <v>27.222764966163453</v>
      </c>
      <c r="W1845" s="53">
        <f t="shared" si="288"/>
        <v>14.379247397188966</v>
      </c>
      <c r="X1845" s="53">
        <f t="shared" si="289"/>
        <v>65.080527590093311</v>
      </c>
      <c r="Y1845" s="12"/>
      <c r="Z1845" s="21"/>
      <c r="AA1845" s="48"/>
      <c r="AB1845" s="21"/>
      <c r="AC1845" s="12"/>
    </row>
    <row r="1846" spans="1:29" x14ac:dyDescent="0.3">
      <c r="A1846" s="1">
        <f t="shared" si="280"/>
        <v>45219.187499995533</v>
      </c>
      <c r="B1846" s="6">
        <v>20</v>
      </c>
      <c r="C1846" s="6" t="s">
        <v>61</v>
      </c>
      <c r="D1846">
        <f>IF(HOUR(A1846)+MINUTE(A1846)/60&lt;=18,1,IF(HOUR(A1846)+MINUTE(A1846)/60&gt;=23.25,1,LOOKUP(DAY(A1846),calendario!$A$12:$A$41,calendario!$C$12:$C$41)))</f>
        <v>1</v>
      </c>
      <c r="E1846" s="89">
        <f t="shared" si="281"/>
        <v>0</v>
      </c>
      <c r="F1846" s="88">
        <v>0</v>
      </c>
      <c r="G1846" s="89">
        <f t="shared" si="281"/>
        <v>0</v>
      </c>
      <c r="H1846" s="86">
        <v>0</v>
      </c>
      <c r="O1846" s="53">
        <f t="shared" si="282"/>
        <v>4.5260037464002503</v>
      </c>
      <c r="P1846" s="54">
        <f t="shared" si="283"/>
        <v>58.927641853201457</v>
      </c>
      <c r="Q1846" s="69">
        <v>27.222764966163453</v>
      </c>
      <c r="R1846" s="53">
        <f t="shared" si="284"/>
        <v>14.379247397188966</v>
      </c>
      <c r="S1846" s="53">
        <f t="shared" si="285"/>
        <v>65.080527590093311</v>
      </c>
      <c r="T1846" s="53">
        <f t="shared" si="286"/>
        <v>4.5260037464002503</v>
      </c>
      <c r="U1846" s="53">
        <f t="shared" si="287"/>
        <v>58.927641853201457</v>
      </c>
      <c r="V1846" s="69">
        <v>27.222764966163453</v>
      </c>
      <c r="W1846" s="53">
        <f t="shared" si="288"/>
        <v>14.379247397188966</v>
      </c>
      <c r="X1846" s="53">
        <f t="shared" si="289"/>
        <v>65.080527590093311</v>
      </c>
      <c r="Y1846" s="12"/>
      <c r="Z1846" s="21"/>
      <c r="AA1846" s="48"/>
      <c r="AB1846" s="21"/>
      <c r="AC1846" s="12"/>
    </row>
    <row r="1847" spans="1:29" x14ac:dyDescent="0.3">
      <c r="A1847" s="1">
        <f t="shared" si="280"/>
        <v>45219.197916662197</v>
      </c>
      <c r="B1847" s="6">
        <v>20</v>
      </c>
      <c r="C1847" s="6" t="s">
        <v>62</v>
      </c>
      <c r="D1847">
        <f>IF(HOUR(A1847)+MINUTE(A1847)/60&lt;=18,1,IF(HOUR(A1847)+MINUTE(A1847)/60&gt;=23.25,1,LOOKUP(DAY(A1847),calendario!$A$12:$A$41,calendario!$C$12:$C$41)))</f>
        <v>1</v>
      </c>
      <c r="E1847" s="89">
        <f t="shared" si="281"/>
        <v>0</v>
      </c>
      <c r="F1847" s="88">
        <v>0</v>
      </c>
      <c r="G1847" s="89">
        <f t="shared" si="281"/>
        <v>0</v>
      </c>
      <c r="H1847" s="86">
        <v>0</v>
      </c>
      <c r="O1847" s="53">
        <f t="shared" si="282"/>
        <v>4.5260037464002503</v>
      </c>
      <c r="P1847" s="54">
        <f t="shared" si="283"/>
        <v>58.927641853201457</v>
      </c>
      <c r="Q1847" s="69">
        <v>27.141425819885477</v>
      </c>
      <c r="R1847" s="53">
        <f t="shared" si="284"/>
        <v>14.419916970327954</v>
      </c>
      <c r="S1847" s="53">
        <f t="shared" si="285"/>
        <v>65.264598230484864</v>
      </c>
      <c r="T1847" s="53">
        <f t="shared" si="286"/>
        <v>4.5260037464002503</v>
      </c>
      <c r="U1847" s="53">
        <f t="shared" si="287"/>
        <v>58.927641853201457</v>
      </c>
      <c r="V1847" s="69">
        <v>27.141425819885477</v>
      </c>
      <c r="W1847" s="53">
        <f t="shared" si="288"/>
        <v>14.419916970327954</v>
      </c>
      <c r="X1847" s="53">
        <f t="shared" si="289"/>
        <v>65.264598230484864</v>
      </c>
      <c r="Y1847" s="12"/>
      <c r="Z1847" s="21"/>
      <c r="AA1847" s="48"/>
      <c r="AB1847" s="21"/>
      <c r="AC1847" s="12"/>
    </row>
    <row r="1848" spans="1:29" x14ac:dyDescent="0.3">
      <c r="A1848" s="1">
        <f t="shared" si="280"/>
        <v>45219.208333328861</v>
      </c>
      <c r="B1848" s="6">
        <v>20</v>
      </c>
      <c r="C1848" s="6" t="s">
        <v>63</v>
      </c>
      <c r="D1848">
        <f>IF(HOUR(A1848)+MINUTE(A1848)/60&lt;=18,1,IF(HOUR(A1848)+MINUTE(A1848)/60&gt;=23.25,1,LOOKUP(DAY(A1848),calendario!$A$12:$A$41,calendario!$C$12:$C$41)))</f>
        <v>1</v>
      </c>
      <c r="E1848" s="89">
        <f t="shared" si="281"/>
        <v>0</v>
      </c>
      <c r="F1848" s="88">
        <v>0</v>
      </c>
      <c r="G1848" s="89">
        <f t="shared" si="281"/>
        <v>0</v>
      </c>
      <c r="H1848" s="86">
        <v>0</v>
      </c>
      <c r="O1848" s="53">
        <f t="shared" si="282"/>
        <v>4.5260037464002503</v>
      </c>
      <c r="P1848" s="54">
        <f t="shared" si="283"/>
        <v>58.927641853201457</v>
      </c>
      <c r="Q1848" s="69">
        <v>27.141425819885477</v>
      </c>
      <c r="R1848" s="53">
        <f t="shared" si="284"/>
        <v>14.419916970327954</v>
      </c>
      <c r="S1848" s="53">
        <f t="shared" si="285"/>
        <v>65.264598230484864</v>
      </c>
      <c r="T1848" s="53">
        <f t="shared" si="286"/>
        <v>4.5260037464002503</v>
      </c>
      <c r="U1848" s="53">
        <f t="shared" si="287"/>
        <v>58.927641853201457</v>
      </c>
      <c r="V1848" s="69">
        <v>27.141425819885477</v>
      </c>
      <c r="W1848" s="53">
        <f t="shared" si="288"/>
        <v>14.419916970327954</v>
      </c>
      <c r="X1848" s="53">
        <f t="shared" si="289"/>
        <v>65.264598230484864</v>
      </c>
      <c r="Y1848" s="12"/>
      <c r="Z1848" s="21"/>
      <c r="AA1848" s="48"/>
      <c r="AB1848" s="21"/>
      <c r="AC1848" s="12"/>
    </row>
    <row r="1849" spans="1:29" x14ac:dyDescent="0.3">
      <c r="A1849" s="1">
        <f t="shared" si="280"/>
        <v>45219.218749995525</v>
      </c>
      <c r="B1849" s="6">
        <v>20</v>
      </c>
      <c r="C1849" s="6" t="s">
        <v>64</v>
      </c>
      <c r="D1849">
        <f>IF(HOUR(A1849)+MINUTE(A1849)/60&lt;=18,1,IF(HOUR(A1849)+MINUTE(A1849)/60&gt;=23.25,1,LOOKUP(DAY(A1849),calendario!$A$12:$A$41,calendario!$C$12:$C$41)))</f>
        <v>1</v>
      </c>
      <c r="E1849" s="89">
        <f t="shared" si="281"/>
        <v>0</v>
      </c>
      <c r="F1849" s="88">
        <v>0</v>
      </c>
      <c r="G1849" s="89">
        <f t="shared" si="281"/>
        <v>0</v>
      </c>
      <c r="H1849" s="86">
        <v>0</v>
      </c>
      <c r="O1849" s="53">
        <f t="shared" si="282"/>
        <v>4.5260037464002503</v>
      </c>
      <c r="P1849" s="54">
        <f t="shared" si="283"/>
        <v>58.927641853201457</v>
      </c>
      <c r="Q1849" s="69">
        <v>27.486238157209783</v>
      </c>
      <c r="R1849" s="53">
        <f t="shared" si="284"/>
        <v>14.247510801665801</v>
      </c>
      <c r="S1849" s="53">
        <f t="shared" si="285"/>
        <v>64.484287265217446</v>
      </c>
      <c r="T1849" s="53">
        <f t="shared" si="286"/>
        <v>4.5260037464002503</v>
      </c>
      <c r="U1849" s="53">
        <f t="shared" si="287"/>
        <v>58.927641853201457</v>
      </c>
      <c r="V1849" s="69">
        <v>27.486238157209783</v>
      </c>
      <c r="W1849" s="53">
        <f t="shared" si="288"/>
        <v>14.247510801665801</v>
      </c>
      <c r="X1849" s="53">
        <f t="shared" si="289"/>
        <v>64.484287265217446</v>
      </c>
      <c r="Y1849" s="12"/>
      <c r="Z1849" s="21"/>
      <c r="AA1849" s="48"/>
      <c r="AB1849" s="21"/>
      <c r="AC1849" s="12"/>
    </row>
    <row r="1850" spans="1:29" x14ac:dyDescent="0.3">
      <c r="A1850" s="1">
        <f t="shared" si="280"/>
        <v>45219.22916666219</v>
      </c>
      <c r="B1850" s="6">
        <v>20</v>
      </c>
      <c r="C1850" s="6" t="s">
        <v>65</v>
      </c>
      <c r="D1850">
        <f>IF(HOUR(A1850)+MINUTE(A1850)/60&lt;=18,1,IF(HOUR(A1850)+MINUTE(A1850)/60&gt;=23.25,1,LOOKUP(DAY(A1850),calendario!$A$12:$A$41,calendario!$C$12:$C$41)))</f>
        <v>1</v>
      </c>
      <c r="E1850" s="89">
        <f t="shared" si="281"/>
        <v>0</v>
      </c>
      <c r="F1850" s="88">
        <v>0</v>
      </c>
      <c r="G1850" s="89">
        <f t="shared" si="281"/>
        <v>0</v>
      </c>
      <c r="H1850" s="86">
        <v>0</v>
      </c>
      <c r="O1850" s="53">
        <f t="shared" si="282"/>
        <v>4.5260037464002503</v>
      </c>
      <c r="P1850" s="54">
        <f t="shared" si="283"/>
        <v>58.927641853201457</v>
      </c>
      <c r="Q1850" s="69">
        <v>27.486238157209783</v>
      </c>
      <c r="R1850" s="53">
        <f t="shared" si="284"/>
        <v>14.247510801665801</v>
      </c>
      <c r="S1850" s="53">
        <f t="shared" si="285"/>
        <v>64.484287265217446</v>
      </c>
      <c r="T1850" s="53">
        <f t="shared" si="286"/>
        <v>4.5260037464002503</v>
      </c>
      <c r="U1850" s="53">
        <f t="shared" si="287"/>
        <v>58.927641853201457</v>
      </c>
      <c r="V1850" s="69">
        <v>27.486238157209783</v>
      </c>
      <c r="W1850" s="53">
        <f t="shared" si="288"/>
        <v>14.247510801665801</v>
      </c>
      <c r="X1850" s="53">
        <f t="shared" si="289"/>
        <v>64.484287265217446</v>
      </c>
      <c r="Y1850" s="12"/>
      <c r="Z1850" s="21"/>
      <c r="AA1850" s="48"/>
      <c r="AB1850" s="21"/>
      <c r="AC1850" s="12"/>
    </row>
    <row r="1851" spans="1:29" x14ac:dyDescent="0.3">
      <c r="A1851" s="1">
        <f t="shared" si="280"/>
        <v>45219.239583328854</v>
      </c>
      <c r="B1851" s="6">
        <v>20</v>
      </c>
      <c r="C1851" s="6" t="s">
        <v>66</v>
      </c>
      <c r="D1851">
        <f>IF(HOUR(A1851)+MINUTE(A1851)/60&lt;=18,1,IF(HOUR(A1851)+MINUTE(A1851)/60&gt;=23.25,1,LOOKUP(DAY(A1851),calendario!$A$12:$A$41,calendario!$C$12:$C$41)))</f>
        <v>1</v>
      </c>
      <c r="E1851" s="89">
        <f t="shared" si="281"/>
        <v>0</v>
      </c>
      <c r="F1851" s="88">
        <v>0</v>
      </c>
      <c r="G1851" s="89">
        <f t="shared" si="281"/>
        <v>0</v>
      </c>
      <c r="H1851" s="86">
        <v>0</v>
      </c>
      <c r="O1851" s="53">
        <f t="shared" si="282"/>
        <v>4.5260037464002503</v>
      </c>
      <c r="P1851" s="54">
        <f t="shared" si="283"/>
        <v>58.927641853201457</v>
      </c>
      <c r="Q1851" s="69">
        <v>27.597263144195729</v>
      </c>
      <c r="R1851" s="53">
        <f t="shared" si="284"/>
        <v>14.191998308172828</v>
      </c>
      <c r="S1851" s="53">
        <f t="shared" si="285"/>
        <v>64.233037511696224</v>
      </c>
      <c r="T1851" s="53">
        <f t="shared" si="286"/>
        <v>4.5260037464002503</v>
      </c>
      <c r="U1851" s="53">
        <f t="shared" si="287"/>
        <v>58.927641853201457</v>
      </c>
      <c r="V1851" s="69">
        <v>27.597263144195729</v>
      </c>
      <c r="W1851" s="53">
        <f t="shared" si="288"/>
        <v>14.191998308172828</v>
      </c>
      <c r="X1851" s="53">
        <f t="shared" si="289"/>
        <v>64.233037511696224</v>
      </c>
      <c r="Y1851" s="12"/>
      <c r="Z1851" s="21"/>
      <c r="AA1851" s="48"/>
      <c r="AB1851" s="21"/>
      <c r="AC1851" s="12"/>
    </row>
    <row r="1852" spans="1:29" x14ac:dyDescent="0.3">
      <c r="A1852" s="1">
        <f t="shared" si="280"/>
        <v>45219.249999995518</v>
      </c>
      <c r="B1852" s="6">
        <v>20</v>
      </c>
      <c r="C1852" s="6" t="s">
        <v>67</v>
      </c>
      <c r="D1852">
        <f>IF(HOUR(A1852)+MINUTE(A1852)/60&lt;=18,1,IF(HOUR(A1852)+MINUTE(A1852)/60&gt;=23.25,1,LOOKUP(DAY(A1852),calendario!$A$12:$A$41,calendario!$C$12:$C$41)))</f>
        <v>1</v>
      </c>
      <c r="E1852" s="89">
        <f t="shared" si="281"/>
        <v>0</v>
      </c>
      <c r="F1852" s="88">
        <v>0</v>
      </c>
      <c r="G1852" s="89">
        <f t="shared" si="281"/>
        <v>0</v>
      </c>
      <c r="H1852" s="86">
        <v>0</v>
      </c>
      <c r="O1852" s="53">
        <f t="shared" si="282"/>
        <v>4.5260037464002503</v>
      </c>
      <c r="P1852" s="54">
        <f t="shared" si="283"/>
        <v>58.927641853201457</v>
      </c>
      <c r="Q1852" s="69">
        <v>27.597263144195729</v>
      </c>
      <c r="R1852" s="53">
        <f t="shared" si="284"/>
        <v>14.191998308172828</v>
      </c>
      <c r="S1852" s="53">
        <f t="shared" si="285"/>
        <v>64.233037511696224</v>
      </c>
      <c r="T1852" s="53">
        <f t="shared" si="286"/>
        <v>4.5260037464002503</v>
      </c>
      <c r="U1852" s="53">
        <f t="shared" si="287"/>
        <v>58.927641853201457</v>
      </c>
      <c r="V1852" s="69">
        <v>27.597263144195729</v>
      </c>
      <c r="W1852" s="53">
        <f t="shared" si="288"/>
        <v>14.191998308172828</v>
      </c>
      <c r="X1852" s="53">
        <f t="shared" si="289"/>
        <v>64.233037511696224</v>
      </c>
      <c r="Y1852" s="12"/>
      <c r="Z1852" s="21"/>
      <c r="AA1852" s="48"/>
      <c r="AB1852" s="21"/>
      <c r="AC1852" s="12"/>
    </row>
    <row r="1853" spans="1:29" x14ac:dyDescent="0.3">
      <c r="A1853" s="1">
        <f t="shared" si="280"/>
        <v>45219.260416662182</v>
      </c>
      <c r="B1853" s="6">
        <v>20</v>
      </c>
      <c r="C1853" s="6" t="s">
        <v>68</v>
      </c>
      <c r="D1853">
        <f>IF(HOUR(A1853)+MINUTE(A1853)/60&lt;=18,1,IF(HOUR(A1853)+MINUTE(A1853)/60&gt;=23.25,1,LOOKUP(DAY(A1853),calendario!$A$12:$A$41,calendario!$C$12:$C$41)))</f>
        <v>1</v>
      </c>
      <c r="E1853" s="89">
        <f t="shared" si="281"/>
        <v>1.5987811279296875</v>
      </c>
      <c r="F1853" s="88">
        <v>6.3951245117187501</v>
      </c>
      <c r="G1853" s="89">
        <f t="shared" si="281"/>
        <v>0</v>
      </c>
      <c r="H1853" s="86">
        <v>0</v>
      </c>
      <c r="O1853" s="53">
        <f t="shared" si="282"/>
        <v>2.8951427713702387</v>
      </c>
      <c r="P1853" s="54">
        <f t="shared" si="283"/>
        <v>58.927641853201457</v>
      </c>
      <c r="Q1853" s="69">
        <v>26.031980999479437</v>
      </c>
      <c r="R1853" s="53">
        <f t="shared" si="284"/>
        <v>14.974639380530974</v>
      </c>
      <c r="S1853" s="53">
        <f t="shared" si="285"/>
        <v>43.353718956420359</v>
      </c>
      <c r="T1853" s="53">
        <f t="shared" si="286"/>
        <v>4.5260037464002503</v>
      </c>
      <c r="U1853" s="53">
        <f t="shared" si="287"/>
        <v>58.927641853201457</v>
      </c>
      <c r="V1853" s="69">
        <v>26.031980999479437</v>
      </c>
      <c r="W1853" s="53">
        <f t="shared" si="288"/>
        <v>14.974639380530974</v>
      </c>
      <c r="X1853" s="53">
        <f t="shared" si="289"/>
        <v>67.775273937275912</v>
      </c>
      <c r="Y1853" s="12"/>
      <c r="Z1853" s="21"/>
      <c r="AA1853" s="48"/>
      <c r="AB1853" s="21"/>
      <c r="AC1853" s="12"/>
    </row>
    <row r="1854" spans="1:29" x14ac:dyDescent="0.3">
      <c r="A1854" s="1">
        <f t="shared" si="280"/>
        <v>45219.270833328846</v>
      </c>
      <c r="B1854" s="6">
        <v>20</v>
      </c>
      <c r="C1854" s="6" t="s">
        <v>69</v>
      </c>
      <c r="D1854">
        <f>IF(HOUR(A1854)+MINUTE(A1854)/60&lt;=18,1,IF(HOUR(A1854)+MINUTE(A1854)/60&gt;=23.25,1,LOOKUP(DAY(A1854),calendario!$A$12:$A$41,calendario!$C$12:$C$41)))</f>
        <v>1</v>
      </c>
      <c r="E1854" s="89">
        <f t="shared" si="281"/>
        <v>4.4672690429687503</v>
      </c>
      <c r="F1854" s="88">
        <v>17.869076171875001</v>
      </c>
      <c r="G1854" s="89">
        <f t="shared" si="281"/>
        <v>0</v>
      </c>
      <c r="H1854" s="86">
        <v>0</v>
      </c>
      <c r="O1854" s="53">
        <f t="shared" si="282"/>
        <v>0</v>
      </c>
      <c r="P1854" s="54">
        <f t="shared" si="283"/>
        <v>58.927641853201457</v>
      </c>
      <c r="Q1854" s="69">
        <v>26.031980999479437</v>
      </c>
      <c r="R1854" s="53">
        <f t="shared" si="284"/>
        <v>14.974639380530974</v>
      </c>
      <c r="S1854" s="53">
        <f t="shared" si="285"/>
        <v>0</v>
      </c>
      <c r="T1854" s="53">
        <f t="shared" si="286"/>
        <v>4.5260037464002503</v>
      </c>
      <c r="U1854" s="53">
        <f t="shared" si="287"/>
        <v>58.927641853201457</v>
      </c>
      <c r="V1854" s="69">
        <v>26.031980999479437</v>
      </c>
      <c r="W1854" s="53">
        <f t="shared" si="288"/>
        <v>14.974639380530974</v>
      </c>
      <c r="X1854" s="53">
        <f t="shared" si="289"/>
        <v>67.775273937275912</v>
      </c>
      <c r="Y1854" s="12"/>
      <c r="Z1854" s="21"/>
      <c r="AA1854" s="48"/>
      <c r="AB1854" s="21"/>
      <c r="AC1854" s="12"/>
    </row>
    <row r="1855" spans="1:29" x14ac:dyDescent="0.3">
      <c r="A1855" s="1">
        <f t="shared" si="280"/>
        <v>45219.281249995511</v>
      </c>
      <c r="B1855" s="6">
        <v>20</v>
      </c>
      <c r="C1855" s="6" t="s">
        <v>70</v>
      </c>
      <c r="D1855">
        <f>IF(HOUR(A1855)+MINUTE(A1855)/60&lt;=18,1,IF(HOUR(A1855)+MINUTE(A1855)/60&gt;=23.25,1,LOOKUP(DAY(A1855),calendario!$A$12:$A$41,calendario!$C$12:$C$41)))</f>
        <v>1</v>
      </c>
      <c r="E1855" s="89">
        <f t="shared" si="281"/>
        <v>4.5052983398437503</v>
      </c>
      <c r="F1855" s="88">
        <v>18.021193359375001</v>
      </c>
      <c r="G1855" s="89">
        <f t="shared" si="281"/>
        <v>0</v>
      </c>
      <c r="H1855" s="86">
        <v>0</v>
      </c>
      <c r="O1855" s="53">
        <f t="shared" si="282"/>
        <v>0</v>
      </c>
      <c r="P1855" s="54">
        <f t="shared" si="283"/>
        <v>58.927641853201457</v>
      </c>
      <c r="Q1855" s="69">
        <v>26.521851119208744</v>
      </c>
      <c r="R1855" s="53">
        <f t="shared" si="284"/>
        <v>14.72970432066632</v>
      </c>
      <c r="S1855" s="53">
        <f t="shared" si="285"/>
        <v>0</v>
      </c>
      <c r="T1855" s="53">
        <f t="shared" si="286"/>
        <v>4.5260037464002503</v>
      </c>
      <c r="U1855" s="53">
        <f t="shared" si="287"/>
        <v>58.927641853201457</v>
      </c>
      <c r="V1855" s="69">
        <v>26.521851119208744</v>
      </c>
      <c r="W1855" s="53">
        <f t="shared" si="288"/>
        <v>14.72970432066632</v>
      </c>
      <c r="X1855" s="53">
        <f t="shared" si="289"/>
        <v>66.666696938703723</v>
      </c>
      <c r="Y1855" s="12"/>
      <c r="Z1855" s="21"/>
      <c r="AA1855" s="48"/>
      <c r="AB1855" s="21"/>
      <c r="AC1855" s="12"/>
    </row>
    <row r="1856" spans="1:29" x14ac:dyDescent="0.3">
      <c r="A1856" s="1">
        <f t="shared" si="280"/>
        <v>45219.291666662175</v>
      </c>
      <c r="B1856" s="6">
        <v>20</v>
      </c>
      <c r="C1856" s="6" t="s">
        <v>71</v>
      </c>
      <c r="D1856">
        <f>IF(HOUR(A1856)+MINUTE(A1856)/60&lt;=18,1,IF(HOUR(A1856)+MINUTE(A1856)/60&gt;=23.25,1,LOOKUP(DAY(A1856),calendario!$A$12:$A$41,calendario!$C$12:$C$41)))</f>
        <v>1</v>
      </c>
      <c r="E1856" s="89">
        <f t="shared" si="281"/>
        <v>4.5058217773437503</v>
      </c>
      <c r="F1856" s="88">
        <v>18.023287109375001</v>
      </c>
      <c r="G1856" s="89">
        <f t="shared" si="281"/>
        <v>2.2072565917968752</v>
      </c>
      <c r="H1856" s="86">
        <v>8.8290263671875007</v>
      </c>
      <c r="O1856" s="53">
        <f t="shared" si="282"/>
        <v>0</v>
      </c>
      <c r="P1856" s="54">
        <f t="shared" si="283"/>
        <v>58.927641853201457</v>
      </c>
      <c r="Q1856" s="69">
        <v>26.521851119208744</v>
      </c>
      <c r="R1856" s="53">
        <f t="shared" si="284"/>
        <v>14.72970432066632</v>
      </c>
      <c r="S1856" s="53">
        <f t="shared" si="285"/>
        <v>0</v>
      </c>
      <c r="T1856" s="53">
        <f t="shared" si="286"/>
        <v>2.2744581317102175</v>
      </c>
      <c r="U1856" s="53">
        <f t="shared" si="287"/>
        <v>58.927641853201457</v>
      </c>
      <c r="V1856" s="69">
        <v>26.521851119208744</v>
      </c>
      <c r="W1856" s="53">
        <f t="shared" si="288"/>
        <v>14.72970432066632</v>
      </c>
      <c r="X1856" s="53">
        <f t="shared" si="289"/>
        <v>33.502095769826639</v>
      </c>
      <c r="Y1856" s="12"/>
      <c r="Z1856" s="21"/>
      <c r="AA1856" s="48"/>
      <c r="AB1856" s="21"/>
      <c r="AC1856" s="12"/>
    </row>
    <row r="1857" spans="1:29" x14ac:dyDescent="0.3">
      <c r="A1857" s="1">
        <f t="shared" si="280"/>
        <v>45219.302083328839</v>
      </c>
      <c r="B1857" s="6">
        <v>20</v>
      </c>
      <c r="C1857" s="6" t="s">
        <v>72</v>
      </c>
      <c r="D1857">
        <f>IF(HOUR(A1857)+MINUTE(A1857)/60&lt;=18,1,IF(HOUR(A1857)+MINUTE(A1857)/60&gt;=23.25,1,LOOKUP(DAY(A1857),calendario!$A$12:$A$41,calendario!$C$12:$C$41)))</f>
        <v>1</v>
      </c>
      <c r="E1857" s="89">
        <f t="shared" si="281"/>
        <v>4.5059130859375003</v>
      </c>
      <c r="F1857" s="88">
        <v>18.023652343750001</v>
      </c>
      <c r="G1857" s="89">
        <f t="shared" si="281"/>
        <v>2.40996435546875</v>
      </c>
      <c r="H1857" s="86">
        <v>9.6398574218749999</v>
      </c>
      <c r="O1857" s="53">
        <f t="shared" si="282"/>
        <v>0</v>
      </c>
      <c r="P1857" s="54">
        <f t="shared" si="283"/>
        <v>58.927641853201457</v>
      </c>
      <c r="Q1857" s="69">
        <v>26.499292816241539</v>
      </c>
      <c r="R1857" s="53">
        <f t="shared" si="284"/>
        <v>14.740983472149923</v>
      </c>
      <c r="S1857" s="53">
        <f t="shared" si="285"/>
        <v>0</v>
      </c>
      <c r="T1857" s="53">
        <f t="shared" si="286"/>
        <v>2.0676829982457914</v>
      </c>
      <c r="U1857" s="53">
        <f t="shared" si="287"/>
        <v>58.927641853201457</v>
      </c>
      <c r="V1857" s="69">
        <v>26.499292816241539</v>
      </c>
      <c r="W1857" s="53">
        <f t="shared" si="288"/>
        <v>14.740983472149923</v>
      </c>
      <c r="X1857" s="53">
        <f t="shared" si="289"/>
        <v>30.479680902786608</v>
      </c>
      <c r="Y1857" s="12"/>
      <c r="Z1857" s="21"/>
      <c r="AA1857" s="48"/>
      <c r="AB1857" s="21"/>
      <c r="AC1857" s="12"/>
    </row>
    <row r="1858" spans="1:29" x14ac:dyDescent="0.3">
      <c r="A1858" s="1">
        <f t="shared" si="280"/>
        <v>45219.312499995503</v>
      </c>
      <c r="B1858" s="6">
        <v>20</v>
      </c>
      <c r="C1858" s="6" t="s">
        <v>73</v>
      </c>
      <c r="D1858">
        <f>IF(HOUR(A1858)+MINUTE(A1858)/60&lt;=18,1,IF(HOUR(A1858)+MINUTE(A1858)/60&gt;=23.25,1,LOOKUP(DAY(A1858),calendario!$A$12:$A$41,calendario!$C$12:$C$41)))</f>
        <v>1</v>
      </c>
      <c r="E1858" s="89">
        <f t="shared" si="281"/>
        <v>4.5061713867187496</v>
      </c>
      <c r="F1858" s="88">
        <v>18.024685546874998</v>
      </c>
      <c r="G1858" s="89">
        <f t="shared" si="281"/>
        <v>2.880728515625</v>
      </c>
      <c r="H1858" s="86">
        <v>11.5229140625</v>
      </c>
      <c r="O1858" s="53">
        <f t="shared" si="282"/>
        <v>0</v>
      </c>
      <c r="P1858" s="54">
        <f t="shared" si="283"/>
        <v>58.927641853201457</v>
      </c>
      <c r="Q1858" s="69">
        <v>26.499292816241539</v>
      </c>
      <c r="R1858" s="53">
        <f t="shared" si="284"/>
        <v>14.740983472149923</v>
      </c>
      <c r="S1858" s="53">
        <f t="shared" si="285"/>
        <v>0</v>
      </c>
      <c r="T1858" s="53">
        <f t="shared" si="286"/>
        <v>1.5874728657708159</v>
      </c>
      <c r="U1858" s="53">
        <f t="shared" si="287"/>
        <v>58.927641853201457</v>
      </c>
      <c r="V1858" s="69">
        <v>26.499292816241539</v>
      </c>
      <c r="W1858" s="53">
        <f t="shared" si="288"/>
        <v>14.740983472149923</v>
      </c>
      <c r="X1858" s="53">
        <f t="shared" si="289"/>
        <v>23.400911276814071</v>
      </c>
      <c r="Y1858" s="12"/>
      <c r="Z1858" s="21"/>
      <c r="AA1858" s="48"/>
      <c r="AB1858" s="21"/>
      <c r="AC1858" s="12"/>
    </row>
    <row r="1859" spans="1:29" x14ac:dyDescent="0.3">
      <c r="A1859" s="1">
        <f t="shared" si="280"/>
        <v>45219.322916662168</v>
      </c>
      <c r="B1859" s="6">
        <v>20</v>
      </c>
      <c r="C1859" s="6" t="s">
        <v>74</v>
      </c>
      <c r="D1859">
        <f>IF(HOUR(A1859)+MINUTE(A1859)/60&lt;=18,1,IF(HOUR(A1859)+MINUTE(A1859)/60&gt;=23.25,1,LOOKUP(DAY(A1859),calendario!$A$12:$A$41,calendario!$C$12:$C$41)))</f>
        <v>1</v>
      </c>
      <c r="E1859" s="89">
        <f t="shared" si="281"/>
        <v>4.5061298828125</v>
      </c>
      <c r="F1859" s="88">
        <v>18.02451953125</v>
      </c>
      <c r="G1859" s="89">
        <f t="shared" si="281"/>
        <v>4.4979599609375001</v>
      </c>
      <c r="H1859" s="86">
        <v>17.99183984375</v>
      </c>
      <c r="O1859" s="53">
        <f t="shared" si="282"/>
        <v>0</v>
      </c>
      <c r="P1859" s="54">
        <f t="shared" si="283"/>
        <v>58.927641853201457</v>
      </c>
      <c r="Q1859" s="69">
        <v>26.115340187402396</v>
      </c>
      <c r="R1859" s="53">
        <f t="shared" si="284"/>
        <v>14.932959786569494</v>
      </c>
      <c r="S1859" s="53">
        <f t="shared" si="285"/>
        <v>0</v>
      </c>
      <c r="T1859" s="53">
        <f t="shared" si="286"/>
        <v>0</v>
      </c>
      <c r="U1859" s="53">
        <f t="shared" si="287"/>
        <v>58.927641853201457</v>
      </c>
      <c r="V1859" s="69">
        <v>26.115340187402396</v>
      </c>
      <c r="W1859" s="53">
        <f t="shared" si="288"/>
        <v>14.932959786569494</v>
      </c>
      <c r="X1859" s="53">
        <f t="shared" si="289"/>
        <v>0</v>
      </c>
      <c r="Y1859" s="12"/>
      <c r="Z1859" s="21"/>
      <c r="AA1859" s="48"/>
      <c r="AB1859" s="21"/>
      <c r="AC1859" s="12"/>
    </row>
    <row r="1860" spans="1:29" x14ac:dyDescent="0.3">
      <c r="A1860" s="1">
        <f t="shared" si="280"/>
        <v>45219.333333328832</v>
      </c>
      <c r="B1860" s="6">
        <v>20</v>
      </c>
      <c r="C1860" s="6" t="s">
        <v>75</v>
      </c>
      <c r="D1860">
        <f>IF(HOUR(A1860)+MINUTE(A1860)/60&lt;=18,1,IF(HOUR(A1860)+MINUTE(A1860)/60&gt;=23.25,1,LOOKUP(DAY(A1860),calendario!$A$12:$A$41,calendario!$C$12:$C$41)))</f>
        <v>1</v>
      </c>
      <c r="E1860" s="89">
        <f t="shared" si="281"/>
        <v>4.5067954101562497</v>
      </c>
      <c r="F1860" s="88">
        <v>18.027181640624999</v>
      </c>
      <c r="G1860" s="89">
        <f t="shared" si="281"/>
        <v>4.4972421875000004</v>
      </c>
      <c r="H1860" s="86">
        <v>17.988968750000002</v>
      </c>
      <c r="O1860" s="53">
        <f t="shared" si="282"/>
        <v>0</v>
      </c>
      <c r="P1860" s="54">
        <f t="shared" si="283"/>
        <v>58.927641853201457</v>
      </c>
      <c r="Q1860" s="69">
        <v>26.115340187402396</v>
      </c>
      <c r="R1860" s="53">
        <f t="shared" si="284"/>
        <v>14.932959786569494</v>
      </c>
      <c r="S1860" s="53">
        <f t="shared" si="285"/>
        <v>0</v>
      </c>
      <c r="T1860" s="53">
        <f t="shared" si="286"/>
        <v>0</v>
      </c>
      <c r="U1860" s="53">
        <f t="shared" si="287"/>
        <v>58.927641853201457</v>
      </c>
      <c r="V1860" s="69">
        <v>26.115340187402396</v>
      </c>
      <c r="W1860" s="53">
        <f t="shared" si="288"/>
        <v>14.932959786569494</v>
      </c>
      <c r="X1860" s="53">
        <f t="shared" si="289"/>
        <v>0</v>
      </c>
      <c r="Y1860" s="12"/>
      <c r="Z1860" s="21"/>
      <c r="AA1860" s="48"/>
      <c r="AB1860" s="21"/>
      <c r="AC1860" s="12"/>
    </row>
    <row r="1861" spans="1:29" x14ac:dyDescent="0.3">
      <c r="A1861" s="1">
        <f t="shared" si="280"/>
        <v>45219.343749995496</v>
      </c>
      <c r="B1861" s="6">
        <v>20</v>
      </c>
      <c r="C1861" s="6" t="s">
        <v>76</v>
      </c>
      <c r="D1861">
        <f>IF(HOUR(A1861)+MINUTE(A1861)/60&lt;=18,1,IF(HOUR(A1861)+MINUTE(A1861)/60&gt;=23.25,1,LOOKUP(DAY(A1861),calendario!$A$12:$A$41,calendario!$C$12:$C$41)))</f>
        <v>1</v>
      </c>
      <c r="E1861" s="89">
        <f t="shared" si="281"/>
        <v>4.5074448242187497</v>
      </c>
      <c r="F1861" s="88">
        <v>18.029779296874999</v>
      </c>
      <c r="G1861" s="89">
        <f t="shared" si="281"/>
        <v>4.49764599609375</v>
      </c>
      <c r="H1861" s="86">
        <v>17.990583984375</v>
      </c>
      <c r="O1861" s="53">
        <f t="shared" si="282"/>
        <v>0</v>
      </c>
      <c r="P1861" s="54">
        <f t="shared" si="283"/>
        <v>58.927641853201457</v>
      </c>
      <c r="Q1861" s="69">
        <v>26.608610098906816</v>
      </c>
      <c r="R1861" s="53">
        <f t="shared" si="284"/>
        <v>14.686324830817284</v>
      </c>
      <c r="S1861" s="53">
        <f t="shared" si="285"/>
        <v>0</v>
      </c>
      <c r="T1861" s="53">
        <f t="shared" si="286"/>
        <v>0</v>
      </c>
      <c r="U1861" s="53">
        <f t="shared" si="287"/>
        <v>58.927641853201457</v>
      </c>
      <c r="V1861" s="69">
        <v>26.608610098906816</v>
      </c>
      <c r="W1861" s="53">
        <f t="shared" si="288"/>
        <v>14.686324830817284</v>
      </c>
      <c r="X1861" s="53">
        <f t="shared" si="289"/>
        <v>0</v>
      </c>
      <c r="Y1861" s="12"/>
      <c r="Z1861" s="21"/>
      <c r="AA1861" s="48"/>
      <c r="AB1861" s="21"/>
      <c r="AC1861" s="12"/>
    </row>
    <row r="1862" spans="1:29" x14ac:dyDescent="0.3">
      <c r="A1862" s="1">
        <f t="shared" ref="A1862:A1925" si="290">A1861+0.0104166666666667</f>
        <v>45219.35416666216</v>
      </c>
      <c r="B1862" s="6">
        <v>20</v>
      </c>
      <c r="C1862" s="6" t="s">
        <v>77</v>
      </c>
      <c r="D1862">
        <f>IF(HOUR(A1862)+MINUTE(A1862)/60&lt;=18,1,IF(HOUR(A1862)+MINUTE(A1862)/60&gt;=23.25,1,LOOKUP(DAY(A1862),calendario!$A$12:$A$41,calendario!$C$12:$C$41)))</f>
        <v>1</v>
      </c>
      <c r="E1862" s="89">
        <f t="shared" ref="E1862:G1925" si="291">F1862/4</f>
        <v>4.5073310546874996</v>
      </c>
      <c r="F1862" s="88">
        <v>18.029324218749998</v>
      </c>
      <c r="G1862" s="89">
        <f t="shared" si="291"/>
        <v>4.4977587890624999</v>
      </c>
      <c r="H1862" s="86">
        <v>17.99103515625</v>
      </c>
      <c r="O1862" s="53">
        <f t="shared" ref="O1862:O1925" si="292">IF(($K$2*95%/4-E1862)*$M$8*$M$9&lt;0,0,($K$2*95%/4-E1862)*$M$8*$M$9)</f>
        <v>0</v>
      </c>
      <c r="P1862" s="54">
        <f t="shared" ref="P1862:P1925" si="293">IF(B1862&lt;=3,IF(D1862=1,$L$14*10/$K$11,$K$14*10/$K$11),IF(D1862=1,$L$15*10/$K$11,$K$15*10/$K$11))</f>
        <v>58.927641853201457</v>
      </c>
      <c r="Q1862" s="69">
        <v>26.608610098906816</v>
      </c>
      <c r="R1862" s="53">
        <f t="shared" ref="R1862:R1925" si="294">IF((P1862*95%-Q1862)/2&lt;0,0,(P1862*95%-Q1862)/2)</f>
        <v>14.686324830817284</v>
      </c>
      <c r="S1862" s="53">
        <f t="shared" ref="S1862:S1925" si="295">R1862*O1862</f>
        <v>0</v>
      </c>
      <c r="T1862" s="53">
        <f t="shared" ref="T1862:T1925" si="296">IF(($K$3*95%/4-G1862)*$M$8*$M$9&lt;0,0,($K$3*95%/4-G1862)*$M$8*$M$9)</f>
        <v>0</v>
      </c>
      <c r="U1862" s="53">
        <f t="shared" ref="U1862:U1925" si="297">IF(B1862&lt;=3,IF(D1862=1,$L$14*10/$K$11,$K$14*10/$K$11),IF(D1862=1,$L$15*10/$K$11,$K$15*10/$K$11))</f>
        <v>58.927641853201457</v>
      </c>
      <c r="V1862" s="69">
        <v>26.608610098906816</v>
      </c>
      <c r="W1862" s="53">
        <f t="shared" ref="W1862:W1925" si="298">IF((U1862*95%-V1862)/2&lt;0,0,(U1862*95%-V1862)/2)</f>
        <v>14.686324830817284</v>
      </c>
      <c r="X1862" s="53">
        <f t="shared" ref="X1862:X1925" si="299">W1862*T1862</f>
        <v>0</v>
      </c>
      <c r="Y1862" s="12"/>
      <c r="Z1862" s="21"/>
      <c r="AA1862" s="48"/>
      <c r="AB1862" s="21"/>
      <c r="AC1862" s="12"/>
    </row>
    <row r="1863" spans="1:29" x14ac:dyDescent="0.3">
      <c r="A1863" s="1">
        <f t="shared" si="290"/>
        <v>45219.364583328825</v>
      </c>
      <c r="B1863" s="6">
        <v>20</v>
      </c>
      <c r="C1863" s="6" t="s">
        <v>78</v>
      </c>
      <c r="D1863">
        <f>IF(HOUR(A1863)+MINUTE(A1863)/60&lt;=18,1,IF(HOUR(A1863)+MINUTE(A1863)/60&gt;=23.25,1,LOOKUP(DAY(A1863),calendario!$A$12:$A$41,calendario!$C$12:$C$41)))</f>
        <v>1</v>
      </c>
      <c r="E1863" s="89">
        <f t="shared" si="291"/>
        <v>4.5070654296874997</v>
      </c>
      <c r="F1863" s="88">
        <v>18.028261718749999</v>
      </c>
      <c r="G1863" s="89">
        <f t="shared" si="291"/>
        <v>4.4974653320312497</v>
      </c>
      <c r="H1863" s="86">
        <v>17.989861328124999</v>
      </c>
      <c r="O1863" s="53">
        <f t="shared" si="292"/>
        <v>0</v>
      </c>
      <c r="P1863" s="54">
        <f t="shared" si="293"/>
        <v>58.927641853201457</v>
      </c>
      <c r="Q1863" s="69">
        <v>26.735243102550754</v>
      </c>
      <c r="R1863" s="53">
        <f t="shared" si="294"/>
        <v>14.623008328995315</v>
      </c>
      <c r="S1863" s="53">
        <f t="shared" si="295"/>
        <v>0</v>
      </c>
      <c r="T1863" s="53">
        <f t="shared" si="296"/>
        <v>0</v>
      </c>
      <c r="U1863" s="53">
        <f t="shared" si="297"/>
        <v>58.927641853201457</v>
      </c>
      <c r="V1863" s="69">
        <v>26.735243102550754</v>
      </c>
      <c r="W1863" s="53">
        <f t="shared" si="298"/>
        <v>14.623008328995315</v>
      </c>
      <c r="X1863" s="53">
        <f t="shared" si="299"/>
        <v>0</v>
      </c>
      <c r="Y1863" s="12"/>
      <c r="Z1863" s="21"/>
      <c r="AA1863" s="48"/>
      <c r="AB1863" s="21"/>
      <c r="AC1863" s="12"/>
    </row>
    <row r="1864" spans="1:29" x14ac:dyDescent="0.3">
      <c r="A1864" s="1">
        <f t="shared" si="290"/>
        <v>45219.374999995489</v>
      </c>
      <c r="B1864" s="6">
        <v>20</v>
      </c>
      <c r="C1864" s="6" t="s">
        <v>79</v>
      </c>
      <c r="D1864">
        <f>IF(HOUR(A1864)+MINUTE(A1864)/60&lt;=18,1,IF(HOUR(A1864)+MINUTE(A1864)/60&gt;=23.25,1,LOOKUP(DAY(A1864),calendario!$A$12:$A$41,calendario!$C$12:$C$41)))</f>
        <v>1</v>
      </c>
      <c r="E1864" s="89">
        <f t="shared" si="291"/>
        <v>4.5068027343750003</v>
      </c>
      <c r="F1864" s="88">
        <v>18.027210937500001</v>
      </c>
      <c r="G1864" s="89">
        <f t="shared" si="291"/>
        <v>4.4978364257812498</v>
      </c>
      <c r="H1864" s="86">
        <v>17.991345703124999</v>
      </c>
      <c r="O1864" s="53">
        <f t="shared" si="292"/>
        <v>0</v>
      </c>
      <c r="P1864" s="54">
        <f t="shared" si="293"/>
        <v>58.927641853201457</v>
      </c>
      <c r="Q1864" s="69">
        <v>26.735243102550754</v>
      </c>
      <c r="R1864" s="53">
        <f t="shared" si="294"/>
        <v>14.623008328995315</v>
      </c>
      <c r="S1864" s="53">
        <f t="shared" si="295"/>
        <v>0</v>
      </c>
      <c r="T1864" s="53">
        <f t="shared" si="296"/>
        <v>0</v>
      </c>
      <c r="U1864" s="53">
        <f t="shared" si="297"/>
        <v>58.927641853201457</v>
      </c>
      <c r="V1864" s="69">
        <v>26.735243102550754</v>
      </c>
      <c r="W1864" s="53">
        <f t="shared" si="298"/>
        <v>14.623008328995315</v>
      </c>
      <c r="X1864" s="53">
        <f t="shared" si="299"/>
        <v>0</v>
      </c>
      <c r="Y1864" s="12"/>
      <c r="Z1864" s="21"/>
      <c r="AA1864" s="48"/>
      <c r="AB1864" s="21"/>
      <c r="AC1864" s="12"/>
    </row>
    <row r="1865" spans="1:29" x14ac:dyDescent="0.3">
      <c r="A1865" s="1">
        <f t="shared" si="290"/>
        <v>45219.385416662153</v>
      </c>
      <c r="B1865" s="6">
        <v>20</v>
      </c>
      <c r="C1865" s="6" t="s">
        <v>80</v>
      </c>
      <c r="D1865">
        <f>IF(HOUR(A1865)+MINUTE(A1865)/60&lt;=18,1,IF(HOUR(A1865)+MINUTE(A1865)/60&gt;=23.25,1,LOOKUP(DAY(A1865),calendario!$A$12:$A$41,calendario!$C$12:$C$41)))</f>
        <v>1</v>
      </c>
      <c r="E1865" s="89">
        <f t="shared" si="291"/>
        <v>4.5073339843750002</v>
      </c>
      <c r="F1865" s="88">
        <v>18.029335937500001</v>
      </c>
      <c r="G1865" s="89">
        <f t="shared" si="291"/>
        <v>4.4978081054687502</v>
      </c>
      <c r="H1865" s="86">
        <v>17.991232421875001</v>
      </c>
      <c r="O1865" s="53">
        <f t="shared" si="292"/>
        <v>0</v>
      </c>
      <c r="P1865" s="54">
        <f t="shared" si="293"/>
        <v>58.927641853201457</v>
      </c>
      <c r="Q1865" s="69">
        <v>26.262881051535658</v>
      </c>
      <c r="R1865" s="53">
        <f t="shared" si="294"/>
        <v>14.859189354502863</v>
      </c>
      <c r="S1865" s="53">
        <f t="shared" si="295"/>
        <v>0</v>
      </c>
      <c r="T1865" s="53">
        <f t="shared" si="296"/>
        <v>0</v>
      </c>
      <c r="U1865" s="53">
        <f t="shared" si="297"/>
        <v>58.927641853201457</v>
      </c>
      <c r="V1865" s="69">
        <v>26.262881051535658</v>
      </c>
      <c r="W1865" s="53">
        <f t="shared" si="298"/>
        <v>14.859189354502863</v>
      </c>
      <c r="X1865" s="53">
        <f t="shared" si="299"/>
        <v>0</v>
      </c>
      <c r="Y1865" s="12"/>
      <c r="Z1865" s="21"/>
      <c r="AA1865" s="48"/>
      <c r="AB1865" s="21"/>
      <c r="AC1865" s="12"/>
    </row>
    <row r="1866" spans="1:29" x14ac:dyDescent="0.3">
      <c r="A1866" s="1">
        <f t="shared" si="290"/>
        <v>45219.395833328817</v>
      </c>
      <c r="B1866" s="6">
        <v>20</v>
      </c>
      <c r="C1866" s="6" t="s">
        <v>81</v>
      </c>
      <c r="D1866">
        <f>IF(HOUR(A1866)+MINUTE(A1866)/60&lt;=18,1,IF(HOUR(A1866)+MINUTE(A1866)/60&gt;=23.25,1,LOOKUP(DAY(A1866),calendario!$A$12:$A$41,calendario!$C$12:$C$41)))</f>
        <v>1</v>
      </c>
      <c r="E1866" s="89">
        <f t="shared" si="291"/>
        <v>4.5071699218749997</v>
      </c>
      <c r="F1866" s="88">
        <v>18.028679687499999</v>
      </c>
      <c r="G1866" s="89">
        <f t="shared" si="291"/>
        <v>4.4977802734374999</v>
      </c>
      <c r="H1866" s="86">
        <v>17.991121093749999</v>
      </c>
      <c r="O1866" s="53">
        <f t="shared" si="292"/>
        <v>0</v>
      </c>
      <c r="P1866" s="54">
        <f t="shared" si="293"/>
        <v>58.927641853201457</v>
      </c>
      <c r="Q1866" s="69">
        <v>26.262881051535658</v>
      </c>
      <c r="R1866" s="53">
        <f t="shared" si="294"/>
        <v>14.859189354502863</v>
      </c>
      <c r="S1866" s="53">
        <f t="shared" si="295"/>
        <v>0</v>
      </c>
      <c r="T1866" s="53">
        <f t="shared" si="296"/>
        <v>0</v>
      </c>
      <c r="U1866" s="53">
        <f t="shared" si="297"/>
        <v>58.927641853201457</v>
      </c>
      <c r="V1866" s="69">
        <v>26.262881051535658</v>
      </c>
      <c r="W1866" s="53">
        <f t="shared" si="298"/>
        <v>14.859189354502863</v>
      </c>
      <c r="X1866" s="53">
        <f t="shared" si="299"/>
        <v>0</v>
      </c>
      <c r="Y1866" s="12"/>
      <c r="Z1866" s="21"/>
      <c r="AA1866" s="48"/>
      <c r="AB1866" s="21"/>
      <c r="AC1866" s="12"/>
    </row>
    <row r="1867" spans="1:29" x14ac:dyDescent="0.3">
      <c r="A1867" s="1">
        <f t="shared" si="290"/>
        <v>45219.406249995482</v>
      </c>
      <c r="B1867" s="6">
        <v>20</v>
      </c>
      <c r="C1867" s="6" t="s">
        <v>82</v>
      </c>
      <c r="D1867">
        <f>IF(HOUR(A1867)+MINUTE(A1867)/60&lt;=18,1,IF(HOUR(A1867)+MINUTE(A1867)/60&gt;=23.25,1,LOOKUP(DAY(A1867),calendario!$A$12:$A$41,calendario!$C$12:$C$41)))</f>
        <v>1</v>
      </c>
      <c r="E1867" s="89">
        <f t="shared" si="291"/>
        <v>4.5064892578125004</v>
      </c>
      <c r="F1867" s="88">
        <v>18.025957031250002</v>
      </c>
      <c r="G1867" s="89">
        <f t="shared" si="291"/>
        <v>4.4981689453125</v>
      </c>
      <c r="H1867" s="86">
        <v>17.99267578125</v>
      </c>
      <c r="O1867" s="53">
        <f t="shared" si="292"/>
        <v>0</v>
      </c>
      <c r="P1867" s="54">
        <f t="shared" si="293"/>
        <v>58.927641853201457</v>
      </c>
      <c r="Q1867" s="69">
        <v>26.801772774596561</v>
      </c>
      <c r="R1867" s="53">
        <f t="shared" si="294"/>
        <v>14.589743492972412</v>
      </c>
      <c r="S1867" s="53">
        <f t="shared" si="295"/>
        <v>0</v>
      </c>
      <c r="T1867" s="53">
        <f t="shared" si="296"/>
        <v>0</v>
      </c>
      <c r="U1867" s="53">
        <f t="shared" si="297"/>
        <v>58.927641853201457</v>
      </c>
      <c r="V1867" s="69">
        <v>26.801772774596561</v>
      </c>
      <c r="W1867" s="53">
        <f t="shared" si="298"/>
        <v>14.589743492972412</v>
      </c>
      <c r="X1867" s="53">
        <f t="shared" si="299"/>
        <v>0</v>
      </c>
      <c r="Y1867" s="12"/>
      <c r="Z1867" s="21"/>
      <c r="AA1867" s="48"/>
      <c r="AB1867" s="21"/>
      <c r="AC1867" s="12"/>
    </row>
    <row r="1868" spans="1:29" x14ac:dyDescent="0.3">
      <c r="A1868" s="1">
        <f t="shared" si="290"/>
        <v>45219.416666662146</v>
      </c>
      <c r="B1868" s="6">
        <v>20</v>
      </c>
      <c r="C1868" s="6" t="s">
        <v>83</v>
      </c>
      <c r="D1868">
        <f>IF(HOUR(A1868)+MINUTE(A1868)/60&lt;=18,1,IF(HOUR(A1868)+MINUTE(A1868)/60&gt;=23.25,1,LOOKUP(DAY(A1868),calendario!$A$12:$A$41,calendario!$C$12:$C$41)))</f>
        <v>1</v>
      </c>
      <c r="E1868" s="89">
        <f t="shared" si="291"/>
        <v>3.051363037109375</v>
      </c>
      <c r="F1868" s="88">
        <v>12.2054521484375</v>
      </c>
      <c r="G1868" s="89">
        <f t="shared" si="291"/>
        <v>4.4981762695312497</v>
      </c>
      <c r="H1868" s="86">
        <v>17.992705078124999</v>
      </c>
      <c r="O1868" s="53">
        <f t="shared" si="292"/>
        <v>1.4134145301922978</v>
      </c>
      <c r="P1868" s="54">
        <f t="shared" si="293"/>
        <v>58.927641853201457</v>
      </c>
      <c r="Q1868" s="69">
        <v>26.801772774596561</v>
      </c>
      <c r="R1868" s="53">
        <f t="shared" si="294"/>
        <v>14.589743492972412</v>
      </c>
      <c r="S1868" s="53">
        <f t="shared" si="295"/>
        <v>20.621355444745735</v>
      </c>
      <c r="T1868" s="53">
        <f t="shared" si="296"/>
        <v>0</v>
      </c>
      <c r="U1868" s="53">
        <f t="shared" si="297"/>
        <v>58.927641853201457</v>
      </c>
      <c r="V1868" s="69">
        <v>26.801772774596561</v>
      </c>
      <c r="W1868" s="53">
        <f t="shared" si="298"/>
        <v>14.589743492972412</v>
      </c>
      <c r="X1868" s="53">
        <f t="shared" si="299"/>
        <v>0</v>
      </c>
      <c r="Y1868" s="12"/>
      <c r="Z1868" s="21"/>
      <c r="AA1868" s="48"/>
      <c r="AB1868" s="21"/>
      <c r="AC1868" s="12"/>
    </row>
    <row r="1869" spans="1:29" x14ac:dyDescent="0.3">
      <c r="A1869" s="1">
        <f t="shared" si="290"/>
        <v>45219.42708332881</v>
      </c>
      <c r="B1869" s="6">
        <v>20</v>
      </c>
      <c r="C1869" s="6" t="s">
        <v>84</v>
      </c>
      <c r="D1869">
        <f>IF(HOUR(A1869)+MINUTE(A1869)/60&lt;=18,1,IF(HOUR(A1869)+MINUTE(A1869)/60&gt;=23.25,1,LOOKUP(DAY(A1869),calendario!$A$12:$A$41,calendario!$C$12:$C$41)))</f>
        <v>1</v>
      </c>
      <c r="E1869" s="89">
        <f t="shared" si="291"/>
        <v>0</v>
      </c>
      <c r="F1869" s="88">
        <v>0</v>
      </c>
      <c r="G1869" s="89">
        <f t="shared" si="291"/>
        <v>4.4980185546874996</v>
      </c>
      <c r="H1869" s="86">
        <v>17.992074218749998</v>
      </c>
      <c r="O1869" s="53">
        <f t="shared" si="292"/>
        <v>4.5260037464002503</v>
      </c>
      <c r="P1869" s="54">
        <f t="shared" si="293"/>
        <v>58.927641853201457</v>
      </c>
      <c r="Q1869" s="69">
        <v>26.839128058302968</v>
      </c>
      <c r="R1869" s="53">
        <f t="shared" si="294"/>
        <v>14.571065851119208</v>
      </c>
      <c r="S1869" s="53">
        <f t="shared" si="295"/>
        <v>65.948698631210291</v>
      </c>
      <c r="T1869" s="53">
        <f t="shared" si="296"/>
        <v>0</v>
      </c>
      <c r="U1869" s="53">
        <f t="shared" si="297"/>
        <v>58.927641853201457</v>
      </c>
      <c r="V1869" s="69">
        <v>26.839128058302968</v>
      </c>
      <c r="W1869" s="53">
        <f t="shared" si="298"/>
        <v>14.571065851119208</v>
      </c>
      <c r="X1869" s="53">
        <f t="shared" si="299"/>
        <v>0</v>
      </c>
      <c r="Y1869" s="12"/>
      <c r="Z1869" s="21"/>
      <c r="AA1869" s="48"/>
      <c r="AB1869" s="21"/>
      <c r="AC1869" s="12"/>
    </row>
    <row r="1870" spans="1:29" x14ac:dyDescent="0.3">
      <c r="A1870" s="1">
        <f t="shared" si="290"/>
        <v>45219.437499995474</v>
      </c>
      <c r="B1870" s="6">
        <v>20</v>
      </c>
      <c r="C1870" s="6" t="s">
        <v>85</v>
      </c>
      <c r="D1870">
        <f>IF(HOUR(A1870)+MINUTE(A1870)/60&lt;=18,1,IF(HOUR(A1870)+MINUTE(A1870)/60&gt;=23.25,1,LOOKUP(DAY(A1870),calendario!$A$12:$A$41,calendario!$C$12:$C$41)))</f>
        <v>1</v>
      </c>
      <c r="E1870" s="89">
        <f t="shared" si="291"/>
        <v>0</v>
      </c>
      <c r="F1870" s="88">
        <v>0</v>
      </c>
      <c r="G1870" s="89">
        <f t="shared" si="291"/>
        <v>4.4979272460937496</v>
      </c>
      <c r="H1870" s="86">
        <v>17.991708984374998</v>
      </c>
      <c r="O1870" s="53">
        <f t="shared" si="292"/>
        <v>4.5260037464002503</v>
      </c>
      <c r="P1870" s="54">
        <f t="shared" si="293"/>
        <v>58.927641853201457</v>
      </c>
      <c r="Q1870" s="69">
        <v>26.839128058302968</v>
      </c>
      <c r="R1870" s="53">
        <f t="shared" si="294"/>
        <v>14.571065851119208</v>
      </c>
      <c r="S1870" s="53">
        <f t="shared" si="295"/>
        <v>65.948698631210291</v>
      </c>
      <c r="T1870" s="53">
        <f t="shared" si="296"/>
        <v>0</v>
      </c>
      <c r="U1870" s="53">
        <f t="shared" si="297"/>
        <v>58.927641853201457</v>
      </c>
      <c r="V1870" s="69">
        <v>26.839128058302968</v>
      </c>
      <c r="W1870" s="53">
        <f t="shared" si="298"/>
        <v>14.571065851119208</v>
      </c>
      <c r="X1870" s="53">
        <f t="shared" si="299"/>
        <v>0</v>
      </c>
      <c r="Y1870" s="12"/>
      <c r="Z1870" s="21"/>
      <c r="AA1870" s="48"/>
      <c r="AB1870" s="21"/>
      <c r="AC1870" s="12"/>
    </row>
    <row r="1871" spans="1:29" x14ac:dyDescent="0.3">
      <c r="A1871" s="1">
        <f t="shared" si="290"/>
        <v>45219.447916662139</v>
      </c>
      <c r="B1871" s="6">
        <v>20</v>
      </c>
      <c r="C1871" s="6" t="s">
        <v>86</v>
      </c>
      <c r="D1871">
        <f>IF(HOUR(A1871)+MINUTE(A1871)/60&lt;=18,1,IF(HOUR(A1871)+MINUTE(A1871)/60&gt;=23.25,1,LOOKUP(DAY(A1871),calendario!$A$12:$A$41,calendario!$C$12:$C$41)))</f>
        <v>1</v>
      </c>
      <c r="E1871" s="89">
        <f t="shared" si="291"/>
        <v>0</v>
      </c>
      <c r="F1871" s="88">
        <v>0</v>
      </c>
      <c r="G1871" s="89">
        <f t="shared" si="291"/>
        <v>4.4979790039062504</v>
      </c>
      <c r="H1871" s="86">
        <v>17.991916015625002</v>
      </c>
      <c r="O1871" s="53">
        <f t="shared" si="292"/>
        <v>4.5260037464002503</v>
      </c>
      <c r="P1871" s="54">
        <f t="shared" si="293"/>
        <v>58.927641853201457</v>
      </c>
      <c r="Q1871" s="69">
        <v>26.302981520041644</v>
      </c>
      <c r="R1871" s="53">
        <f t="shared" si="294"/>
        <v>14.83913912024987</v>
      </c>
      <c r="S1871" s="53">
        <f t="shared" si="295"/>
        <v>67.161999251605423</v>
      </c>
      <c r="T1871" s="53">
        <f t="shared" si="296"/>
        <v>0</v>
      </c>
      <c r="U1871" s="53">
        <f t="shared" si="297"/>
        <v>58.927641853201457</v>
      </c>
      <c r="V1871" s="69">
        <v>26.302981520041644</v>
      </c>
      <c r="W1871" s="53">
        <f t="shared" si="298"/>
        <v>14.83913912024987</v>
      </c>
      <c r="X1871" s="53">
        <f t="shared" si="299"/>
        <v>0</v>
      </c>
      <c r="Y1871" s="12"/>
      <c r="Z1871" s="21"/>
      <c r="AA1871" s="48"/>
      <c r="AB1871" s="21"/>
      <c r="AC1871" s="12"/>
    </row>
    <row r="1872" spans="1:29" x14ac:dyDescent="0.3">
      <c r="A1872" s="1">
        <f t="shared" si="290"/>
        <v>45219.458333328803</v>
      </c>
      <c r="B1872" s="6">
        <v>20</v>
      </c>
      <c r="C1872" s="6" t="s">
        <v>87</v>
      </c>
      <c r="D1872">
        <f>IF(HOUR(A1872)+MINUTE(A1872)/60&lt;=18,1,IF(HOUR(A1872)+MINUTE(A1872)/60&gt;=23.25,1,LOOKUP(DAY(A1872),calendario!$A$12:$A$41,calendario!$C$12:$C$41)))</f>
        <v>1</v>
      </c>
      <c r="E1872" s="89">
        <f t="shared" si="291"/>
        <v>2.6966665039062501</v>
      </c>
      <c r="F1872" s="88">
        <v>10.786666015625</v>
      </c>
      <c r="G1872" s="89">
        <f t="shared" si="291"/>
        <v>4.4977905273437502</v>
      </c>
      <c r="H1872" s="86">
        <v>17.991162109375001</v>
      </c>
      <c r="O1872" s="53">
        <f t="shared" si="292"/>
        <v>1.7752281167264847</v>
      </c>
      <c r="P1872" s="54">
        <f t="shared" si="293"/>
        <v>58.927641853201457</v>
      </c>
      <c r="Q1872" s="69">
        <v>26.302981520041644</v>
      </c>
      <c r="R1872" s="53">
        <f t="shared" si="294"/>
        <v>14.83913912024987</v>
      </c>
      <c r="S1872" s="53">
        <f t="shared" si="295"/>
        <v>26.342856994283483</v>
      </c>
      <c r="T1872" s="53">
        <f t="shared" si="296"/>
        <v>0</v>
      </c>
      <c r="U1872" s="53">
        <f t="shared" si="297"/>
        <v>58.927641853201457</v>
      </c>
      <c r="V1872" s="69">
        <v>26.302981520041644</v>
      </c>
      <c r="W1872" s="53">
        <f t="shared" si="298"/>
        <v>14.83913912024987</v>
      </c>
      <c r="X1872" s="53">
        <f t="shared" si="299"/>
        <v>0</v>
      </c>
      <c r="Y1872" s="12"/>
      <c r="Z1872" s="21"/>
      <c r="AA1872" s="48"/>
      <c r="AB1872" s="21"/>
      <c r="AC1872" s="12"/>
    </row>
    <row r="1873" spans="1:29" x14ac:dyDescent="0.3">
      <c r="A1873" s="1">
        <f t="shared" si="290"/>
        <v>45219.468749995467</v>
      </c>
      <c r="B1873" s="6">
        <v>20</v>
      </c>
      <c r="C1873" s="6" t="s">
        <v>88</v>
      </c>
      <c r="D1873">
        <f>IF(HOUR(A1873)+MINUTE(A1873)/60&lt;=18,1,IF(HOUR(A1873)+MINUTE(A1873)/60&gt;=23.25,1,LOOKUP(DAY(A1873),calendario!$A$12:$A$41,calendario!$C$12:$C$41)))</f>
        <v>1</v>
      </c>
      <c r="E1873" s="89">
        <f t="shared" si="291"/>
        <v>4.5011474609375002</v>
      </c>
      <c r="F1873" s="88">
        <v>18.004589843750001</v>
      </c>
      <c r="G1873" s="89">
        <f t="shared" si="291"/>
        <v>4.4977797851562498</v>
      </c>
      <c r="H1873" s="86">
        <v>17.991119140624999</v>
      </c>
      <c r="O1873" s="53">
        <f t="shared" si="292"/>
        <v>0</v>
      </c>
      <c r="P1873" s="54">
        <f t="shared" si="293"/>
        <v>58.927641853201457</v>
      </c>
      <c r="Q1873" s="69">
        <v>26.718767829255594</v>
      </c>
      <c r="R1873" s="53">
        <f t="shared" si="294"/>
        <v>14.631245965642895</v>
      </c>
      <c r="S1873" s="53">
        <f t="shared" si="295"/>
        <v>0</v>
      </c>
      <c r="T1873" s="53">
        <f t="shared" si="296"/>
        <v>0</v>
      </c>
      <c r="U1873" s="53">
        <f t="shared" si="297"/>
        <v>58.927641853201457</v>
      </c>
      <c r="V1873" s="69">
        <v>26.718767829255594</v>
      </c>
      <c r="W1873" s="53">
        <f t="shared" si="298"/>
        <v>14.631245965642895</v>
      </c>
      <c r="X1873" s="53">
        <f t="shared" si="299"/>
        <v>0</v>
      </c>
      <c r="Y1873" s="12"/>
      <c r="Z1873" s="21"/>
      <c r="AA1873" s="48"/>
      <c r="AB1873" s="21"/>
      <c r="AC1873" s="12"/>
    </row>
    <row r="1874" spans="1:29" x14ac:dyDescent="0.3">
      <c r="A1874" s="1">
        <f t="shared" si="290"/>
        <v>45219.479166662131</v>
      </c>
      <c r="B1874" s="6">
        <v>20</v>
      </c>
      <c r="C1874" s="6" t="s">
        <v>89</v>
      </c>
      <c r="D1874">
        <f>IF(HOUR(A1874)+MINUTE(A1874)/60&lt;=18,1,IF(HOUR(A1874)+MINUTE(A1874)/60&gt;=23.25,1,LOOKUP(DAY(A1874),calendario!$A$12:$A$41,calendario!$C$12:$C$41)))</f>
        <v>1</v>
      </c>
      <c r="E1874" s="89">
        <f t="shared" si="291"/>
        <v>4.4118408203125004</v>
      </c>
      <c r="F1874" s="88">
        <v>17.647363281250001</v>
      </c>
      <c r="G1874" s="89">
        <f t="shared" si="291"/>
        <v>4.4975610351562496</v>
      </c>
      <c r="H1874" s="86">
        <v>17.990244140624998</v>
      </c>
      <c r="O1874" s="53">
        <f t="shared" si="292"/>
        <v>2.56385017784229E-2</v>
      </c>
      <c r="P1874" s="54">
        <f t="shared" si="293"/>
        <v>58.927641853201457</v>
      </c>
      <c r="Q1874" s="69">
        <v>26.718767829255594</v>
      </c>
      <c r="R1874" s="53">
        <f t="shared" si="294"/>
        <v>14.631245965642895</v>
      </c>
      <c r="S1874" s="53">
        <f t="shared" si="295"/>
        <v>0.37512322571067824</v>
      </c>
      <c r="T1874" s="53">
        <f t="shared" si="296"/>
        <v>0</v>
      </c>
      <c r="U1874" s="53">
        <f t="shared" si="297"/>
        <v>58.927641853201457</v>
      </c>
      <c r="V1874" s="69">
        <v>26.718767829255594</v>
      </c>
      <c r="W1874" s="53">
        <f t="shared" si="298"/>
        <v>14.631245965642895</v>
      </c>
      <c r="X1874" s="53">
        <f t="shared" si="299"/>
        <v>0</v>
      </c>
      <c r="Y1874" s="12"/>
      <c r="Z1874" s="21"/>
      <c r="AA1874" s="48"/>
      <c r="AB1874" s="21"/>
      <c r="AC1874" s="12"/>
    </row>
    <row r="1875" spans="1:29" x14ac:dyDescent="0.3">
      <c r="A1875" s="1">
        <f t="shared" si="290"/>
        <v>45219.489583328796</v>
      </c>
      <c r="B1875" s="6">
        <v>20</v>
      </c>
      <c r="C1875" s="6" t="s">
        <v>90</v>
      </c>
      <c r="D1875">
        <f>IF(HOUR(A1875)+MINUTE(A1875)/60&lt;=18,1,IF(HOUR(A1875)+MINUTE(A1875)/60&gt;=23.25,1,LOOKUP(DAY(A1875),calendario!$A$12:$A$41,calendario!$C$12:$C$41)))</f>
        <v>1</v>
      </c>
      <c r="E1875" s="89">
        <f t="shared" si="291"/>
        <v>4.49943310546875</v>
      </c>
      <c r="F1875" s="88">
        <v>17.997732421875</v>
      </c>
      <c r="G1875" s="89">
        <f t="shared" si="291"/>
        <v>4.4970371093750003</v>
      </c>
      <c r="H1875" s="86">
        <v>17.988148437500001</v>
      </c>
      <c r="O1875" s="53">
        <f t="shared" si="292"/>
        <v>0</v>
      </c>
      <c r="P1875" s="54">
        <f t="shared" si="293"/>
        <v>58.927641853201457</v>
      </c>
      <c r="Q1875" s="69">
        <v>26.991969026548674</v>
      </c>
      <c r="R1875" s="53">
        <f t="shared" si="294"/>
        <v>14.494645366996355</v>
      </c>
      <c r="S1875" s="53">
        <f t="shared" si="295"/>
        <v>0</v>
      </c>
      <c r="T1875" s="53">
        <f t="shared" si="296"/>
        <v>0</v>
      </c>
      <c r="U1875" s="53">
        <f t="shared" si="297"/>
        <v>58.927641853201457</v>
      </c>
      <c r="V1875" s="69">
        <v>26.991969026548674</v>
      </c>
      <c r="W1875" s="53">
        <f t="shared" si="298"/>
        <v>14.494645366996355</v>
      </c>
      <c r="X1875" s="53">
        <f t="shared" si="299"/>
        <v>0</v>
      </c>
      <c r="Y1875" s="12"/>
      <c r="Z1875" s="21"/>
      <c r="AA1875" s="48"/>
      <c r="AB1875" s="21"/>
      <c r="AC1875" s="12"/>
    </row>
    <row r="1876" spans="1:29" x14ac:dyDescent="0.3">
      <c r="A1876" s="1">
        <f t="shared" si="290"/>
        <v>45219.49999999546</v>
      </c>
      <c r="B1876" s="6">
        <v>20</v>
      </c>
      <c r="C1876" s="6" t="s">
        <v>91</v>
      </c>
      <c r="D1876">
        <f>IF(HOUR(A1876)+MINUTE(A1876)/60&lt;=18,1,IF(HOUR(A1876)+MINUTE(A1876)/60&gt;=23.25,1,LOOKUP(DAY(A1876),calendario!$A$12:$A$41,calendario!$C$12:$C$41)))</f>
        <v>1</v>
      </c>
      <c r="E1876" s="89">
        <f t="shared" si="291"/>
        <v>4.4980830078125003</v>
      </c>
      <c r="F1876" s="88">
        <v>17.992332031250001</v>
      </c>
      <c r="G1876" s="89">
        <f t="shared" si="291"/>
        <v>4.4971196289062503</v>
      </c>
      <c r="H1876" s="86">
        <v>17.988478515625001</v>
      </c>
      <c r="O1876" s="53">
        <f t="shared" si="292"/>
        <v>0</v>
      </c>
      <c r="P1876" s="54">
        <f t="shared" si="293"/>
        <v>58.927641853201457</v>
      </c>
      <c r="Q1876" s="69">
        <v>26.991969026548674</v>
      </c>
      <c r="R1876" s="53">
        <f t="shared" si="294"/>
        <v>14.494645366996355</v>
      </c>
      <c r="S1876" s="53">
        <f t="shared" si="295"/>
        <v>0</v>
      </c>
      <c r="T1876" s="53">
        <f t="shared" si="296"/>
        <v>0</v>
      </c>
      <c r="U1876" s="53">
        <f t="shared" si="297"/>
        <v>58.927641853201457</v>
      </c>
      <c r="V1876" s="69">
        <v>26.991969026548674</v>
      </c>
      <c r="W1876" s="53">
        <f t="shared" si="298"/>
        <v>14.494645366996355</v>
      </c>
      <c r="X1876" s="53">
        <f t="shared" si="299"/>
        <v>0</v>
      </c>
      <c r="Y1876" s="12"/>
      <c r="Z1876" s="21"/>
      <c r="AA1876" s="48"/>
      <c r="AB1876" s="21"/>
      <c r="AC1876" s="12"/>
    </row>
    <row r="1877" spans="1:29" x14ac:dyDescent="0.3">
      <c r="A1877" s="1">
        <f t="shared" si="290"/>
        <v>45219.510416662124</v>
      </c>
      <c r="B1877" s="6">
        <v>20</v>
      </c>
      <c r="C1877" s="6" t="s">
        <v>93</v>
      </c>
      <c r="D1877">
        <f>IF(HOUR(A1877)+MINUTE(A1877)/60&lt;=18,1,IF(HOUR(A1877)+MINUTE(A1877)/60&gt;=23.25,1,LOOKUP(DAY(A1877),calendario!$A$12:$A$41,calendario!$C$12:$C$41)))</f>
        <v>1</v>
      </c>
      <c r="E1877" s="89">
        <f t="shared" si="291"/>
        <v>4.4970556640624997</v>
      </c>
      <c r="F1877" s="88">
        <v>17.988222656249999</v>
      </c>
      <c r="G1877" s="89">
        <f t="shared" si="291"/>
        <v>4.4966274414062504</v>
      </c>
      <c r="H1877" s="86">
        <v>17.986509765625001</v>
      </c>
      <c r="O1877" s="53">
        <f t="shared" si="292"/>
        <v>0</v>
      </c>
      <c r="P1877" s="54">
        <f t="shared" si="293"/>
        <v>58.927641853201457</v>
      </c>
      <c r="Q1877" s="69">
        <v>26.96509057782405</v>
      </c>
      <c r="R1877" s="53">
        <f t="shared" si="294"/>
        <v>14.508084591358667</v>
      </c>
      <c r="S1877" s="53">
        <f t="shared" si="295"/>
        <v>0</v>
      </c>
      <c r="T1877" s="53">
        <f t="shared" si="296"/>
        <v>0</v>
      </c>
      <c r="U1877" s="53">
        <f t="shared" si="297"/>
        <v>58.927641853201457</v>
      </c>
      <c r="V1877" s="69">
        <v>26.96509057782405</v>
      </c>
      <c r="W1877" s="53">
        <f t="shared" si="298"/>
        <v>14.508084591358667</v>
      </c>
      <c r="X1877" s="53">
        <f t="shared" si="299"/>
        <v>0</v>
      </c>
      <c r="Y1877" s="12"/>
      <c r="Z1877" s="21"/>
      <c r="AA1877" s="48"/>
      <c r="AB1877" s="21"/>
      <c r="AC1877" s="12"/>
    </row>
    <row r="1878" spans="1:29" x14ac:dyDescent="0.3">
      <c r="A1878" s="1">
        <f t="shared" si="290"/>
        <v>45219.520833328788</v>
      </c>
      <c r="B1878" s="6">
        <v>20</v>
      </c>
      <c r="C1878" s="6" t="s">
        <v>94</v>
      </c>
      <c r="D1878">
        <f>IF(HOUR(A1878)+MINUTE(A1878)/60&lt;=18,1,IF(HOUR(A1878)+MINUTE(A1878)/60&gt;=23.25,1,LOOKUP(DAY(A1878),calendario!$A$12:$A$41,calendario!$C$12:$C$41)))</f>
        <v>1</v>
      </c>
      <c r="E1878" s="89">
        <f t="shared" si="291"/>
        <v>4.4964726562499999</v>
      </c>
      <c r="F1878" s="88">
        <v>17.985890625</v>
      </c>
      <c r="G1878" s="89">
        <f t="shared" si="291"/>
        <v>4.4969482421875</v>
      </c>
      <c r="H1878" s="86">
        <v>17.98779296875</v>
      </c>
      <c r="O1878" s="53">
        <f t="shared" si="292"/>
        <v>0</v>
      </c>
      <c r="P1878" s="54">
        <f t="shared" si="293"/>
        <v>58.927641853201457</v>
      </c>
      <c r="Q1878" s="69">
        <v>26.96509057782405</v>
      </c>
      <c r="R1878" s="53">
        <f t="shared" si="294"/>
        <v>14.508084591358667</v>
      </c>
      <c r="S1878" s="53">
        <f t="shared" si="295"/>
        <v>0</v>
      </c>
      <c r="T1878" s="53">
        <f t="shared" si="296"/>
        <v>0</v>
      </c>
      <c r="U1878" s="53">
        <f t="shared" si="297"/>
        <v>58.927641853201457</v>
      </c>
      <c r="V1878" s="69">
        <v>26.96509057782405</v>
      </c>
      <c r="W1878" s="53">
        <f t="shared" si="298"/>
        <v>14.508084591358667</v>
      </c>
      <c r="X1878" s="53">
        <f t="shared" si="299"/>
        <v>0</v>
      </c>
      <c r="Y1878" s="12"/>
      <c r="Z1878" s="21"/>
      <c r="AA1878" s="48"/>
      <c r="AB1878" s="21"/>
      <c r="AC1878" s="12"/>
    </row>
    <row r="1879" spans="1:29" x14ac:dyDescent="0.3">
      <c r="A1879" s="1">
        <f t="shared" si="290"/>
        <v>45219.531249995453</v>
      </c>
      <c r="B1879" s="6">
        <v>20</v>
      </c>
      <c r="C1879" s="6" t="s">
        <v>96</v>
      </c>
      <c r="D1879">
        <f>IF(HOUR(A1879)+MINUTE(A1879)/60&lt;=18,1,IF(HOUR(A1879)+MINUTE(A1879)/60&gt;=23.25,1,LOOKUP(DAY(A1879),calendario!$A$12:$A$41,calendario!$C$12:$C$41)))</f>
        <v>1</v>
      </c>
      <c r="E1879" s="89">
        <f t="shared" si="291"/>
        <v>4.4958271484374999</v>
      </c>
      <c r="F1879" s="88">
        <v>17.983308593749999</v>
      </c>
      <c r="G1879" s="89">
        <f t="shared" si="291"/>
        <v>4.4968647460937499</v>
      </c>
      <c r="H1879" s="86">
        <v>17.987458984374999</v>
      </c>
      <c r="O1879" s="53">
        <f t="shared" si="292"/>
        <v>0</v>
      </c>
      <c r="P1879" s="54">
        <f t="shared" si="293"/>
        <v>58.927641853201457</v>
      </c>
      <c r="Q1879" s="69">
        <v>26.779602811035922</v>
      </c>
      <c r="R1879" s="53">
        <f t="shared" si="294"/>
        <v>14.600828474752731</v>
      </c>
      <c r="S1879" s="53">
        <f t="shared" si="295"/>
        <v>0</v>
      </c>
      <c r="T1879" s="53">
        <f t="shared" si="296"/>
        <v>0</v>
      </c>
      <c r="U1879" s="53">
        <f t="shared" si="297"/>
        <v>58.927641853201457</v>
      </c>
      <c r="V1879" s="69">
        <v>26.779602811035922</v>
      </c>
      <c r="W1879" s="53">
        <f t="shared" si="298"/>
        <v>14.600828474752731</v>
      </c>
      <c r="X1879" s="53">
        <f t="shared" si="299"/>
        <v>0</v>
      </c>
      <c r="Y1879" s="12"/>
      <c r="Z1879" s="21"/>
      <c r="AA1879" s="48"/>
      <c r="AB1879" s="21"/>
      <c r="AC1879" s="12"/>
    </row>
    <row r="1880" spans="1:29" x14ac:dyDescent="0.3">
      <c r="A1880" s="1">
        <f t="shared" si="290"/>
        <v>45219.541666662117</v>
      </c>
      <c r="B1880" s="6">
        <v>20</v>
      </c>
      <c r="C1880" s="6" t="s">
        <v>97</v>
      </c>
      <c r="D1880">
        <f>IF(HOUR(A1880)+MINUTE(A1880)/60&lt;=18,1,IF(HOUR(A1880)+MINUTE(A1880)/60&gt;=23.25,1,LOOKUP(DAY(A1880),calendario!$A$12:$A$41,calendario!$C$12:$C$41)))</f>
        <v>1</v>
      </c>
      <c r="E1880" s="89">
        <f t="shared" si="291"/>
        <v>4.4954936523437503</v>
      </c>
      <c r="F1880" s="88">
        <v>17.981974609375001</v>
      </c>
      <c r="G1880" s="89">
        <f t="shared" si="291"/>
        <v>4.4975380859375003</v>
      </c>
      <c r="H1880" s="86">
        <v>17.990152343750001</v>
      </c>
      <c r="O1880" s="53">
        <f t="shared" si="292"/>
        <v>0</v>
      </c>
      <c r="P1880" s="54">
        <f t="shared" si="293"/>
        <v>58.927641853201457</v>
      </c>
      <c r="Q1880" s="69">
        <v>26.779602811035922</v>
      </c>
      <c r="R1880" s="53">
        <f t="shared" si="294"/>
        <v>14.600828474752731</v>
      </c>
      <c r="S1880" s="53">
        <f t="shared" si="295"/>
        <v>0</v>
      </c>
      <c r="T1880" s="53">
        <f t="shared" si="296"/>
        <v>0</v>
      </c>
      <c r="U1880" s="53">
        <f t="shared" si="297"/>
        <v>58.927641853201457</v>
      </c>
      <c r="V1880" s="69">
        <v>26.779602811035922</v>
      </c>
      <c r="W1880" s="53">
        <f t="shared" si="298"/>
        <v>14.600828474752731</v>
      </c>
      <c r="X1880" s="53">
        <f t="shared" si="299"/>
        <v>0</v>
      </c>
      <c r="Y1880" s="12"/>
      <c r="Z1880" s="21"/>
      <c r="AA1880" s="48"/>
      <c r="AB1880" s="21"/>
      <c r="AC1880" s="12"/>
    </row>
    <row r="1881" spans="1:29" x14ac:dyDescent="0.3">
      <c r="A1881" s="1">
        <f t="shared" si="290"/>
        <v>45219.552083328781</v>
      </c>
      <c r="B1881" s="6">
        <v>20</v>
      </c>
      <c r="C1881" s="6" t="s">
        <v>98</v>
      </c>
      <c r="D1881">
        <f>IF(HOUR(A1881)+MINUTE(A1881)/60&lt;=18,1,IF(HOUR(A1881)+MINUTE(A1881)/60&gt;=23.25,1,LOOKUP(DAY(A1881),calendario!$A$12:$A$41,calendario!$C$12:$C$41)))</f>
        <v>1</v>
      </c>
      <c r="E1881" s="89">
        <f t="shared" si="291"/>
        <v>4.4951020507812496</v>
      </c>
      <c r="F1881" s="88">
        <v>17.980408203124998</v>
      </c>
      <c r="G1881" s="89">
        <f t="shared" si="291"/>
        <v>4.4972426757812496</v>
      </c>
      <c r="H1881" s="86">
        <v>17.988970703124998</v>
      </c>
      <c r="O1881" s="53">
        <f t="shared" si="292"/>
        <v>0</v>
      </c>
      <c r="P1881" s="54">
        <f t="shared" si="293"/>
        <v>58.927641853201457</v>
      </c>
      <c r="Q1881" s="69">
        <v>26.858267829255595</v>
      </c>
      <c r="R1881" s="53">
        <f t="shared" si="294"/>
        <v>14.561495965642894</v>
      </c>
      <c r="S1881" s="53">
        <f t="shared" si="295"/>
        <v>0</v>
      </c>
      <c r="T1881" s="53">
        <f t="shared" si="296"/>
        <v>0</v>
      </c>
      <c r="U1881" s="53">
        <f t="shared" si="297"/>
        <v>58.927641853201457</v>
      </c>
      <c r="V1881" s="69">
        <v>26.858267829255595</v>
      </c>
      <c r="W1881" s="53">
        <f t="shared" si="298"/>
        <v>14.561495965642894</v>
      </c>
      <c r="X1881" s="53">
        <f t="shared" si="299"/>
        <v>0</v>
      </c>
      <c r="Y1881" s="12"/>
      <c r="Z1881" s="21"/>
      <c r="AA1881" s="48"/>
      <c r="AB1881" s="21"/>
      <c r="AC1881" s="12"/>
    </row>
    <row r="1882" spans="1:29" x14ac:dyDescent="0.3">
      <c r="A1882" s="1">
        <f t="shared" si="290"/>
        <v>45219.562499995445</v>
      </c>
      <c r="B1882" s="6">
        <v>20</v>
      </c>
      <c r="C1882" s="6" t="s">
        <v>99</v>
      </c>
      <c r="D1882">
        <f>IF(HOUR(A1882)+MINUTE(A1882)/60&lt;=18,1,IF(HOUR(A1882)+MINUTE(A1882)/60&gt;=23.25,1,LOOKUP(DAY(A1882),calendario!$A$12:$A$41,calendario!$C$12:$C$41)))</f>
        <v>1</v>
      </c>
      <c r="E1882" s="89">
        <f t="shared" si="291"/>
        <v>4.4950244140624998</v>
      </c>
      <c r="F1882" s="88">
        <v>17.980097656249999</v>
      </c>
      <c r="G1882" s="89">
        <f t="shared" si="291"/>
        <v>4.4974736328124996</v>
      </c>
      <c r="H1882" s="86">
        <v>17.989894531249998</v>
      </c>
      <c r="O1882" s="53">
        <f t="shared" si="292"/>
        <v>0</v>
      </c>
      <c r="P1882" s="54">
        <f t="shared" si="293"/>
        <v>58.927641853201457</v>
      </c>
      <c r="Q1882" s="69">
        <v>26.858267829255595</v>
      </c>
      <c r="R1882" s="53">
        <f t="shared" si="294"/>
        <v>14.561495965642894</v>
      </c>
      <c r="S1882" s="53">
        <f t="shared" si="295"/>
        <v>0</v>
      </c>
      <c r="T1882" s="53">
        <f t="shared" si="296"/>
        <v>0</v>
      </c>
      <c r="U1882" s="53">
        <f t="shared" si="297"/>
        <v>58.927641853201457</v>
      </c>
      <c r="V1882" s="69">
        <v>26.858267829255595</v>
      </c>
      <c r="W1882" s="53">
        <f t="shared" si="298"/>
        <v>14.561495965642894</v>
      </c>
      <c r="X1882" s="53">
        <f t="shared" si="299"/>
        <v>0</v>
      </c>
      <c r="Y1882" s="12"/>
      <c r="Z1882" s="21"/>
      <c r="AA1882" s="48"/>
      <c r="AB1882" s="21"/>
      <c r="AC1882" s="12"/>
    </row>
    <row r="1883" spans="1:29" x14ac:dyDescent="0.3">
      <c r="A1883" s="1">
        <f t="shared" si="290"/>
        <v>45219.572916662109</v>
      </c>
      <c r="B1883" s="6">
        <v>20</v>
      </c>
      <c r="C1883" s="6" t="s">
        <v>100</v>
      </c>
      <c r="D1883">
        <f>IF(HOUR(A1883)+MINUTE(A1883)/60&lt;=18,1,IF(HOUR(A1883)+MINUTE(A1883)/60&gt;=23.25,1,LOOKUP(DAY(A1883),calendario!$A$12:$A$41,calendario!$C$12:$C$41)))</f>
        <v>1</v>
      </c>
      <c r="E1883" s="89">
        <f t="shared" si="291"/>
        <v>4.4948549804687499</v>
      </c>
      <c r="F1883" s="88">
        <v>17.979419921874999</v>
      </c>
      <c r="G1883" s="89">
        <f t="shared" si="291"/>
        <v>4.4974882812499999</v>
      </c>
      <c r="H1883" s="86">
        <v>17.989953125</v>
      </c>
      <c r="O1883" s="53">
        <f t="shared" si="292"/>
        <v>0</v>
      </c>
      <c r="P1883" s="54">
        <f t="shared" si="293"/>
        <v>58.927641853201457</v>
      </c>
      <c r="Q1883" s="69">
        <v>26.906221759500262</v>
      </c>
      <c r="R1883" s="53">
        <f t="shared" si="294"/>
        <v>14.537519000520561</v>
      </c>
      <c r="S1883" s="53">
        <f t="shared" si="295"/>
        <v>0</v>
      </c>
      <c r="T1883" s="53">
        <f t="shared" si="296"/>
        <v>0</v>
      </c>
      <c r="U1883" s="53">
        <f t="shared" si="297"/>
        <v>58.927641853201457</v>
      </c>
      <c r="V1883" s="69">
        <v>26.906221759500262</v>
      </c>
      <c r="W1883" s="53">
        <f t="shared" si="298"/>
        <v>14.537519000520561</v>
      </c>
      <c r="X1883" s="53">
        <f t="shared" si="299"/>
        <v>0</v>
      </c>
      <c r="Y1883" s="12"/>
      <c r="Z1883" s="21"/>
      <c r="AA1883" s="48"/>
      <c r="AB1883" s="21"/>
      <c r="AC1883" s="12"/>
    </row>
    <row r="1884" spans="1:29" x14ac:dyDescent="0.3">
      <c r="A1884" s="1">
        <f t="shared" si="290"/>
        <v>45219.583333328774</v>
      </c>
      <c r="B1884" s="6">
        <v>20</v>
      </c>
      <c r="C1884" s="6" t="s">
        <v>101</v>
      </c>
      <c r="D1884">
        <f>IF(HOUR(A1884)+MINUTE(A1884)/60&lt;=18,1,IF(HOUR(A1884)+MINUTE(A1884)/60&gt;=23.25,1,LOOKUP(DAY(A1884),calendario!$A$12:$A$41,calendario!$C$12:$C$41)))</f>
        <v>1</v>
      </c>
      <c r="E1884" s="89">
        <f t="shared" si="291"/>
        <v>4.4948720703124998</v>
      </c>
      <c r="F1884" s="88">
        <v>17.979488281249999</v>
      </c>
      <c r="G1884" s="89">
        <f t="shared" si="291"/>
        <v>4.4976782226562504</v>
      </c>
      <c r="H1884" s="86">
        <v>17.990712890625002</v>
      </c>
      <c r="O1884" s="53">
        <f t="shared" si="292"/>
        <v>0</v>
      </c>
      <c r="P1884" s="54">
        <f t="shared" si="293"/>
        <v>58.927641853201457</v>
      </c>
      <c r="Q1884" s="69">
        <v>26.906221759500262</v>
      </c>
      <c r="R1884" s="53">
        <f t="shared" si="294"/>
        <v>14.537519000520561</v>
      </c>
      <c r="S1884" s="53">
        <f t="shared" si="295"/>
        <v>0</v>
      </c>
      <c r="T1884" s="53">
        <f t="shared" si="296"/>
        <v>0</v>
      </c>
      <c r="U1884" s="53">
        <f t="shared" si="297"/>
        <v>58.927641853201457</v>
      </c>
      <c r="V1884" s="69">
        <v>26.906221759500262</v>
      </c>
      <c r="W1884" s="53">
        <f t="shared" si="298"/>
        <v>14.537519000520561</v>
      </c>
      <c r="X1884" s="53">
        <f t="shared" si="299"/>
        <v>0</v>
      </c>
      <c r="Y1884" s="12"/>
      <c r="Z1884" s="21"/>
      <c r="AA1884" s="48"/>
      <c r="AB1884" s="21"/>
      <c r="AC1884" s="12"/>
    </row>
    <row r="1885" spans="1:29" x14ac:dyDescent="0.3">
      <c r="A1885" s="1">
        <f t="shared" si="290"/>
        <v>45219.593749995438</v>
      </c>
      <c r="B1885" s="6">
        <v>20</v>
      </c>
      <c r="C1885" s="6" t="s">
        <v>102</v>
      </c>
      <c r="D1885">
        <f>IF(HOUR(A1885)+MINUTE(A1885)/60&lt;=18,1,IF(HOUR(A1885)+MINUTE(A1885)/60&gt;=23.25,1,LOOKUP(DAY(A1885),calendario!$A$12:$A$41,calendario!$C$12:$C$41)))</f>
        <v>1</v>
      </c>
      <c r="E1885" s="89">
        <f t="shared" si="291"/>
        <v>4.4947114257812499</v>
      </c>
      <c r="F1885" s="88">
        <v>17.978845703125</v>
      </c>
      <c r="G1885" s="89">
        <f t="shared" si="291"/>
        <v>4.4981987304687499</v>
      </c>
      <c r="H1885" s="86">
        <v>17.992794921874999</v>
      </c>
      <c r="O1885" s="53">
        <f t="shared" si="292"/>
        <v>0</v>
      </c>
      <c r="P1885" s="54">
        <f t="shared" si="293"/>
        <v>58.927641853201457</v>
      </c>
      <c r="Q1885" s="69">
        <v>29.821339146277978</v>
      </c>
      <c r="R1885" s="53">
        <f t="shared" si="294"/>
        <v>13.079960307131703</v>
      </c>
      <c r="S1885" s="53">
        <f t="shared" si="295"/>
        <v>0</v>
      </c>
      <c r="T1885" s="53">
        <f t="shared" si="296"/>
        <v>0</v>
      </c>
      <c r="U1885" s="53">
        <f t="shared" si="297"/>
        <v>58.927641853201457</v>
      </c>
      <c r="V1885" s="69">
        <v>29.821339146277978</v>
      </c>
      <c r="W1885" s="53">
        <f t="shared" si="298"/>
        <v>13.079960307131703</v>
      </c>
      <c r="X1885" s="53">
        <f t="shared" si="299"/>
        <v>0</v>
      </c>
      <c r="Y1885" s="12"/>
      <c r="Z1885" s="21"/>
      <c r="AA1885" s="48"/>
      <c r="AB1885" s="21"/>
      <c r="AC1885" s="12"/>
    </row>
    <row r="1886" spans="1:29" x14ac:dyDescent="0.3">
      <c r="A1886" s="1">
        <f t="shared" si="290"/>
        <v>45219.604166662102</v>
      </c>
      <c r="B1886" s="6">
        <v>20</v>
      </c>
      <c r="C1886" s="6" t="s">
        <v>103</v>
      </c>
      <c r="D1886">
        <f>IF(HOUR(A1886)+MINUTE(A1886)/60&lt;=18,1,IF(HOUR(A1886)+MINUTE(A1886)/60&gt;=23.25,1,LOOKUP(DAY(A1886),calendario!$A$12:$A$41,calendario!$C$12:$C$41)))</f>
        <v>1</v>
      </c>
      <c r="E1886" s="89">
        <f t="shared" si="291"/>
        <v>4.4948891601562497</v>
      </c>
      <c r="F1886" s="88">
        <v>17.979556640624999</v>
      </c>
      <c r="G1886" s="89">
        <f t="shared" si="291"/>
        <v>4.4989853515625002</v>
      </c>
      <c r="H1886" s="86">
        <v>17.995941406250001</v>
      </c>
      <c r="O1886" s="53">
        <f t="shared" si="292"/>
        <v>0</v>
      </c>
      <c r="P1886" s="54">
        <f t="shared" si="293"/>
        <v>58.927641853201457</v>
      </c>
      <c r="Q1886" s="69">
        <v>29.821339146277978</v>
      </c>
      <c r="R1886" s="53">
        <f t="shared" si="294"/>
        <v>13.079960307131703</v>
      </c>
      <c r="S1886" s="53">
        <f t="shared" si="295"/>
        <v>0</v>
      </c>
      <c r="T1886" s="53">
        <f t="shared" si="296"/>
        <v>0</v>
      </c>
      <c r="U1886" s="53">
        <f t="shared" si="297"/>
        <v>58.927641853201457</v>
      </c>
      <c r="V1886" s="69">
        <v>29.821339146277978</v>
      </c>
      <c r="W1886" s="53">
        <f t="shared" si="298"/>
        <v>13.079960307131703</v>
      </c>
      <c r="X1886" s="53">
        <f t="shared" si="299"/>
        <v>0</v>
      </c>
      <c r="Y1886" s="12"/>
      <c r="Z1886" s="21"/>
      <c r="AA1886" s="48"/>
      <c r="AB1886" s="21"/>
      <c r="AC1886" s="12"/>
    </row>
    <row r="1887" spans="1:29" x14ac:dyDescent="0.3">
      <c r="A1887" s="1">
        <f t="shared" si="290"/>
        <v>45219.614583328766</v>
      </c>
      <c r="B1887" s="6">
        <v>20</v>
      </c>
      <c r="C1887" s="6" t="s">
        <v>104</v>
      </c>
      <c r="D1887">
        <f>IF(HOUR(A1887)+MINUTE(A1887)/60&lt;=18,1,IF(HOUR(A1887)+MINUTE(A1887)/60&gt;=23.25,1,LOOKUP(DAY(A1887),calendario!$A$12:$A$41,calendario!$C$12:$C$41)))</f>
        <v>1</v>
      </c>
      <c r="E1887" s="89">
        <f t="shared" si="291"/>
        <v>4.49506494140625</v>
      </c>
      <c r="F1887" s="88">
        <v>17.980259765625</v>
      </c>
      <c r="G1887" s="89">
        <f t="shared" si="291"/>
        <v>4.4990136718749998</v>
      </c>
      <c r="H1887" s="86">
        <v>17.996054687499999</v>
      </c>
      <c r="O1887" s="53">
        <f t="shared" si="292"/>
        <v>0</v>
      </c>
      <c r="P1887" s="54">
        <f t="shared" si="293"/>
        <v>58.927641853201457</v>
      </c>
      <c r="Q1887" s="69">
        <v>29.334208745445078</v>
      </c>
      <c r="R1887" s="53">
        <f t="shared" si="294"/>
        <v>13.323525507548153</v>
      </c>
      <c r="S1887" s="53">
        <f t="shared" si="295"/>
        <v>0</v>
      </c>
      <c r="T1887" s="53">
        <f t="shared" si="296"/>
        <v>0</v>
      </c>
      <c r="U1887" s="53">
        <f t="shared" si="297"/>
        <v>58.927641853201457</v>
      </c>
      <c r="V1887" s="69">
        <v>29.334208745445078</v>
      </c>
      <c r="W1887" s="53">
        <f t="shared" si="298"/>
        <v>13.323525507548153</v>
      </c>
      <c r="X1887" s="53">
        <f t="shared" si="299"/>
        <v>0</v>
      </c>
      <c r="Y1887" s="12"/>
      <c r="Z1887" s="21"/>
      <c r="AA1887" s="48"/>
      <c r="AB1887" s="21"/>
      <c r="AC1887" s="12"/>
    </row>
    <row r="1888" spans="1:29" x14ac:dyDescent="0.3">
      <c r="A1888" s="1">
        <f t="shared" si="290"/>
        <v>45219.624999995431</v>
      </c>
      <c r="B1888" s="6">
        <v>20</v>
      </c>
      <c r="C1888" s="6" t="s">
        <v>105</v>
      </c>
      <c r="D1888">
        <f>IF(HOUR(A1888)+MINUTE(A1888)/60&lt;=18,1,IF(HOUR(A1888)+MINUTE(A1888)/60&gt;=23.25,1,LOOKUP(DAY(A1888),calendario!$A$12:$A$41,calendario!$C$12:$C$41)))</f>
        <v>1</v>
      </c>
      <c r="E1888" s="89">
        <f t="shared" si="291"/>
        <v>4.4946206054687501</v>
      </c>
      <c r="F1888" s="88">
        <v>17.978482421875</v>
      </c>
      <c r="G1888" s="89">
        <f t="shared" si="291"/>
        <v>4.499171875</v>
      </c>
      <c r="H1888" s="86">
        <v>17.9966875</v>
      </c>
      <c r="O1888" s="53">
        <f t="shared" si="292"/>
        <v>0</v>
      </c>
      <c r="P1888" s="54">
        <f t="shared" si="293"/>
        <v>58.927641853201457</v>
      </c>
      <c r="Q1888" s="69">
        <v>29.334208745445078</v>
      </c>
      <c r="R1888" s="53">
        <f t="shared" si="294"/>
        <v>13.323525507548153</v>
      </c>
      <c r="S1888" s="53">
        <f t="shared" si="295"/>
        <v>0</v>
      </c>
      <c r="T1888" s="53">
        <f t="shared" si="296"/>
        <v>0</v>
      </c>
      <c r="U1888" s="53">
        <f t="shared" si="297"/>
        <v>58.927641853201457</v>
      </c>
      <c r="V1888" s="69">
        <v>29.334208745445078</v>
      </c>
      <c r="W1888" s="53">
        <f t="shared" si="298"/>
        <v>13.323525507548153</v>
      </c>
      <c r="X1888" s="53">
        <f t="shared" si="299"/>
        <v>0</v>
      </c>
      <c r="Y1888" s="12"/>
      <c r="Z1888" s="21"/>
      <c r="AA1888" s="48"/>
      <c r="AB1888" s="21"/>
      <c r="AC1888" s="12"/>
    </row>
    <row r="1889" spans="1:29" x14ac:dyDescent="0.3">
      <c r="A1889" s="1">
        <f t="shared" si="290"/>
        <v>45219.635416662095</v>
      </c>
      <c r="B1889" s="6">
        <v>20</v>
      </c>
      <c r="C1889" s="6" t="s">
        <v>106</v>
      </c>
      <c r="D1889">
        <f>IF(HOUR(A1889)+MINUTE(A1889)/60&lt;=18,1,IF(HOUR(A1889)+MINUTE(A1889)/60&gt;=23.25,1,LOOKUP(DAY(A1889),calendario!$A$12:$A$41,calendario!$C$12:$C$41)))</f>
        <v>1</v>
      </c>
      <c r="E1889" s="89">
        <f t="shared" si="291"/>
        <v>4.4945761718749999</v>
      </c>
      <c r="F1889" s="88">
        <v>17.9783046875</v>
      </c>
      <c r="G1889" s="89">
        <f t="shared" si="291"/>
        <v>4.4990122070312504</v>
      </c>
      <c r="H1889" s="86">
        <v>17.996048828125002</v>
      </c>
      <c r="O1889" s="53">
        <f t="shared" si="292"/>
        <v>0</v>
      </c>
      <c r="P1889" s="54">
        <f t="shared" si="293"/>
        <v>58.927641853201457</v>
      </c>
      <c r="Q1889" s="69">
        <v>29.859077563768871</v>
      </c>
      <c r="R1889" s="53">
        <f t="shared" si="294"/>
        <v>13.061091098386257</v>
      </c>
      <c r="S1889" s="53">
        <f t="shared" si="295"/>
        <v>0</v>
      </c>
      <c r="T1889" s="53">
        <f t="shared" si="296"/>
        <v>0</v>
      </c>
      <c r="U1889" s="53">
        <f t="shared" si="297"/>
        <v>58.927641853201457</v>
      </c>
      <c r="V1889" s="69">
        <v>29.859077563768871</v>
      </c>
      <c r="W1889" s="53">
        <f t="shared" si="298"/>
        <v>13.061091098386257</v>
      </c>
      <c r="X1889" s="53">
        <f t="shared" si="299"/>
        <v>0</v>
      </c>
      <c r="Y1889" s="12"/>
      <c r="Z1889" s="21"/>
      <c r="AA1889" s="48"/>
      <c r="AB1889" s="21"/>
      <c r="AC1889" s="12"/>
    </row>
    <row r="1890" spans="1:29" x14ac:dyDescent="0.3">
      <c r="A1890" s="1">
        <f t="shared" si="290"/>
        <v>45219.645833328759</v>
      </c>
      <c r="B1890" s="6">
        <v>20</v>
      </c>
      <c r="C1890" s="6" t="s">
        <v>107</v>
      </c>
      <c r="D1890">
        <f>IF(HOUR(A1890)+MINUTE(A1890)/60&lt;=18,1,IF(HOUR(A1890)+MINUTE(A1890)/60&gt;=23.25,1,LOOKUP(DAY(A1890),calendario!$A$12:$A$41,calendario!$C$12:$C$41)))</f>
        <v>1</v>
      </c>
      <c r="E1890" s="89">
        <f t="shared" si="291"/>
        <v>4.4947475585937502</v>
      </c>
      <c r="F1890" s="88">
        <v>17.978990234375001</v>
      </c>
      <c r="G1890" s="89">
        <f t="shared" si="291"/>
        <v>4.4991357421874998</v>
      </c>
      <c r="H1890" s="86">
        <v>17.996542968749999</v>
      </c>
      <c r="O1890" s="53">
        <f t="shared" si="292"/>
        <v>0</v>
      </c>
      <c r="P1890" s="54">
        <f t="shared" si="293"/>
        <v>58.927641853201457</v>
      </c>
      <c r="Q1890" s="69">
        <v>29.859077563768871</v>
      </c>
      <c r="R1890" s="53">
        <f t="shared" si="294"/>
        <v>13.061091098386257</v>
      </c>
      <c r="S1890" s="53">
        <f t="shared" si="295"/>
        <v>0</v>
      </c>
      <c r="T1890" s="53">
        <f t="shared" si="296"/>
        <v>0</v>
      </c>
      <c r="U1890" s="53">
        <f t="shared" si="297"/>
        <v>58.927641853201457</v>
      </c>
      <c r="V1890" s="69">
        <v>29.859077563768871</v>
      </c>
      <c r="W1890" s="53">
        <f t="shared" si="298"/>
        <v>13.061091098386257</v>
      </c>
      <c r="X1890" s="53">
        <f t="shared" si="299"/>
        <v>0</v>
      </c>
      <c r="Y1890" s="12"/>
      <c r="Z1890" s="21"/>
      <c r="AA1890" s="48"/>
      <c r="AB1890" s="21"/>
      <c r="AC1890" s="12"/>
    </row>
    <row r="1891" spans="1:29" x14ac:dyDescent="0.3">
      <c r="A1891" s="1">
        <f t="shared" si="290"/>
        <v>45219.656249995423</v>
      </c>
      <c r="B1891" s="6">
        <v>20</v>
      </c>
      <c r="C1891" s="6" t="s">
        <v>108</v>
      </c>
      <c r="D1891">
        <f>IF(HOUR(A1891)+MINUTE(A1891)/60&lt;=18,1,IF(HOUR(A1891)+MINUTE(A1891)/60&gt;=23.25,1,LOOKUP(DAY(A1891),calendario!$A$12:$A$41,calendario!$C$12:$C$41)))</f>
        <v>1</v>
      </c>
      <c r="E1891" s="89">
        <f t="shared" si="291"/>
        <v>4.4897563476562503</v>
      </c>
      <c r="F1891" s="88">
        <v>17.959025390625001</v>
      </c>
      <c r="G1891" s="89">
        <f t="shared" si="291"/>
        <v>4.4995493164062497</v>
      </c>
      <c r="H1891" s="86">
        <v>17.998197265624999</v>
      </c>
      <c r="O1891" s="53">
        <f t="shared" si="292"/>
        <v>0</v>
      </c>
      <c r="P1891" s="54">
        <f t="shared" si="293"/>
        <v>58.927641853201457</v>
      </c>
      <c r="Q1891" s="69">
        <v>30.26685085892764</v>
      </c>
      <c r="R1891" s="53">
        <f t="shared" si="294"/>
        <v>12.857204450806872</v>
      </c>
      <c r="S1891" s="53">
        <f t="shared" si="295"/>
        <v>0</v>
      </c>
      <c r="T1891" s="53">
        <f t="shared" si="296"/>
        <v>0</v>
      </c>
      <c r="U1891" s="53">
        <f t="shared" si="297"/>
        <v>58.927641853201457</v>
      </c>
      <c r="V1891" s="69">
        <v>30.26685085892764</v>
      </c>
      <c r="W1891" s="53">
        <f t="shared" si="298"/>
        <v>12.857204450806872</v>
      </c>
      <c r="X1891" s="53">
        <f t="shared" si="299"/>
        <v>0</v>
      </c>
      <c r="Y1891" s="12"/>
      <c r="Z1891" s="21"/>
      <c r="AA1891" s="48"/>
      <c r="AB1891" s="21"/>
      <c r="AC1891" s="12"/>
    </row>
    <row r="1892" spans="1:29" x14ac:dyDescent="0.3">
      <c r="A1892" s="1">
        <f t="shared" si="290"/>
        <v>45219.666666662088</v>
      </c>
      <c r="B1892" s="6">
        <v>20</v>
      </c>
      <c r="C1892" s="6" t="s">
        <v>109</v>
      </c>
      <c r="D1892">
        <f>IF(HOUR(A1892)+MINUTE(A1892)/60&lt;=18,1,IF(HOUR(A1892)+MINUTE(A1892)/60&gt;=23.25,1,LOOKUP(DAY(A1892),calendario!$A$12:$A$41,calendario!$C$12:$C$41)))</f>
        <v>1</v>
      </c>
      <c r="E1892" s="89">
        <f t="shared" si="291"/>
        <v>4.4950263671875001</v>
      </c>
      <c r="F1892" s="88">
        <v>17.980105468750001</v>
      </c>
      <c r="G1892" s="89">
        <f t="shared" si="291"/>
        <v>4.4996972656249996</v>
      </c>
      <c r="H1892" s="86">
        <v>17.998789062499998</v>
      </c>
      <c r="O1892" s="53">
        <f t="shared" si="292"/>
        <v>0</v>
      </c>
      <c r="P1892" s="54">
        <f t="shared" si="293"/>
        <v>58.927641853201457</v>
      </c>
      <c r="Q1892" s="69">
        <v>30.26685085892764</v>
      </c>
      <c r="R1892" s="53">
        <f t="shared" si="294"/>
        <v>12.857204450806872</v>
      </c>
      <c r="S1892" s="53">
        <f t="shared" si="295"/>
        <v>0</v>
      </c>
      <c r="T1892" s="53">
        <f t="shared" si="296"/>
        <v>0</v>
      </c>
      <c r="U1892" s="53">
        <f t="shared" si="297"/>
        <v>58.927641853201457</v>
      </c>
      <c r="V1892" s="69">
        <v>30.26685085892764</v>
      </c>
      <c r="W1892" s="53">
        <f t="shared" si="298"/>
        <v>12.857204450806872</v>
      </c>
      <c r="X1892" s="53">
        <f t="shared" si="299"/>
        <v>0</v>
      </c>
      <c r="Y1892" s="12"/>
      <c r="Z1892" s="21"/>
      <c r="AA1892" s="48"/>
      <c r="AB1892" s="21"/>
      <c r="AC1892" s="12"/>
    </row>
    <row r="1893" spans="1:29" x14ac:dyDescent="0.3">
      <c r="A1893" s="1">
        <f t="shared" si="290"/>
        <v>45219.677083328752</v>
      </c>
      <c r="B1893" s="6">
        <v>20</v>
      </c>
      <c r="C1893" s="6" t="s">
        <v>110</v>
      </c>
      <c r="D1893">
        <f>IF(HOUR(A1893)+MINUTE(A1893)/60&lt;=18,1,IF(HOUR(A1893)+MINUTE(A1893)/60&gt;=23.25,1,LOOKUP(DAY(A1893),calendario!$A$12:$A$41,calendario!$C$12:$C$41)))</f>
        <v>1</v>
      </c>
      <c r="E1893" s="89">
        <f t="shared" si="291"/>
        <v>4.4948891601562497</v>
      </c>
      <c r="F1893" s="88">
        <v>17.979556640624999</v>
      </c>
      <c r="G1893" s="89">
        <f t="shared" si="291"/>
        <v>4.4996870117187502</v>
      </c>
      <c r="H1893" s="86">
        <v>17.998748046875001</v>
      </c>
      <c r="O1893" s="53">
        <f t="shared" si="292"/>
        <v>0</v>
      </c>
      <c r="P1893" s="54">
        <f t="shared" si="293"/>
        <v>58.927641853201457</v>
      </c>
      <c r="Q1893" s="69">
        <v>29.795713690786048</v>
      </c>
      <c r="R1893" s="53">
        <f t="shared" si="294"/>
        <v>13.092773034877668</v>
      </c>
      <c r="S1893" s="53">
        <f t="shared" si="295"/>
        <v>0</v>
      </c>
      <c r="T1893" s="53">
        <f t="shared" si="296"/>
        <v>0</v>
      </c>
      <c r="U1893" s="53">
        <f t="shared" si="297"/>
        <v>58.927641853201457</v>
      </c>
      <c r="V1893" s="69">
        <v>29.795713690786048</v>
      </c>
      <c r="W1893" s="53">
        <f t="shared" si="298"/>
        <v>13.092773034877668</v>
      </c>
      <c r="X1893" s="53">
        <f t="shared" si="299"/>
        <v>0</v>
      </c>
      <c r="Y1893" s="12"/>
      <c r="Z1893" s="21"/>
      <c r="AA1893" s="48"/>
      <c r="AB1893" s="21"/>
      <c r="AC1893" s="12"/>
    </row>
    <row r="1894" spans="1:29" x14ac:dyDescent="0.3">
      <c r="A1894" s="1">
        <f t="shared" si="290"/>
        <v>45219.687499995416</v>
      </c>
      <c r="B1894" s="6">
        <v>20</v>
      </c>
      <c r="C1894" s="6" t="s">
        <v>111</v>
      </c>
      <c r="D1894">
        <f>IF(HOUR(A1894)+MINUTE(A1894)/60&lt;=18,1,IF(HOUR(A1894)+MINUTE(A1894)/60&gt;=23.25,1,LOOKUP(DAY(A1894),calendario!$A$12:$A$41,calendario!$C$12:$C$41)))</f>
        <v>1</v>
      </c>
      <c r="E1894" s="89">
        <f t="shared" si="291"/>
        <v>4.4947153320312498</v>
      </c>
      <c r="F1894" s="88">
        <v>17.978861328124999</v>
      </c>
      <c r="G1894" s="89">
        <f t="shared" si="291"/>
        <v>4.4997543945312497</v>
      </c>
      <c r="H1894" s="86">
        <v>17.999017578124999</v>
      </c>
      <c r="O1894" s="53">
        <f t="shared" si="292"/>
        <v>0</v>
      </c>
      <c r="P1894" s="54">
        <f t="shared" si="293"/>
        <v>58.927641853201457</v>
      </c>
      <c r="Q1894" s="69">
        <v>29.795713690786048</v>
      </c>
      <c r="R1894" s="53">
        <f t="shared" si="294"/>
        <v>13.092773034877668</v>
      </c>
      <c r="S1894" s="53">
        <f t="shared" si="295"/>
        <v>0</v>
      </c>
      <c r="T1894" s="53">
        <f t="shared" si="296"/>
        <v>0</v>
      </c>
      <c r="U1894" s="53">
        <f t="shared" si="297"/>
        <v>58.927641853201457</v>
      </c>
      <c r="V1894" s="69">
        <v>29.795713690786048</v>
      </c>
      <c r="W1894" s="53">
        <f t="shared" si="298"/>
        <v>13.092773034877668</v>
      </c>
      <c r="X1894" s="53">
        <f t="shared" si="299"/>
        <v>0</v>
      </c>
      <c r="Y1894" s="12"/>
      <c r="Z1894" s="21"/>
      <c r="AA1894" s="48"/>
      <c r="AB1894" s="21"/>
      <c r="AC1894" s="12"/>
    </row>
    <row r="1895" spans="1:29" x14ac:dyDescent="0.3">
      <c r="A1895" s="1">
        <f t="shared" si="290"/>
        <v>45219.69791666208</v>
      </c>
      <c r="B1895" s="6">
        <v>20</v>
      </c>
      <c r="C1895" s="6" t="s">
        <v>112</v>
      </c>
      <c r="D1895">
        <f>IF(HOUR(A1895)+MINUTE(A1895)/60&lt;=18,1,IF(HOUR(A1895)+MINUTE(A1895)/60&gt;=23.25,1,LOOKUP(DAY(A1895),calendario!$A$12:$A$41,calendario!$C$12:$C$41)))</f>
        <v>1</v>
      </c>
      <c r="E1895" s="89">
        <f t="shared" si="291"/>
        <v>4.4940332031250003</v>
      </c>
      <c r="F1895" s="88">
        <v>17.976132812500001</v>
      </c>
      <c r="G1895" s="89">
        <f t="shared" si="291"/>
        <v>4.4995654296875003</v>
      </c>
      <c r="H1895" s="86">
        <v>17.998261718750001</v>
      </c>
      <c r="O1895" s="53">
        <f t="shared" si="292"/>
        <v>0</v>
      </c>
      <c r="P1895" s="54">
        <f t="shared" si="293"/>
        <v>58.927641853201457</v>
      </c>
      <c r="Q1895" s="69">
        <v>29.010388079125455</v>
      </c>
      <c r="R1895" s="53">
        <f t="shared" si="294"/>
        <v>13.485435840707964</v>
      </c>
      <c r="S1895" s="53">
        <f t="shared" si="295"/>
        <v>0</v>
      </c>
      <c r="T1895" s="53">
        <f t="shared" si="296"/>
        <v>0</v>
      </c>
      <c r="U1895" s="53">
        <f t="shared" si="297"/>
        <v>58.927641853201457</v>
      </c>
      <c r="V1895" s="69">
        <v>29.010388079125455</v>
      </c>
      <c r="W1895" s="53">
        <f t="shared" si="298"/>
        <v>13.485435840707964</v>
      </c>
      <c r="X1895" s="53">
        <f t="shared" si="299"/>
        <v>0</v>
      </c>
      <c r="Y1895" s="12"/>
      <c r="Z1895" s="21"/>
      <c r="AA1895" s="48"/>
      <c r="AB1895" s="21"/>
      <c r="AC1895" s="12"/>
    </row>
    <row r="1896" spans="1:29" x14ac:dyDescent="0.3">
      <c r="A1896" s="1">
        <f t="shared" si="290"/>
        <v>45219.708333328745</v>
      </c>
      <c r="B1896" s="6">
        <v>20</v>
      </c>
      <c r="C1896" s="6" t="s">
        <v>113</v>
      </c>
      <c r="D1896">
        <f>IF(HOUR(A1896)+MINUTE(A1896)/60&lt;=18,1,IF(HOUR(A1896)+MINUTE(A1896)/60&gt;=23.25,1,LOOKUP(DAY(A1896),calendario!$A$12:$A$41,calendario!$C$12:$C$41)))</f>
        <v>1</v>
      </c>
      <c r="E1896" s="89">
        <f t="shared" si="291"/>
        <v>4.58459912109375</v>
      </c>
      <c r="F1896" s="88">
        <v>18.338396484375</v>
      </c>
      <c r="G1896" s="89">
        <f t="shared" si="291"/>
        <v>4.4995859375</v>
      </c>
      <c r="H1896" s="86">
        <v>17.99834375</v>
      </c>
      <c r="O1896" s="53">
        <f t="shared" si="292"/>
        <v>0</v>
      </c>
      <c r="P1896" s="54">
        <f t="shared" si="293"/>
        <v>58.927641853201457</v>
      </c>
      <c r="Q1896" s="69">
        <v>29.010388079125455</v>
      </c>
      <c r="R1896" s="53">
        <f t="shared" si="294"/>
        <v>13.485435840707964</v>
      </c>
      <c r="S1896" s="53">
        <f t="shared" si="295"/>
        <v>0</v>
      </c>
      <c r="T1896" s="53">
        <f t="shared" si="296"/>
        <v>0</v>
      </c>
      <c r="U1896" s="53">
        <f t="shared" si="297"/>
        <v>58.927641853201457</v>
      </c>
      <c r="V1896" s="69">
        <v>29.010388079125455</v>
      </c>
      <c r="W1896" s="53">
        <f t="shared" si="298"/>
        <v>13.485435840707964</v>
      </c>
      <c r="X1896" s="53">
        <f t="shared" si="299"/>
        <v>0</v>
      </c>
      <c r="Y1896" s="12"/>
      <c r="Z1896" s="21"/>
      <c r="AA1896" s="48"/>
      <c r="AB1896" s="21"/>
      <c r="AC1896" s="12"/>
    </row>
    <row r="1897" spans="1:29" x14ac:dyDescent="0.3">
      <c r="A1897" s="1">
        <f t="shared" si="290"/>
        <v>45219.718749995409</v>
      </c>
      <c r="B1897" s="6">
        <v>20</v>
      </c>
      <c r="C1897" s="6" t="s">
        <v>114</v>
      </c>
      <c r="D1897">
        <f>IF(HOUR(A1897)+MINUTE(A1897)/60&lt;=18,1,IF(HOUR(A1897)+MINUTE(A1897)/60&gt;=23.25,1,LOOKUP(DAY(A1897),calendario!$A$12:$A$41,calendario!$C$12:$C$41)))</f>
        <v>1</v>
      </c>
      <c r="E1897" s="89">
        <f t="shared" si="291"/>
        <v>4.6406542968749998</v>
      </c>
      <c r="F1897" s="88">
        <v>18.562617187499999</v>
      </c>
      <c r="G1897" s="89">
        <f t="shared" si="291"/>
        <v>4.6466621093749998</v>
      </c>
      <c r="H1897" s="86">
        <v>18.586648437499999</v>
      </c>
      <c r="O1897" s="53">
        <f t="shared" si="292"/>
        <v>0</v>
      </c>
      <c r="P1897" s="54">
        <f t="shared" si="293"/>
        <v>58.927641853201457</v>
      </c>
      <c r="Q1897" s="69">
        <v>29.063652264445601</v>
      </c>
      <c r="R1897" s="53">
        <f t="shared" si="294"/>
        <v>13.458803748047892</v>
      </c>
      <c r="S1897" s="53">
        <f t="shared" si="295"/>
        <v>0</v>
      </c>
      <c r="T1897" s="53">
        <f t="shared" si="296"/>
        <v>0</v>
      </c>
      <c r="U1897" s="53">
        <f t="shared" si="297"/>
        <v>58.927641853201457</v>
      </c>
      <c r="V1897" s="69">
        <v>29.063652264445601</v>
      </c>
      <c r="W1897" s="53">
        <f t="shared" si="298"/>
        <v>13.458803748047892</v>
      </c>
      <c r="X1897" s="53">
        <f t="shared" si="299"/>
        <v>0</v>
      </c>
      <c r="Y1897" s="12"/>
      <c r="Z1897" s="21"/>
      <c r="AA1897" s="48"/>
      <c r="AB1897" s="21"/>
      <c r="AC1897" s="12"/>
    </row>
    <row r="1898" spans="1:29" x14ac:dyDescent="0.3">
      <c r="A1898" s="1">
        <f t="shared" si="290"/>
        <v>45219.729166662073</v>
      </c>
      <c r="B1898" s="6">
        <v>20</v>
      </c>
      <c r="C1898" s="6" t="s">
        <v>115</v>
      </c>
      <c r="D1898">
        <f>IF(HOUR(A1898)+MINUTE(A1898)/60&lt;=18,1,IF(HOUR(A1898)+MINUTE(A1898)/60&gt;=23.25,1,LOOKUP(DAY(A1898),calendario!$A$12:$A$41,calendario!$C$12:$C$41)))</f>
        <v>1</v>
      </c>
      <c r="E1898" s="89">
        <f t="shared" si="291"/>
        <v>4.6314975585937503</v>
      </c>
      <c r="F1898" s="88">
        <v>18.525990234375001</v>
      </c>
      <c r="G1898" s="89">
        <f t="shared" si="291"/>
        <v>4.6536401367187503</v>
      </c>
      <c r="H1898" s="86">
        <v>18.614560546875001</v>
      </c>
      <c r="O1898" s="53">
        <f t="shared" si="292"/>
        <v>0</v>
      </c>
      <c r="P1898" s="54">
        <f t="shared" si="293"/>
        <v>58.927641853201457</v>
      </c>
      <c r="Q1898" s="69">
        <v>29.063652264445601</v>
      </c>
      <c r="R1898" s="53">
        <f t="shared" si="294"/>
        <v>13.458803748047892</v>
      </c>
      <c r="S1898" s="53">
        <f t="shared" si="295"/>
        <v>0</v>
      </c>
      <c r="T1898" s="53">
        <f t="shared" si="296"/>
        <v>0</v>
      </c>
      <c r="U1898" s="53">
        <f t="shared" si="297"/>
        <v>58.927641853201457</v>
      </c>
      <c r="V1898" s="69">
        <v>29.063652264445601</v>
      </c>
      <c r="W1898" s="53">
        <f t="shared" si="298"/>
        <v>13.458803748047892</v>
      </c>
      <c r="X1898" s="53">
        <f t="shared" si="299"/>
        <v>0</v>
      </c>
      <c r="Y1898" s="12"/>
      <c r="Z1898" s="21"/>
      <c r="AA1898" s="48"/>
      <c r="AB1898" s="21"/>
      <c r="AC1898" s="12"/>
    </row>
    <row r="1899" spans="1:29" x14ac:dyDescent="0.3">
      <c r="A1899" s="1">
        <f t="shared" si="290"/>
        <v>45219.739583328737</v>
      </c>
      <c r="B1899" s="6">
        <v>20</v>
      </c>
      <c r="C1899" s="6" t="s">
        <v>116</v>
      </c>
      <c r="D1899">
        <f>IF(HOUR(A1899)+MINUTE(A1899)/60&lt;=18,1,IF(HOUR(A1899)+MINUTE(A1899)/60&gt;=23.25,1,LOOKUP(DAY(A1899),calendario!$A$12:$A$41,calendario!$C$12:$C$41)))</f>
        <v>1</v>
      </c>
      <c r="E1899" s="89">
        <f t="shared" si="291"/>
        <v>4.6406801757812497</v>
      </c>
      <c r="F1899" s="88">
        <v>18.562720703124999</v>
      </c>
      <c r="G1899" s="89">
        <f t="shared" si="291"/>
        <v>4.6534389648437502</v>
      </c>
      <c r="H1899" s="86">
        <v>18.613755859375001</v>
      </c>
      <c r="O1899" s="53">
        <f t="shared" si="292"/>
        <v>0</v>
      </c>
      <c r="P1899" s="54">
        <f t="shared" si="293"/>
        <v>58.927641853201457</v>
      </c>
      <c r="Q1899" s="69">
        <v>28.992936231129619</v>
      </c>
      <c r="R1899" s="53">
        <f t="shared" si="294"/>
        <v>13.494161764705883</v>
      </c>
      <c r="S1899" s="53">
        <f t="shared" si="295"/>
        <v>0</v>
      </c>
      <c r="T1899" s="53">
        <f t="shared" si="296"/>
        <v>0</v>
      </c>
      <c r="U1899" s="53">
        <f t="shared" si="297"/>
        <v>58.927641853201457</v>
      </c>
      <c r="V1899" s="69">
        <v>28.992936231129619</v>
      </c>
      <c r="W1899" s="53">
        <f t="shared" si="298"/>
        <v>13.494161764705883</v>
      </c>
      <c r="X1899" s="53">
        <f t="shared" si="299"/>
        <v>0</v>
      </c>
      <c r="Y1899" s="12"/>
      <c r="Z1899" s="21"/>
      <c r="AA1899" s="48"/>
      <c r="AB1899" s="21"/>
      <c r="AC1899" s="12"/>
    </row>
    <row r="1900" spans="1:29" x14ac:dyDescent="0.3">
      <c r="A1900" s="1">
        <f t="shared" si="290"/>
        <v>45219.749999995402</v>
      </c>
      <c r="B1900" s="6">
        <v>20</v>
      </c>
      <c r="C1900" s="6" t="s">
        <v>117</v>
      </c>
      <c r="D1900">
        <f>IF(HOUR(A1900)+MINUTE(A1900)/60&lt;=18,1,IF(HOUR(A1900)+MINUTE(A1900)/60&gt;=23.25,1,LOOKUP(DAY(A1900),calendario!$A$12:$A$41,calendario!$C$12:$C$41)))</f>
        <v>1</v>
      </c>
      <c r="E1900" s="89">
        <f t="shared" si="291"/>
        <v>4.6400849609375001</v>
      </c>
      <c r="F1900" s="88">
        <v>18.56033984375</v>
      </c>
      <c r="G1900" s="89">
        <f t="shared" si="291"/>
        <v>4.6527290039062503</v>
      </c>
      <c r="H1900" s="86">
        <v>18.610916015625001</v>
      </c>
      <c r="O1900" s="53">
        <f t="shared" si="292"/>
        <v>0</v>
      </c>
      <c r="P1900" s="54">
        <f t="shared" si="293"/>
        <v>58.927641853201457</v>
      </c>
      <c r="Q1900" s="69">
        <v>28.992936231129619</v>
      </c>
      <c r="R1900" s="53">
        <f t="shared" si="294"/>
        <v>13.494161764705883</v>
      </c>
      <c r="S1900" s="53">
        <f t="shared" si="295"/>
        <v>0</v>
      </c>
      <c r="T1900" s="53">
        <f t="shared" si="296"/>
        <v>0</v>
      </c>
      <c r="U1900" s="53">
        <f t="shared" si="297"/>
        <v>58.927641853201457</v>
      </c>
      <c r="V1900" s="69">
        <v>28.992936231129619</v>
      </c>
      <c r="W1900" s="53">
        <f t="shared" si="298"/>
        <v>13.494161764705883</v>
      </c>
      <c r="X1900" s="53">
        <f t="shared" si="299"/>
        <v>0</v>
      </c>
      <c r="Y1900" s="12"/>
      <c r="Z1900" s="21"/>
      <c r="AA1900" s="48"/>
      <c r="AB1900" s="21"/>
      <c r="AC1900" s="12"/>
    </row>
    <row r="1901" spans="1:29" x14ac:dyDescent="0.3">
      <c r="A1901" s="1">
        <f t="shared" si="290"/>
        <v>45219.760416662066</v>
      </c>
      <c r="B1901" s="6">
        <v>20</v>
      </c>
      <c r="C1901" s="6" t="s">
        <v>118</v>
      </c>
      <c r="D1901">
        <f>IF(HOUR(A1901)+MINUTE(A1901)/60&lt;=18,1,IF(HOUR(A1901)+MINUTE(A1901)/60&gt;=23.25,1,LOOKUP(DAY(A1901),calendario!$A$12:$A$41,calendario!$C$12:$C$41)))</f>
        <v>0</v>
      </c>
      <c r="E1901" s="89">
        <f t="shared" si="291"/>
        <v>4.6408574218750003</v>
      </c>
      <c r="F1901" s="88">
        <v>18.563429687500001</v>
      </c>
      <c r="G1901" s="89">
        <f t="shared" si="291"/>
        <v>4.6519365234374996</v>
      </c>
      <c r="H1901" s="86">
        <v>18.607746093749999</v>
      </c>
      <c r="O1901" s="53">
        <f t="shared" si="292"/>
        <v>0</v>
      </c>
      <c r="P1901" s="54">
        <f t="shared" si="293"/>
        <v>60.072878709005721</v>
      </c>
      <c r="Q1901" s="69">
        <v>28.851491931285789</v>
      </c>
      <c r="R1901" s="53">
        <f t="shared" si="294"/>
        <v>14.10887142113482</v>
      </c>
      <c r="S1901" s="53">
        <f t="shared" si="295"/>
        <v>0</v>
      </c>
      <c r="T1901" s="53">
        <f t="shared" si="296"/>
        <v>0</v>
      </c>
      <c r="U1901" s="53">
        <f t="shared" si="297"/>
        <v>60.072878709005721</v>
      </c>
      <c r="V1901" s="69">
        <v>28.851491931285789</v>
      </c>
      <c r="W1901" s="53">
        <f t="shared" si="298"/>
        <v>14.10887142113482</v>
      </c>
      <c r="X1901" s="53">
        <f t="shared" si="299"/>
        <v>0</v>
      </c>
      <c r="Y1901" s="12"/>
      <c r="Z1901" s="21"/>
      <c r="AA1901" s="48"/>
      <c r="AB1901" s="21"/>
      <c r="AC1901" s="12"/>
    </row>
    <row r="1902" spans="1:29" x14ac:dyDescent="0.3">
      <c r="A1902" s="1">
        <f t="shared" si="290"/>
        <v>45219.77083332873</v>
      </c>
      <c r="B1902" s="6">
        <v>20</v>
      </c>
      <c r="C1902" s="6" t="s">
        <v>119</v>
      </c>
      <c r="D1902">
        <f>IF(HOUR(A1902)+MINUTE(A1902)/60&lt;=18,1,IF(HOUR(A1902)+MINUTE(A1902)/60&gt;=23.25,1,LOOKUP(DAY(A1902),calendario!$A$12:$A$41,calendario!$C$12:$C$41)))</f>
        <v>0</v>
      </c>
      <c r="E1902" s="89">
        <f t="shared" si="291"/>
        <v>4.6440439453125002</v>
      </c>
      <c r="F1902" s="88">
        <v>18.576175781250001</v>
      </c>
      <c r="G1902" s="89">
        <f t="shared" si="291"/>
        <v>4.6518339843750001</v>
      </c>
      <c r="H1902" s="86">
        <v>18.6073359375</v>
      </c>
      <c r="O1902" s="53">
        <f t="shared" si="292"/>
        <v>0</v>
      </c>
      <c r="P1902" s="54">
        <f t="shared" si="293"/>
        <v>60.072878709005721</v>
      </c>
      <c r="Q1902" s="69">
        <v>28.851491931285789</v>
      </c>
      <c r="R1902" s="53">
        <f t="shared" si="294"/>
        <v>14.10887142113482</v>
      </c>
      <c r="S1902" s="53">
        <f t="shared" si="295"/>
        <v>0</v>
      </c>
      <c r="T1902" s="53">
        <f t="shared" si="296"/>
        <v>0</v>
      </c>
      <c r="U1902" s="53">
        <f t="shared" si="297"/>
        <v>60.072878709005721</v>
      </c>
      <c r="V1902" s="69">
        <v>28.851491931285789</v>
      </c>
      <c r="W1902" s="53">
        <f t="shared" si="298"/>
        <v>14.10887142113482</v>
      </c>
      <c r="X1902" s="53">
        <f t="shared" si="299"/>
        <v>0</v>
      </c>
      <c r="Y1902" s="12"/>
      <c r="Z1902" s="21"/>
      <c r="AA1902" s="48"/>
      <c r="AB1902" s="21"/>
      <c r="AC1902" s="12"/>
    </row>
    <row r="1903" spans="1:29" x14ac:dyDescent="0.3">
      <c r="A1903" s="1">
        <f t="shared" si="290"/>
        <v>45219.781249995394</v>
      </c>
      <c r="B1903" s="6">
        <v>20</v>
      </c>
      <c r="C1903" s="6" t="s">
        <v>120</v>
      </c>
      <c r="D1903">
        <f>IF(HOUR(A1903)+MINUTE(A1903)/60&lt;=18,1,IF(HOUR(A1903)+MINUTE(A1903)/60&gt;=23.25,1,LOOKUP(DAY(A1903),calendario!$A$12:$A$41,calendario!$C$12:$C$41)))</f>
        <v>0</v>
      </c>
      <c r="E1903" s="89">
        <f t="shared" si="291"/>
        <v>4.6460688476562497</v>
      </c>
      <c r="F1903" s="88">
        <v>18.584275390624999</v>
      </c>
      <c r="G1903" s="89">
        <f t="shared" si="291"/>
        <v>4.6517153320312499</v>
      </c>
      <c r="H1903" s="86">
        <v>18.606861328124999</v>
      </c>
      <c r="O1903" s="53">
        <f t="shared" si="292"/>
        <v>0</v>
      </c>
      <c r="P1903" s="54">
        <f t="shared" si="293"/>
        <v>60.072878709005721</v>
      </c>
      <c r="Q1903" s="69">
        <v>29.064771993753254</v>
      </c>
      <c r="R1903" s="53">
        <f t="shared" si="294"/>
        <v>14.002231389901088</v>
      </c>
      <c r="S1903" s="53">
        <f t="shared" si="295"/>
        <v>0</v>
      </c>
      <c r="T1903" s="53">
        <f t="shared" si="296"/>
        <v>0</v>
      </c>
      <c r="U1903" s="53">
        <f t="shared" si="297"/>
        <v>60.072878709005721</v>
      </c>
      <c r="V1903" s="69">
        <v>29.064771993753254</v>
      </c>
      <c r="W1903" s="53">
        <f t="shared" si="298"/>
        <v>14.002231389901088</v>
      </c>
      <c r="X1903" s="53">
        <f t="shared" si="299"/>
        <v>0</v>
      </c>
      <c r="Y1903" s="12"/>
      <c r="Z1903" s="21"/>
      <c r="AA1903" s="48"/>
      <c r="AB1903" s="21"/>
      <c r="AC1903" s="12"/>
    </row>
    <row r="1904" spans="1:29" x14ac:dyDescent="0.3">
      <c r="A1904" s="1">
        <f t="shared" si="290"/>
        <v>45219.791666662059</v>
      </c>
      <c r="B1904" s="6">
        <v>20</v>
      </c>
      <c r="C1904" s="6" t="s">
        <v>121</v>
      </c>
      <c r="D1904">
        <f>IF(HOUR(A1904)+MINUTE(A1904)/60&lt;=18,1,IF(HOUR(A1904)+MINUTE(A1904)/60&gt;=23.25,1,LOOKUP(DAY(A1904),calendario!$A$12:$A$41,calendario!$C$12:$C$41)))</f>
        <v>0</v>
      </c>
      <c r="E1904" s="89">
        <f t="shared" si="291"/>
        <v>4.6473564453125</v>
      </c>
      <c r="F1904" s="88">
        <v>18.58942578125</v>
      </c>
      <c r="G1904" s="89">
        <f t="shared" si="291"/>
        <v>4.6518911132812502</v>
      </c>
      <c r="H1904" s="86">
        <v>18.607564453125001</v>
      </c>
      <c r="O1904" s="53">
        <f t="shared" si="292"/>
        <v>0</v>
      </c>
      <c r="P1904" s="54">
        <f t="shared" si="293"/>
        <v>60.072878709005721</v>
      </c>
      <c r="Q1904" s="69">
        <v>29.064771993753254</v>
      </c>
      <c r="R1904" s="53">
        <f t="shared" si="294"/>
        <v>14.002231389901088</v>
      </c>
      <c r="S1904" s="53">
        <f t="shared" si="295"/>
        <v>0</v>
      </c>
      <c r="T1904" s="53">
        <f t="shared" si="296"/>
        <v>0</v>
      </c>
      <c r="U1904" s="53">
        <f t="shared" si="297"/>
        <v>60.072878709005721</v>
      </c>
      <c r="V1904" s="69">
        <v>29.064771993753254</v>
      </c>
      <c r="W1904" s="53">
        <f t="shared" si="298"/>
        <v>14.002231389901088</v>
      </c>
      <c r="X1904" s="53">
        <f t="shared" si="299"/>
        <v>0</v>
      </c>
      <c r="Y1904" s="12"/>
      <c r="Z1904" s="21"/>
      <c r="AA1904" s="48"/>
      <c r="AB1904" s="21"/>
      <c r="AC1904" s="12"/>
    </row>
    <row r="1905" spans="1:29" x14ac:dyDescent="0.3">
      <c r="A1905" s="1">
        <f t="shared" si="290"/>
        <v>45219.802083328723</v>
      </c>
      <c r="B1905" s="6">
        <v>20</v>
      </c>
      <c r="C1905" s="6" t="s">
        <v>122</v>
      </c>
      <c r="D1905">
        <f>IF(HOUR(A1905)+MINUTE(A1905)/60&lt;=18,1,IF(HOUR(A1905)+MINUTE(A1905)/60&gt;=23.25,1,LOOKUP(DAY(A1905),calendario!$A$12:$A$41,calendario!$C$12:$C$41)))</f>
        <v>0</v>
      </c>
      <c r="E1905" s="89">
        <f t="shared" si="291"/>
        <v>4.647853515625</v>
      </c>
      <c r="F1905" s="88">
        <v>18.5914140625</v>
      </c>
      <c r="G1905" s="89">
        <f t="shared" si="291"/>
        <v>4.6518325195312498</v>
      </c>
      <c r="H1905" s="86">
        <v>18.607330078124999</v>
      </c>
      <c r="O1905" s="53">
        <f t="shared" si="292"/>
        <v>0</v>
      </c>
      <c r="P1905" s="54">
        <f t="shared" si="293"/>
        <v>60.072878709005721</v>
      </c>
      <c r="Q1905" s="69">
        <v>29.026605674128056</v>
      </c>
      <c r="R1905" s="53">
        <f t="shared" si="294"/>
        <v>14.021314549713686</v>
      </c>
      <c r="S1905" s="53">
        <f t="shared" si="295"/>
        <v>0</v>
      </c>
      <c r="T1905" s="53">
        <f t="shared" si="296"/>
        <v>0</v>
      </c>
      <c r="U1905" s="53">
        <f t="shared" si="297"/>
        <v>60.072878709005721</v>
      </c>
      <c r="V1905" s="69">
        <v>29.026605674128056</v>
      </c>
      <c r="W1905" s="53">
        <f t="shared" si="298"/>
        <v>14.021314549713686</v>
      </c>
      <c r="X1905" s="53">
        <f t="shared" si="299"/>
        <v>0</v>
      </c>
      <c r="Y1905" s="12"/>
      <c r="Z1905" s="21"/>
      <c r="AA1905" s="48"/>
      <c r="AB1905" s="21"/>
      <c r="AC1905" s="12"/>
    </row>
    <row r="1906" spans="1:29" x14ac:dyDescent="0.3">
      <c r="A1906" s="1">
        <f t="shared" si="290"/>
        <v>45219.812499995387</v>
      </c>
      <c r="B1906" s="6">
        <v>20</v>
      </c>
      <c r="C1906" s="6" t="s">
        <v>123</v>
      </c>
      <c r="D1906">
        <f>IF(HOUR(A1906)+MINUTE(A1906)/60&lt;=18,1,IF(HOUR(A1906)+MINUTE(A1906)/60&gt;=23.25,1,LOOKUP(DAY(A1906),calendario!$A$12:$A$41,calendario!$C$12:$C$41)))</f>
        <v>0</v>
      </c>
      <c r="E1906" s="89">
        <f t="shared" si="291"/>
        <v>4.64906982421875</v>
      </c>
      <c r="F1906" s="88">
        <v>18.596279296875</v>
      </c>
      <c r="G1906" s="89">
        <f t="shared" si="291"/>
        <v>4.6515053710937497</v>
      </c>
      <c r="H1906" s="86">
        <v>18.606021484374999</v>
      </c>
      <c r="O1906" s="53">
        <f t="shared" si="292"/>
        <v>0</v>
      </c>
      <c r="P1906" s="54">
        <f t="shared" si="293"/>
        <v>60.072878709005721</v>
      </c>
      <c r="Q1906" s="69">
        <v>29.026605674128056</v>
      </c>
      <c r="R1906" s="53">
        <f t="shared" si="294"/>
        <v>14.021314549713686</v>
      </c>
      <c r="S1906" s="53">
        <f t="shared" si="295"/>
        <v>0</v>
      </c>
      <c r="T1906" s="53">
        <f t="shared" si="296"/>
        <v>0</v>
      </c>
      <c r="U1906" s="53">
        <f t="shared" si="297"/>
        <v>60.072878709005721</v>
      </c>
      <c r="V1906" s="69">
        <v>29.026605674128056</v>
      </c>
      <c r="W1906" s="53">
        <f t="shared" si="298"/>
        <v>14.021314549713686</v>
      </c>
      <c r="X1906" s="53">
        <f t="shared" si="299"/>
        <v>0</v>
      </c>
      <c r="Y1906" s="12"/>
      <c r="Z1906" s="21"/>
      <c r="AA1906" s="48"/>
      <c r="AB1906" s="21"/>
      <c r="AC1906" s="12"/>
    </row>
    <row r="1907" spans="1:29" x14ac:dyDescent="0.3">
      <c r="A1907" s="1">
        <f t="shared" si="290"/>
        <v>45219.822916662051</v>
      </c>
      <c r="B1907" s="6">
        <v>20</v>
      </c>
      <c r="C1907" s="6" t="s">
        <v>124</v>
      </c>
      <c r="D1907">
        <f>IF(HOUR(A1907)+MINUTE(A1907)/60&lt;=18,1,IF(HOUR(A1907)+MINUTE(A1907)/60&gt;=23.25,1,LOOKUP(DAY(A1907),calendario!$A$12:$A$41,calendario!$C$12:$C$41)))</f>
        <v>0</v>
      </c>
      <c r="E1907" s="89">
        <f t="shared" si="291"/>
        <v>4.6499667968749998</v>
      </c>
      <c r="F1907" s="88">
        <v>18.599867187499999</v>
      </c>
      <c r="G1907" s="89">
        <f t="shared" si="291"/>
        <v>4.6513930664062499</v>
      </c>
      <c r="H1907" s="86">
        <v>18.605572265625</v>
      </c>
      <c r="O1907" s="53">
        <f t="shared" si="292"/>
        <v>0</v>
      </c>
      <c r="P1907" s="54">
        <f t="shared" si="293"/>
        <v>60.072878709005721</v>
      </c>
      <c r="Q1907" s="69">
        <v>28.995786569495056</v>
      </c>
      <c r="R1907" s="53">
        <f t="shared" si="294"/>
        <v>14.036724102030187</v>
      </c>
      <c r="S1907" s="53">
        <f t="shared" si="295"/>
        <v>0</v>
      </c>
      <c r="T1907" s="53">
        <f t="shared" si="296"/>
        <v>0</v>
      </c>
      <c r="U1907" s="53">
        <f t="shared" si="297"/>
        <v>60.072878709005721</v>
      </c>
      <c r="V1907" s="69">
        <v>28.995786569495056</v>
      </c>
      <c r="W1907" s="53">
        <f t="shared" si="298"/>
        <v>14.036724102030187</v>
      </c>
      <c r="X1907" s="53">
        <f t="shared" si="299"/>
        <v>0</v>
      </c>
      <c r="Y1907" s="12"/>
      <c r="Z1907" s="21"/>
      <c r="AA1907" s="48"/>
      <c r="AB1907" s="21"/>
      <c r="AC1907" s="12"/>
    </row>
    <row r="1908" spans="1:29" x14ac:dyDescent="0.3">
      <c r="A1908" s="1">
        <f t="shared" si="290"/>
        <v>45219.833333328716</v>
      </c>
      <c r="B1908" s="6">
        <v>20</v>
      </c>
      <c r="C1908" s="6" t="s">
        <v>125</v>
      </c>
      <c r="D1908">
        <f>IF(HOUR(A1908)+MINUTE(A1908)/60&lt;=18,1,IF(HOUR(A1908)+MINUTE(A1908)/60&gt;=23.25,1,LOOKUP(DAY(A1908),calendario!$A$12:$A$41,calendario!$C$12:$C$41)))</f>
        <v>0</v>
      </c>
      <c r="E1908" s="89">
        <f t="shared" si="291"/>
        <v>4.650072265625</v>
      </c>
      <c r="F1908" s="88">
        <v>18.6002890625</v>
      </c>
      <c r="G1908" s="89">
        <f t="shared" si="291"/>
        <v>4.6513745117187497</v>
      </c>
      <c r="H1908" s="86">
        <v>18.605498046874999</v>
      </c>
      <c r="O1908" s="53">
        <f t="shared" si="292"/>
        <v>0</v>
      </c>
      <c r="P1908" s="54">
        <f t="shared" si="293"/>
        <v>60.072878709005721</v>
      </c>
      <c r="Q1908" s="69">
        <v>28.995786569495056</v>
      </c>
      <c r="R1908" s="53">
        <f t="shared" si="294"/>
        <v>14.036724102030187</v>
      </c>
      <c r="S1908" s="53">
        <f t="shared" si="295"/>
        <v>0</v>
      </c>
      <c r="T1908" s="53">
        <f t="shared" si="296"/>
        <v>0</v>
      </c>
      <c r="U1908" s="53">
        <f t="shared" si="297"/>
        <v>60.072878709005721</v>
      </c>
      <c r="V1908" s="69">
        <v>28.995786569495056</v>
      </c>
      <c r="W1908" s="53">
        <f t="shared" si="298"/>
        <v>14.036724102030187</v>
      </c>
      <c r="X1908" s="53">
        <f t="shared" si="299"/>
        <v>0</v>
      </c>
      <c r="Y1908" s="12"/>
      <c r="Z1908" s="21"/>
      <c r="AA1908" s="48"/>
      <c r="AB1908" s="21"/>
      <c r="AC1908" s="12"/>
    </row>
    <row r="1909" spans="1:29" x14ac:dyDescent="0.3">
      <c r="A1909" s="1">
        <f t="shared" si="290"/>
        <v>45219.84374999538</v>
      </c>
      <c r="B1909" s="6">
        <v>20</v>
      </c>
      <c r="C1909" s="6" t="s">
        <v>126</v>
      </c>
      <c r="D1909">
        <f>IF(HOUR(A1909)+MINUTE(A1909)/60&lt;=18,1,IF(HOUR(A1909)+MINUTE(A1909)/60&gt;=23.25,1,LOOKUP(DAY(A1909),calendario!$A$12:$A$41,calendario!$C$12:$C$41)))</f>
        <v>0</v>
      </c>
      <c r="E1909" s="89">
        <f t="shared" si="291"/>
        <v>4.6505268554687502</v>
      </c>
      <c r="F1909" s="88">
        <v>18.602107421875001</v>
      </c>
      <c r="G1909" s="89">
        <f t="shared" si="291"/>
        <v>4.6514160156250002</v>
      </c>
      <c r="H1909" s="86">
        <v>18.605664062500001</v>
      </c>
      <c r="O1909" s="53">
        <f t="shared" si="292"/>
        <v>0</v>
      </c>
      <c r="P1909" s="54">
        <f t="shared" si="293"/>
        <v>60.072878709005721</v>
      </c>
      <c r="Q1909" s="69">
        <v>28.983827954190527</v>
      </c>
      <c r="R1909" s="53">
        <f t="shared" si="294"/>
        <v>14.042703409682451</v>
      </c>
      <c r="S1909" s="53">
        <f t="shared" si="295"/>
        <v>0</v>
      </c>
      <c r="T1909" s="53">
        <f t="shared" si="296"/>
        <v>0</v>
      </c>
      <c r="U1909" s="53">
        <f t="shared" si="297"/>
        <v>60.072878709005721</v>
      </c>
      <c r="V1909" s="69">
        <v>28.983827954190527</v>
      </c>
      <c r="W1909" s="53">
        <f t="shared" si="298"/>
        <v>14.042703409682451</v>
      </c>
      <c r="X1909" s="53">
        <f t="shared" si="299"/>
        <v>0</v>
      </c>
      <c r="Y1909" s="12"/>
      <c r="Z1909" s="21"/>
      <c r="AA1909" s="48"/>
      <c r="AB1909" s="21"/>
      <c r="AC1909" s="12"/>
    </row>
    <row r="1910" spans="1:29" x14ac:dyDescent="0.3">
      <c r="A1910" s="1">
        <f t="shared" si="290"/>
        <v>45219.854166662044</v>
      </c>
      <c r="B1910" s="6">
        <v>20</v>
      </c>
      <c r="C1910" s="6" t="s">
        <v>127</v>
      </c>
      <c r="D1910">
        <f>IF(HOUR(A1910)+MINUTE(A1910)/60&lt;=18,1,IF(HOUR(A1910)+MINUTE(A1910)/60&gt;=23.25,1,LOOKUP(DAY(A1910),calendario!$A$12:$A$41,calendario!$C$12:$C$41)))</f>
        <v>0</v>
      </c>
      <c r="E1910" s="89">
        <f t="shared" si="291"/>
        <v>4.65042529296875</v>
      </c>
      <c r="F1910" s="88">
        <v>18.601701171875</v>
      </c>
      <c r="G1910" s="89">
        <f t="shared" si="291"/>
        <v>4.6514819335937503</v>
      </c>
      <c r="H1910" s="86">
        <v>18.605927734375001</v>
      </c>
      <c r="O1910" s="53">
        <f t="shared" si="292"/>
        <v>0</v>
      </c>
      <c r="P1910" s="54">
        <f t="shared" si="293"/>
        <v>60.072878709005721</v>
      </c>
      <c r="Q1910" s="69">
        <v>28.983827954190527</v>
      </c>
      <c r="R1910" s="53">
        <f t="shared" si="294"/>
        <v>14.042703409682451</v>
      </c>
      <c r="S1910" s="53">
        <f t="shared" si="295"/>
        <v>0</v>
      </c>
      <c r="T1910" s="53">
        <f t="shared" si="296"/>
        <v>0</v>
      </c>
      <c r="U1910" s="53">
        <f t="shared" si="297"/>
        <v>60.072878709005721</v>
      </c>
      <c r="V1910" s="69">
        <v>28.983827954190527</v>
      </c>
      <c r="W1910" s="53">
        <f t="shared" si="298"/>
        <v>14.042703409682451</v>
      </c>
      <c r="X1910" s="53">
        <f t="shared" si="299"/>
        <v>0</v>
      </c>
      <c r="Y1910" s="12"/>
      <c r="Z1910" s="21"/>
      <c r="AA1910" s="48"/>
      <c r="AB1910" s="21"/>
      <c r="AC1910" s="12"/>
    </row>
    <row r="1911" spans="1:29" x14ac:dyDescent="0.3">
      <c r="A1911" s="1">
        <f t="shared" si="290"/>
        <v>45219.864583328708</v>
      </c>
      <c r="B1911" s="6">
        <v>20</v>
      </c>
      <c r="C1911" s="6" t="s">
        <v>128</v>
      </c>
      <c r="D1911">
        <f>IF(HOUR(A1911)+MINUTE(A1911)/60&lt;=18,1,IF(HOUR(A1911)+MINUTE(A1911)/60&gt;=23.25,1,LOOKUP(DAY(A1911),calendario!$A$12:$A$41,calendario!$C$12:$C$41)))</f>
        <v>0</v>
      </c>
      <c r="E1911" s="89">
        <f t="shared" si="291"/>
        <v>4.6507387695312499</v>
      </c>
      <c r="F1911" s="88">
        <v>18.602955078124999</v>
      </c>
      <c r="G1911" s="89">
        <f t="shared" si="291"/>
        <v>4.6515878906249997</v>
      </c>
      <c r="H1911" s="86">
        <v>18.606351562499999</v>
      </c>
      <c r="O1911" s="53">
        <f t="shared" si="292"/>
        <v>0</v>
      </c>
      <c r="P1911" s="54">
        <f t="shared" si="293"/>
        <v>60.072878709005721</v>
      </c>
      <c r="Q1911" s="69">
        <v>28.93674154086413</v>
      </c>
      <c r="R1911" s="53">
        <f t="shared" si="294"/>
        <v>14.06624661634565</v>
      </c>
      <c r="S1911" s="53">
        <f t="shared" si="295"/>
        <v>0</v>
      </c>
      <c r="T1911" s="53">
        <f t="shared" si="296"/>
        <v>0</v>
      </c>
      <c r="U1911" s="53">
        <f t="shared" si="297"/>
        <v>60.072878709005721</v>
      </c>
      <c r="V1911" s="69">
        <v>28.93674154086413</v>
      </c>
      <c r="W1911" s="53">
        <f t="shared" si="298"/>
        <v>14.06624661634565</v>
      </c>
      <c r="X1911" s="53">
        <f t="shared" si="299"/>
        <v>0</v>
      </c>
      <c r="Y1911" s="12"/>
      <c r="Z1911" s="21"/>
      <c r="AA1911" s="48"/>
      <c r="AB1911" s="21"/>
      <c r="AC1911" s="12"/>
    </row>
    <row r="1912" spans="1:29" x14ac:dyDescent="0.3">
      <c r="A1912" s="1">
        <f t="shared" si="290"/>
        <v>45219.874999995372</v>
      </c>
      <c r="B1912" s="6">
        <v>20</v>
      </c>
      <c r="C1912" s="6" t="s">
        <v>129</v>
      </c>
      <c r="D1912">
        <f>IF(HOUR(A1912)+MINUTE(A1912)/60&lt;=18,1,IF(HOUR(A1912)+MINUTE(A1912)/60&gt;=23.25,1,LOOKUP(DAY(A1912),calendario!$A$12:$A$41,calendario!$C$12:$C$41)))</f>
        <v>0</v>
      </c>
      <c r="E1912" s="89">
        <f t="shared" si="291"/>
        <v>4.6503876953125003</v>
      </c>
      <c r="F1912" s="88">
        <v>18.601550781250001</v>
      </c>
      <c r="G1912" s="89">
        <f t="shared" si="291"/>
        <v>4.6515458984375</v>
      </c>
      <c r="H1912" s="86">
        <v>18.60618359375</v>
      </c>
      <c r="O1912" s="53">
        <f t="shared" si="292"/>
        <v>0</v>
      </c>
      <c r="P1912" s="54">
        <f t="shared" si="293"/>
        <v>60.072878709005721</v>
      </c>
      <c r="Q1912" s="69">
        <v>28.93674154086413</v>
      </c>
      <c r="R1912" s="53">
        <f t="shared" si="294"/>
        <v>14.06624661634565</v>
      </c>
      <c r="S1912" s="53">
        <f t="shared" si="295"/>
        <v>0</v>
      </c>
      <c r="T1912" s="53">
        <f t="shared" si="296"/>
        <v>0</v>
      </c>
      <c r="U1912" s="53">
        <f t="shared" si="297"/>
        <v>60.072878709005721</v>
      </c>
      <c r="V1912" s="69">
        <v>28.93674154086413</v>
      </c>
      <c r="W1912" s="53">
        <f t="shared" si="298"/>
        <v>14.06624661634565</v>
      </c>
      <c r="X1912" s="53">
        <f t="shared" si="299"/>
        <v>0</v>
      </c>
      <c r="Y1912" s="12"/>
      <c r="Z1912" s="21"/>
      <c r="AA1912" s="48"/>
      <c r="AB1912" s="21"/>
      <c r="AC1912" s="12"/>
    </row>
    <row r="1913" spans="1:29" x14ac:dyDescent="0.3">
      <c r="A1913" s="1">
        <f t="shared" si="290"/>
        <v>45219.885416662037</v>
      </c>
      <c r="B1913" s="6">
        <v>20</v>
      </c>
      <c r="C1913" s="6" t="s">
        <v>130</v>
      </c>
      <c r="D1913">
        <f>IF(HOUR(A1913)+MINUTE(A1913)/60&lt;=18,1,IF(HOUR(A1913)+MINUTE(A1913)/60&gt;=23.25,1,LOOKUP(DAY(A1913),calendario!$A$12:$A$41,calendario!$C$12:$C$41)))</f>
        <v>0</v>
      </c>
      <c r="E1913" s="89">
        <f t="shared" si="291"/>
        <v>4.6508730468749997</v>
      </c>
      <c r="F1913" s="88">
        <v>18.603492187499999</v>
      </c>
      <c r="G1913" s="89">
        <f t="shared" si="291"/>
        <v>4.6511889648437501</v>
      </c>
      <c r="H1913" s="86">
        <v>18.604755859375</v>
      </c>
      <c r="O1913" s="53">
        <f t="shared" si="292"/>
        <v>0</v>
      </c>
      <c r="P1913" s="54">
        <f t="shared" si="293"/>
        <v>60.072878709005721</v>
      </c>
      <c r="Q1913" s="69">
        <v>28.788089536699637</v>
      </c>
      <c r="R1913" s="53">
        <f t="shared" si="294"/>
        <v>14.140572618427896</v>
      </c>
      <c r="S1913" s="53">
        <f t="shared" si="295"/>
        <v>0</v>
      </c>
      <c r="T1913" s="53">
        <f t="shared" si="296"/>
        <v>0</v>
      </c>
      <c r="U1913" s="53">
        <f t="shared" si="297"/>
        <v>60.072878709005721</v>
      </c>
      <c r="V1913" s="69">
        <v>28.788089536699637</v>
      </c>
      <c r="W1913" s="53">
        <f t="shared" si="298"/>
        <v>14.140572618427896</v>
      </c>
      <c r="X1913" s="53">
        <f t="shared" si="299"/>
        <v>0</v>
      </c>
      <c r="Y1913" s="12"/>
      <c r="Z1913" s="21"/>
      <c r="AA1913" s="48"/>
      <c r="AB1913" s="21"/>
      <c r="AC1913" s="12"/>
    </row>
    <row r="1914" spans="1:29" x14ac:dyDescent="0.3">
      <c r="A1914" s="1">
        <f t="shared" si="290"/>
        <v>45219.895833328701</v>
      </c>
      <c r="B1914" s="6">
        <v>20</v>
      </c>
      <c r="C1914" s="6" t="s">
        <v>131</v>
      </c>
      <c r="D1914">
        <f>IF(HOUR(A1914)+MINUTE(A1914)/60&lt;=18,1,IF(HOUR(A1914)+MINUTE(A1914)/60&gt;=23.25,1,LOOKUP(DAY(A1914),calendario!$A$12:$A$41,calendario!$C$12:$C$41)))</f>
        <v>0</v>
      </c>
      <c r="E1914" s="89">
        <f t="shared" si="291"/>
        <v>4.6512226562499999</v>
      </c>
      <c r="F1914" s="88">
        <v>18.604890624999999</v>
      </c>
      <c r="G1914" s="89">
        <f t="shared" si="291"/>
        <v>4.6512954101562496</v>
      </c>
      <c r="H1914" s="86">
        <v>18.605181640624998</v>
      </c>
      <c r="O1914" s="53">
        <f t="shared" si="292"/>
        <v>0</v>
      </c>
      <c r="P1914" s="54">
        <f t="shared" si="293"/>
        <v>60.072878709005721</v>
      </c>
      <c r="Q1914" s="69">
        <v>28.788089536699637</v>
      </c>
      <c r="R1914" s="53">
        <f t="shared" si="294"/>
        <v>14.140572618427896</v>
      </c>
      <c r="S1914" s="53">
        <f t="shared" si="295"/>
        <v>0</v>
      </c>
      <c r="T1914" s="53">
        <f t="shared" si="296"/>
        <v>0</v>
      </c>
      <c r="U1914" s="53">
        <f t="shared" si="297"/>
        <v>60.072878709005721</v>
      </c>
      <c r="V1914" s="69">
        <v>28.788089536699637</v>
      </c>
      <c r="W1914" s="53">
        <f t="shared" si="298"/>
        <v>14.140572618427896</v>
      </c>
      <c r="X1914" s="53">
        <f t="shared" si="299"/>
        <v>0</v>
      </c>
      <c r="Y1914" s="12"/>
      <c r="Z1914" s="21"/>
      <c r="AA1914" s="48"/>
      <c r="AB1914" s="21"/>
      <c r="AC1914" s="12"/>
    </row>
    <row r="1915" spans="1:29" x14ac:dyDescent="0.3">
      <c r="A1915" s="1">
        <f t="shared" si="290"/>
        <v>45219.906249995365</v>
      </c>
      <c r="B1915" s="6">
        <v>20</v>
      </c>
      <c r="C1915" s="6" t="s">
        <v>132</v>
      </c>
      <c r="D1915">
        <f>IF(HOUR(A1915)+MINUTE(A1915)/60&lt;=18,1,IF(HOUR(A1915)+MINUTE(A1915)/60&gt;=23.25,1,LOOKUP(DAY(A1915),calendario!$A$12:$A$41,calendario!$C$12:$C$41)))</f>
        <v>0</v>
      </c>
      <c r="E1915" s="89">
        <f t="shared" si="291"/>
        <v>4.6515224609374997</v>
      </c>
      <c r="F1915" s="88">
        <v>18.606089843749999</v>
      </c>
      <c r="G1915" s="89">
        <f t="shared" si="291"/>
        <v>4.6512089843749997</v>
      </c>
      <c r="H1915" s="86">
        <v>18.604835937499999</v>
      </c>
      <c r="O1915" s="53">
        <f t="shared" si="292"/>
        <v>0</v>
      </c>
      <c r="P1915" s="54">
        <f t="shared" si="293"/>
        <v>60.072878709005721</v>
      </c>
      <c r="Q1915" s="69">
        <v>28.927831858407082</v>
      </c>
      <c r="R1915" s="53">
        <f t="shared" si="294"/>
        <v>14.070701457574174</v>
      </c>
      <c r="S1915" s="53">
        <f t="shared" si="295"/>
        <v>0</v>
      </c>
      <c r="T1915" s="53">
        <f t="shared" si="296"/>
        <v>0</v>
      </c>
      <c r="U1915" s="53">
        <f t="shared" si="297"/>
        <v>60.072878709005721</v>
      </c>
      <c r="V1915" s="69">
        <v>28.927831858407082</v>
      </c>
      <c r="W1915" s="53">
        <f t="shared" si="298"/>
        <v>14.070701457574174</v>
      </c>
      <c r="X1915" s="53">
        <f t="shared" si="299"/>
        <v>0</v>
      </c>
      <c r="Y1915" s="12"/>
      <c r="Z1915" s="21"/>
      <c r="AA1915" s="48"/>
      <c r="AB1915" s="21"/>
      <c r="AC1915" s="12"/>
    </row>
    <row r="1916" spans="1:29" x14ac:dyDescent="0.3">
      <c r="A1916" s="1">
        <f t="shared" si="290"/>
        <v>45219.916666662029</v>
      </c>
      <c r="B1916" s="6">
        <v>20</v>
      </c>
      <c r="C1916" s="6" t="s">
        <v>133</v>
      </c>
      <c r="D1916">
        <f>IF(HOUR(A1916)+MINUTE(A1916)/60&lt;=18,1,IF(HOUR(A1916)+MINUTE(A1916)/60&gt;=23.25,1,LOOKUP(DAY(A1916),calendario!$A$12:$A$41,calendario!$C$12:$C$41)))</f>
        <v>0</v>
      </c>
      <c r="E1916" s="89">
        <f t="shared" si="291"/>
        <v>4.6514541015624999</v>
      </c>
      <c r="F1916" s="88">
        <v>18.60581640625</v>
      </c>
      <c r="G1916" s="89">
        <f t="shared" si="291"/>
        <v>4.6512192382812501</v>
      </c>
      <c r="H1916" s="86">
        <v>18.604876953125</v>
      </c>
      <c r="O1916" s="53">
        <f t="shared" si="292"/>
        <v>0</v>
      </c>
      <c r="P1916" s="54">
        <f t="shared" si="293"/>
        <v>60.072878709005721</v>
      </c>
      <c r="Q1916" s="69">
        <v>28.927831858407082</v>
      </c>
      <c r="R1916" s="53">
        <f t="shared" si="294"/>
        <v>14.070701457574174</v>
      </c>
      <c r="S1916" s="53">
        <f t="shared" si="295"/>
        <v>0</v>
      </c>
      <c r="T1916" s="53">
        <f t="shared" si="296"/>
        <v>0</v>
      </c>
      <c r="U1916" s="53">
        <f t="shared" si="297"/>
        <v>60.072878709005721</v>
      </c>
      <c r="V1916" s="69">
        <v>28.927831858407082</v>
      </c>
      <c r="W1916" s="53">
        <f t="shared" si="298"/>
        <v>14.070701457574174</v>
      </c>
      <c r="X1916" s="53">
        <f t="shared" si="299"/>
        <v>0</v>
      </c>
      <c r="Y1916" s="12"/>
      <c r="Z1916" s="21"/>
      <c r="AA1916" s="48"/>
      <c r="AB1916" s="21"/>
      <c r="AC1916" s="12"/>
    </row>
    <row r="1917" spans="1:29" x14ac:dyDescent="0.3">
      <c r="A1917" s="1">
        <f t="shared" si="290"/>
        <v>45219.927083328694</v>
      </c>
      <c r="B1917" s="6">
        <v>20</v>
      </c>
      <c r="C1917" s="6" t="s">
        <v>134</v>
      </c>
      <c r="D1917">
        <f>IF(HOUR(A1917)+MINUTE(A1917)/60&lt;=18,1,IF(HOUR(A1917)+MINUTE(A1917)/60&gt;=23.25,1,LOOKUP(DAY(A1917),calendario!$A$12:$A$41,calendario!$C$12:$C$41)))</f>
        <v>0</v>
      </c>
      <c r="E1917" s="89">
        <f t="shared" si="291"/>
        <v>4.6515864257812503</v>
      </c>
      <c r="F1917" s="88">
        <v>18.606345703125001</v>
      </c>
      <c r="G1917" s="89">
        <f t="shared" si="291"/>
        <v>4.6511357421874999</v>
      </c>
      <c r="H1917" s="86">
        <v>18.60454296875</v>
      </c>
      <c r="O1917" s="53">
        <f t="shared" si="292"/>
        <v>0</v>
      </c>
      <c r="P1917" s="54">
        <f t="shared" si="293"/>
        <v>60.072878709005721</v>
      </c>
      <c r="Q1917" s="69">
        <v>28.958508849557521</v>
      </c>
      <c r="R1917" s="53">
        <f t="shared" si="294"/>
        <v>14.055362961998954</v>
      </c>
      <c r="S1917" s="53">
        <f t="shared" si="295"/>
        <v>0</v>
      </c>
      <c r="T1917" s="53">
        <f t="shared" si="296"/>
        <v>0</v>
      </c>
      <c r="U1917" s="53">
        <f t="shared" si="297"/>
        <v>60.072878709005721</v>
      </c>
      <c r="V1917" s="69">
        <v>28.958508849557521</v>
      </c>
      <c r="W1917" s="53">
        <f t="shared" si="298"/>
        <v>14.055362961998954</v>
      </c>
      <c r="X1917" s="53">
        <f t="shared" si="299"/>
        <v>0</v>
      </c>
      <c r="Y1917" s="12"/>
      <c r="Z1917" s="21"/>
      <c r="AA1917" s="48"/>
      <c r="AB1917" s="21"/>
      <c r="AC1917" s="12"/>
    </row>
    <row r="1918" spans="1:29" x14ac:dyDescent="0.3">
      <c r="A1918" s="1">
        <f t="shared" si="290"/>
        <v>45219.937499995358</v>
      </c>
      <c r="B1918" s="6">
        <v>20</v>
      </c>
      <c r="C1918" s="6" t="s">
        <v>135</v>
      </c>
      <c r="D1918">
        <f>IF(HOUR(A1918)+MINUTE(A1918)/60&lt;=18,1,IF(HOUR(A1918)+MINUTE(A1918)/60&gt;=23.25,1,LOOKUP(DAY(A1918),calendario!$A$12:$A$41,calendario!$C$12:$C$41)))</f>
        <v>0</v>
      </c>
      <c r="E1918" s="89">
        <f t="shared" si="291"/>
        <v>4.6520288085937498</v>
      </c>
      <c r="F1918" s="88">
        <v>18.608115234374999</v>
      </c>
      <c r="G1918" s="89">
        <f t="shared" si="291"/>
        <v>4.6510078124999996</v>
      </c>
      <c r="H1918" s="86">
        <v>18.604031249999998</v>
      </c>
      <c r="O1918" s="53">
        <f t="shared" si="292"/>
        <v>0</v>
      </c>
      <c r="P1918" s="54">
        <f t="shared" si="293"/>
        <v>60.072878709005721</v>
      </c>
      <c r="Q1918" s="69">
        <v>28.958508849557521</v>
      </c>
      <c r="R1918" s="53">
        <f t="shared" si="294"/>
        <v>14.055362961998954</v>
      </c>
      <c r="S1918" s="53">
        <f t="shared" si="295"/>
        <v>0</v>
      </c>
      <c r="T1918" s="53">
        <f t="shared" si="296"/>
        <v>0</v>
      </c>
      <c r="U1918" s="53">
        <f t="shared" si="297"/>
        <v>60.072878709005721</v>
      </c>
      <c r="V1918" s="69">
        <v>28.958508849557521</v>
      </c>
      <c r="W1918" s="53">
        <f t="shared" si="298"/>
        <v>14.055362961998954</v>
      </c>
      <c r="X1918" s="53">
        <f t="shared" si="299"/>
        <v>0</v>
      </c>
      <c r="Y1918" s="12"/>
      <c r="Z1918" s="21"/>
      <c r="AA1918" s="48"/>
      <c r="AB1918" s="21"/>
      <c r="AC1918" s="12"/>
    </row>
    <row r="1919" spans="1:29" x14ac:dyDescent="0.3">
      <c r="A1919" s="1">
        <f t="shared" si="290"/>
        <v>45219.947916662022</v>
      </c>
      <c r="B1919" s="6">
        <v>20</v>
      </c>
      <c r="C1919" s="6" t="s">
        <v>136</v>
      </c>
      <c r="D1919">
        <f>IF(HOUR(A1919)+MINUTE(A1919)/60&lt;=18,1,IF(HOUR(A1919)+MINUTE(A1919)/60&gt;=23.25,1,LOOKUP(DAY(A1919),calendario!$A$12:$A$41,calendario!$C$12:$C$41)))</f>
        <v>0</v>
      </c>
      <c r="E1919" s="89">
        <f t="shared" si="291"/>
        <v>4.6515258789062504</v>
      </c>
      <c r="F1919" s="88">
        <v>18.606103515625001</v>
      </c>
      <c r="G1919" s="89">
        <f t="shared" si="291"/>
        <v>4.6513940429687501</v>
      </c>
      <c r="H1919" s="86">
        <v>18.605576171875001</v>
      </c>
      <c r="O1919" s="53">
        <f t="shared" si="292"/>
        <v>0</v>
      </c>
      <c r="P1919" s="54">
        <f t="shared" si="293"/>
        <v>60.072878709005721</v>
      </c>
      <c r="Q1919" s="69">
        <v>28.962855023425298</v>
      </c>
      <c r="R1919" s="53">
        <f t="shared" si="294"/>
        <v>14.053189875065065</v>
      </c>
      <c r="S1919" s="53">
        <f t="shared" si="295"/>
        <v>0</v>
      </c>
      <c r="T1919" s="53">
        <f t="shared" si="296"/>
        <v>0</v>
      </c>
      <c r="U1919" s="53">
        <f t="shared" si="297"/>
        <v>60.072878709005721</v>
      </c>
      <c r="V1919" s="69">
        <v>28.962855023425298</v>
      </c>
      <c r="W1919" s="53">
        <f t="shared" si="298"/>
        <v>14.053189875065065</v>
      </c>
      <c r="X1919" s="53">
        <f t="shared" si="299"/>
        <v>0</v>
      </c>
      <c r="Y1919" s="12"/>
      <c r="Z1919" s="21"/>
      <c r="AA1919" s="48"/>
      <c r="AB1919" s="21"/>
      <c r="AC1919" s="12"/>
    </row>
    <row r="1920" spans="1:29" x14ac:dyDescent="0.3">
      <c r="A1920" s="1">
        <f t="shared" si="290"/>
        <v>45219.958333328686</v>
      </c>
      <c r="B1920" s="6">
        <v>20</v>
      </c>
      <c r="C1920" s="6" t="s">
        <v>137</v>
      </c>
      <c r="D1920">
        <f>IF(HOUR(A1920)+MINUTE(A1920)/60&lt;=18,1,IF(HOUR(A1920)+MINUTE(A1920)/60&gt;=23.25,1,LOOKUP(DAY(A1920),calendario!$A$12:$A$41,calendario!$C$12:$C$41)))</f>
        <v>0</v>
      </c>
      <c r="E1920" s="89">
        <f t="shared" si="291"/>
        <v>4.6518886718749997</v>
      </c>
      <c r="F1920" s="88">
        <v>18.607554687499999</v>
      </c>
      <c r="G1920" s="89">
        <f t="shared" si="291"/>
        <v>4.6509414062500003</v>
      </c>
      <c r="H1920" s="86">
        <v>18.603765625000001</v>
      </c>
      <c r="O1920" s="53">
        <f t="shared" si="292"/>
        <v>0</v>
      </c>
      <c r="P1920" s="54">
        <f t="shared" si="293"/>
        <v>60.072878709005721</v>
      </c>
      <c r="Q1920" s="69">
        <v>28.962855023425298</v>
      </c>
      <c r="R1920" s="53">
        <f t="shared" si="294"/>
        <v>14.053189875065065</v>
      </c>
      <c r="S1920" s="53">
        <f t="shared" si="295"/>
        <v>0</v>
      </c>
      <c r="T1920" s="53">
        <f t="shared" si="296"/>
        <v>0</v>
      </c>
      <c r="U1920" s="53">
        <f t="shared" si="297"/>
        <v>60.072878709005721</v>
      </c>
      <c r="V1920" s="69">
        <v>28.962855023425298</v>
      </c>
      <c r="W1920" s="53">
        <f t="shared" si="298"/>
        <v>14.053189875065065</v>
      </c>
      <c r="X1920" s="53">
        <f t="shared" si="299"/>
        <v>0</v>
      </c>
      <c r="Y1920" s="12"/>
      <c r="Z1920" s="21"/>
      <c r="AA1920" s="48"/>
      <c r="AB1920" s="21"/>
      <c r="AC1920" s="12"/>
    </row>
    <row r="1921" spans="1:29" x14ac:dyDescent="0.3">
      <c r="A1921" s="1">
        <f t="shared" si="290"/>
        <v>45219.968749995351</v>
      </c>
      <c r="B1921" s="6">
        <v>20</v>
      </c>
      <c r="C1921" s="6" t="s">
        <v>138</v>
      </c>
      <c r="D1921">
        <f>IF(HOUR(A1921)+MINUTE(A1921)/60&lt;=18,1,IF(HOUR(A1921)+MINUTE(A1921)/60&gt;=23.25,1,LOOKUP(DAY(A1921),calendario!$A$12:$A$41,calendario!$C$12:$C$41)))</f>
        <v>1</v>
      </c>
      <c r="E1921" s="89">
        <f t="shared" si="291"/>
        <v>4.6520000000000001</v>
      </c>
      <c r="F1921" s="88">
        <v>18.608000000000001</v>
      </c>
      <c r="G1921" s="89">
        <f t="shared" si="291"/>
        <v>4.5561533203125002</v>
      </c>
      <c r="H1921" s="86">
        <v>18.224613281250001</v>
      </c>
      <c r="O1921" s="53">
        <f t="shared" si="292"/>
        <v>0</v>
      </c>
      <c r="P1921" s="54">
        <f t="shared" si="293"/>
        <v>58.927641853201457</v>
      </c>
      <c r="Q1921" s="69">
        <v>29.514114783966686</v>
      </c>
      <c r="R1921" s="53">
        <f t="shared" si="294"/>
        <v>13.233572488287349</v>
      </c>
      <c r="S1921" s="53">
        <f t="shared" si="295"/>
        <v>0</v>
      </c>
      <c r="T1921" s="53">
        <f t="shared" si="296"/>
        <v>0</v>
      </c>
      <c r="U1921" s="53">
        <f t="shared" si="297"/>
        <v>58.927641853201457</v>
      </c>
      <c r="V1921" s="69">
        <v>29.514114783966686</v>
      </c>
      <c r="W1921" s="53">
        <f t="shared" si="298"/>
        <v>13.233572488287349</v>
      </c>
      <c r="X1921" s="53">
        <f t="shared" si="299"/>
        <v>0</v>
      </c>
      <c r="Y1921" s="12"/>
      <c r="Z1921" s="21"/>
      <c r="AA1921" s="48"/>
      <c r="AB1921" s="21"/>
      <c r="AC1921" s="12"/>
    </row>
    <row r="1922" spans="1:29" x14ac:dyDescent="0.3">
      <c r="A1922" s="1">
        <f t="shared" si="290"/>
        <v>45219.979166662015</v>
      </c>
      <c r="B1922" s="6">
        <v>20</v>
      </c>
      <c r="C1922" s="6" t="s">
        <v>139</v>
      </c>
      <c r="D1922">
        <f>IF(HOUR(A1922)+MINUTE(A1922)/60&lt;=18,1,IF(HOUR(A1922)+MINUTE(A1922)/60&gt;=23.25,1,LOOKUP(DAY(A1922),calendario!$A$12:$A$41,calendario!$C$12:$C$41)))</f>
        <v>1</v>
      </c>
      <c r="E1922" s="89">
        <f t="shared" si="291"/>
        <v>4.5124594726562499</v>
      </c>
      <c r="F1922" s="88">
        <v>18.049837890625</v>
      </c>
      <c r="G1922" s="89">
        <f t="shared" si="291"/>
        <v>4.4970039062499998</v>
      </c>
      <c r="H1922" s="86">
        <v>17.988015624999999</v>
      </c>
      <c r="O1922" s="53">
        <f t="shared" si="292"/>
        <v>0</v>
      </c>
      <c r="P1922" s="54">
        <f t="shared" si="293"/>
        <v>58.927641853201457</v>
      </c>
      <c r="Q1922" s="69">
        <v>29.514114783966686</v>
      </c>
      <c r="R1922" s="53">
        <f t="shared" si="294"/>
        <v>13.233572488287349</v>
      </c>
      <c r="S1922" s="53">
        <f t="shared" si="295"/>
        <v>0</v>
      </c>
      <c r="T1922" s="53">
        <f t="shared" si="296"/>
        <v>0</v>
      </c>
      <c r="U1922" s="53">
        <f t="shared" si="297"/>
        <v>58.927641853201457</v>
      </c>
      <c r="V1922" s="69">
        <v>29.514114783966686</v>
      </c>
      <c r="W1922" s="53">
        <f t="shared" si="298"/>
        <v>13.233572488287349</v>
      </c>
      <c r="X1922" s="53">
        <f t="shared" si="299"/>
        <v>0</v>
      </c>
      <c r="Y1922" s="12"/>
      <c r="Z1922" s="21"/>
      <c r="AA1922" s="48"/>
      <c r="AB1922" s="21"/>
      <c r="AC1922" s="12"/>
    </row>
    <row r="1923" spans="1:29" x14ac:dyDescent="0.3">
      <c r="A1923" s="1">
        <f t="shared" si="290"/>
        <v>45219.989583328679</v>
      </c>
      <c r="B1923" s="6">
        <v>20</v>
      </c>
      <c r="C1923" s="6" t="s">
        <v>140</v>
      </c>
      <c r="D1923">
        <f>IF(HOUR(A1923)+MINUTE(A1923)/60&lt;=18,1,IF(HOUR(A1923)+MINUTE(A1923)/60&gt;=23.25,1,LOOKUP(DAY(A1923),calendario!$A$12:$A$41,calendario!$C$12:$C$41)))</f>
        <v>1</v>
      </c>
      <c r="E1923" s="89">
        <f t="shared" si="291"/>
        <v>4.5077773437499999</v>
      </c>
      <c r="F1923" s="88">
        <v>18.031109375</v>
      </c>
      <c r="G1923" s="89">
        <f t="shared" si="291"/>
        <v>4.4970898437500004</v>
      </c>
      <c r="H1923" s="86">
        <v>17.988359375000002</v>
      </c>
      <c r="O1923" s="53">
        <f t="shared" si="292"/>
        <v>0</v>
      </c>
      <c r="P1923" s="54">
        <f t="shared" si="293"/>
        <v>58.927641853201457</v>
      </c>
      <c r="Q1923" s="69">
        <v>28.975192868297764</v>
      </c>
      <c r="R1923" s="53">
        <f t="shared" si="294"/>
        <v>13.50303344612181</v>
      </c>
      <c r="S1923" s="53">
        <f t="shared" si="295"/>
        <v>0</v>
      </c>
      <c r="T1923" s="53">
        <f t="shared" si="296"/>
        <v>0</v>
      </c>
      <c r="U1923" s="53">
        <f t="shared" si="297"/>
        <v>58.927641853201457</v>
      </c>
      <c r="V1923" s="69">
        <v>28.975192868297764</v>
      </c>
      <c r="W1923" s="53">
        <f t="shared" si="298"/>
        <v>13.50303344612181</v>
      </c>
      <c r="X1923" s="53">
        <f t="shared" si="299"/>
        <v>0</v>
      </c>
      <c r="Y1923" s="12"/>
      <c r="Z1923" s="21"/>
      <c r="AA1923" s="48"/>
      <c r="AB1923" s="21"/>
      <c r="AC1923" s="12"/>
    </row>
    <row r="1924" spans="1:29" x14ac:dyDescent="0.3">
      <c r="A1924" s="1">
        <f t="shared" si="290"/>
        <v>45219.999999995343</v>
      </c>
      <c r="B1924" s="6">
        <v>20</v>
      </c>
      <c r="C1924" s="6" t="s">
        <v>141</v>
      </c>
      <c r="D1924">
        <f>IF(HOUR(A1924)+MINUTE(A1924)/60&lt;=18,1,IF(HOUR(A1924)+MINUTE(A1924)/60&gt;=23.25,1,LOOKUP(DAY(A1924),calendario!$A$12:$A$41,calendario!$C$12:$C$41)))</f>
        <v>1</v>
      </c>
      <c r="E1924" s="89">
        <f t="shared" si="291"/>
        <v>4.5080341796874999</v>
      </c>
      <c r="F1924" s="88">
        <v>18.032136718749999</v>
      </c>
      <c r="G1924" s="89">
        <f t="shared" si="291"/>
        <v>4.4970415039062503</v>
      </c>
      <c r="H1924" s="86">
        <v>17.988166015625001</v>
      </c>
      <c r="O1924" s="53">
        <f t="shared" si="292"/>
        <v>0</v>
      </c>
      <c r="P1924" s="54">
        <f t="shared" si="293"/>
        <v>58.927641853201457</v>
      </c>
      <c r="Q1924" s="69">
        <v>28.975192868297764</v>
      </c>
      <c r="R1924" s="53">
        <f t="shared" si="294"/>
        <v>13.50303344612181</v>
      </c>
      <c r="S1924" s="53">
        <f t="shared" si="295"/>
        <v>0</v>
      </c>
      <c r="T1924" s="53">
        <f t="shared" si="296"/>
        <v>0</v>
      </c>
      <c r="U1924" s="53">
        <f t="shared" si="297"/>
        <v>58.927641853201457</v>
      </c>
      <c r="V1924" s="69">
        <v>28.975192868297764</v>
      </c>
      <c r="W1924" s="53">
        <f t="shared" si="298"/>
        <v>13.50303344612181</v>
      </c>
      <c r="X1924" s="53">
        <f t="shared" si="299"/>
        <v>0</v>
      </c>
      <c r="Y1924" s="12"/>
      <c r="Z1924" s="21"/>
      <c r="AA1924" s="48"/>
      <c r="AB1924" s="21"/>
      <c r="AC1924" s="12"/>
    </row>
    <row r="1925" spans="1:29" x14ac:dyDescent="0.3">
      <c r="A1925" s="1">
        <f t="shared" si="290"/>
        <v>45220.010416662008</v>
      </c>
      <c r="B1925" s="6">
        <v>21</v>
      </c>
      <c r="C1925" s="6" t="s">
        <v>142</v>
      </c>
      <c r="D1925">
        <f>IF(HOUR(A1925)+MINUTE(A1925)/60&lt;=18,1,IF(HOUR(A1925)+MINUTE(A1925)/60&gt;=23.25,1,LOOKUP(DAY(A1925),calendario!$A$12:$A$41,calendario!$C$12:$C$41)))</f>
        <v>1</v>
      </c>
      <c r="E1925" s="89">
        <f t="shared" si="291"/>
        <v>3.6782114257812499</v>
      </c>
      <c r="F1925" s="88">
        <v>14.712845703125</v>
      </c>
      <c r="G1925" s="89">
        <f t="shared" si="291"/>
        <v>3.0373588867187502</v>
      </c>
      <c r="H1925" s="86">
        <v>12.149435546875001</v>
      </c>
      <c r="O1925" s="53">
        <f t="shared" si="292"/>
        <v>0.77398830950052777</v>
      </c>
      <c r="P1925" s="54">
        <f t="shared" si="293"/>
        <v>58.927641853201457</v>
      </c>
      <c r="Q1925" s="69">
        <v>26.51825871941697</v>
      </c>
      <c r="R1925" s="53">
        <f t="shared" si="294"/>
        <v>14.731500520562207</v>
      </c>
      <c r="S1925" s="53">
        <f t="shared" si="295"/>
        <v>11.402009184316087</v>
      </c>
      <c r="T1925" s="53">
        <f t="shared" si="296"/>
        <v>1.427699676521299</v>
      </c>
      <c r="U1925" s="53">
        <f t="shared" si="297"/>
        <v>58.927641853201457</v>
      </c>
      <c r="V1925" s="69">
        <v>26.51825871941697</v>
      </c>
      <c r="W1925" s="53">
        <f t="shared" si="298"/>
        <v>14.731500520562207</v>
      </c>
      <c r="X1925" s="53">
        <f t="shared" si="299"/>
        <v>21.032158527880011</v>
      </c>
      <c r="Y1925" s="12"/>
      <c r="Z1925" s="21"/>
      <c r="AA1925" s="48"/>
      <c r="AB1925" s="21"/>
      <c r="AC1925" s="12"/>
    </row>
    <row r="1926" spans="1:29" x14ac:dyDescent="0.3">
      <c r="A1926" s="1">
        <f t="shared" ref="A1926:A1989" si="300">A1925+0.0104166666666667</f>
        <v>45220.020833328672</v>
      </c>
      <c r="B1926" s="6">
        <v>21</v>
      </c>
      <c r="C1926" s="6" t="s">
        <v>34</v>
      </c>
      <c r="D1926">
        <f>IF(HOUR(A1926)+MINUTE(A1926)/60&lt;=18,1,IF(HOUR(A1926)+MINUTE(A1926)/60&gt;=23.25,1,LOOKUP(DAY(A1926),calendario!$A$12:$A$41,calendario!$C$12:$C$41)))</f>
        <v>1</v>
      </c>
      <c r="E1926" s="89">
        <f t="shared" ref="E1926:G1989" si="301">F1926/4</f>
        <v>9.0424125671386718E-2</v>
      </c>
      <c r="F1926" s="88">
        <v>0.36169650268554687</v>
      </c>
      <c r="G1926" s="89">
        <f t="shared" si="301"/>
        <v>0</v>
      </c>
      <c r="H1926" s="86">
        <v>0</v>
      </c>
      <c r="O1926" s="53">
        <f t="shared" ref="O1926:O1989" si="302">IF(($K$2*95%/4-E1926)*$M$8*$M$9&lt;0,0,($K$2*95%/4-E1926)*$M$8*$M$9)</f>
        <v>4.4337652434666825</v>
      </c>
      <c r="P1926" s="54">
        <f t="shared" ref="P1926:P1989" si="303">IF(B1926&lt;=3,IF(D1926=1,$L$14*10/$K$11,$K$14*10/$K$11),IF(D1926=1,$L$15*10/$K$11,$K$15*10/$K$11))</f>
        <v>58.927641853201457</v>
      </c>
      <c r="Q1926" s="69">
        <v>26.51825871941697</v>
      </c>
      <c r="R1926" s="53">
        <f t="shared" ref="R1926:R1989" si="304">IF((P1926*95%-Q1926)/2&lt;0,0,(P1926*95%-Q1926)/2)</f>
        <v>14.731500520562207</v>
      </c>
      <c r="S1926" s="53">
        <f t="shared" ref="S1926:S1989" si="305">R1926*O1926</f>
        <v>65.316014992180058</v>
      </c>
      <c r="T1926" s="53">
        <f t="shared" ref="T1926:T1989" si="306">IF(($K$3*95%/4-G1926)*$M$8*$M$9&lt;0,0,($K$3*95%/4-G1926)*$M$8*$M$9)</f>
        <v>4.5260037464002503</v>
      </c>
      <c r="U1926" s="53">
        <f t="shared" ref="U1926:U1989" si="307">IF(B1926&lt;=3,IF(D1926=1,$L$14*10/$K$11,$K$14*10/$K$11),IF(D1926=1,$L$15*10/$K$11,$K$15*10/$K$11))</f>
        <v>58.927641853201457</v>
      </c>
      <c r="V1926" s="69">
        <v>26.51825871941697</v>
      </c>
      <c r="W1926" s="53">
        <f t="shared" ref="W1926:W1989" si="308">IF((U1926*95%-V1926)/2&lt;0,0,(U1926*95%-V1926)/2)</f>
        <v>14.731500520562207</v>
      </c>
      <c r="X1926" s="53">
        <f t="shared" ref="X1926:X1989" si="309">W1926*T1926</f>
        <v>66.674826546161782</v>
      </c>
      <c r="Y1926" s="12"/>
      <c r="Z1926" s="21"/>
      <c r="AA1926" s="48"/>
      <c r="AB1926" s="21"/>
      <c r="AC1926" s="12"/>
    </row>
    <row r="1927" spans="1:29" x14ac:dyDescent="0.3">
      <c r="A1927" s="1">
        <f t="shared" si="300"/>
        <v>45220.031249995336</v>
      </c>
      <c r="B1927" s="6">
        <v>21</v>
      </c>
      <c r="C1927" s="6" t="s">
        <v>36</v>
      </c>
      <c r="D1927">
        <f>IF(HOUR(A1927)+MINUTE(A1927)/60&lt;=18,1,IF(HOUR(A1927)+MINUTE(A1927)/60&gt;=23.25,1,LOOKUP(DAY(A1927),calendario!$A$12:$A$41,calendario!$C$12:$C$41)))</f>
        <v>1</v>
      </c>
      <c r="E1927" s="89">
        <f t="shared" si="301"/>
        <v>0</v>
      </c>
      <c r="F1927" s="88">
        <v>0</v>
      </c>
      <c r="G1927" s="89">
        <f t="shared" si="301"/>
        <v>0</v>
      </c>
      <c r="H1927" s="86">
        <v>0</v>
      </c>
      <c r="O1927" s="53">
        <f t="shared" si="302"/>
        <v>4.5260037464002503</v>
      </c>
      <c r="P1927" s="54">
        <f t="shared" si="303"/>
        <v>58.927641853201457</v>
      </c>
      <c r="Q1927" s="69">
        <v>26.240640551795938</v>
      </c>
      <c r="R1927" s="53">
        <f t="shared" si="304"/>
        <v>14.870309604372723</v>
      </c>
      <c r="S1927" s="53">
        <f t="shared" si="305"/>
        <v>67.303076979522572</v>
      </c>
      <c r="T1927" s="53">
        <f t="shared" si="306"/>
        <v>4.5260037464002503</v>
      </c>
      <c r="U1927" s="53">
        <f t="shared" si="307"/>
        <v>58.927641853201457</v>
      </c>
      <c r="V1927" s="69">
        <v>26.240640551795938</v>
      </c>
      <c r="W1927" s="53">
        <f t="shared" si="308"/>
        <v>14.870309604372723</v>
      </c>
      <c r="X1927" s="53">
        <f t="shared" si="309"/>
        <v>67.303076979522572</v>
      </c>
      <c r="Y1927" s="12"/>
      <c r="Z1927" s="21"/>
      <c r="AA1927" s="48"/>
      <c r="AB1927" s="21"/>
      <c r="AC1927" s="12"/>
    </row>
    <row r="1928" spans="1:29" x14ac:dyDescent="0.3">
      <c r="A1928" s="1">
        <f t="shared" si="300"/>
        <v>45220.041666662</v>
      </c>
      <c r="B1928" s="6">
        <v>21</v>
      </c>
      <c r="C1928" s="6" t="s">
        <v>38</v>
      </c>
      <c r="D1928">
        <f>IF(HOUR(A1928)+MINUTE(A1928)/60&lt;=18,1,IF(HOUR(A1928)+MINUTE(A1928)/60&gt;=23.25,1,LOOKUP(DAY(A1928),calendario!$A$12:$A$41,calendario!$C$12:$C$41)))</f>
        <v>1</v>
      </c>
      <c r="E1928" s="89">
        <f t="shared" si="301"/>
        <v>0</v>
      </c>
      <c r="F1928" s="88">
        <v>0</v>
      </c>
      <c r="G1928" s="89">
        <f t="shared" si="301"/>
        <v>0</v>
      </c>
      <c r="H1928" s="86">
        <v>0</v>
      </c>
      <c r="O1928" s="53">
        <f t="shared" si="302"/>
        <v>4.5260037464002503</v>
      </c>
      <c r="P1928" s="54">
        <f t="shared" si="303"/>
        <v>58.927641853201457</v>
      </c>
      <c r="Q1928" s="69">
        <v>26.240640551795938</v>
      </c>
      <c r="R1928" s="53">
        <f t="shared" si="304"/>
        <v>14.870309604372723</v>
      </c>
      <c r="S1928" s="53">
        <f t="shared" si="305"/>
        <v>67.303076979522572</v>
      </c>
      <c r="T1928" s="53">
        <f t="shared" si="306"/>
        <v>4.5260037464002503</v>
      </c>
      <c r="U1928" s="53">
        <f t="shared" si="307"/>
        <v>58.927641853201457</v>
      </c>
      <c r="V1928" s="69">
        <v>26.240640551795938</v>
      </c>
      <c r="W1928" s="53">
        <f t="shared" si="308"/>
        <v>14.870309604372723</v>
      </c>
      <c r="X1928" s="53">
        <f t="shared" si="309"/>
        <v>67.303076979522572</v>
      </c>
      <c r="Y1928" s="12"/>
      <c r="Z1928" s="21"/>
      <c r="AA1928" s="48"/>
      <c r="AB1928" s="21"/>
      <c r="AC1928" s="12"/>
    </row>
    <row r="1929" spans="1:29" x14ac:dyDescent="0.3">
      <c r="A1929" s="1">
        <f t="shared" si="300"/>
        <v>45220.052083328665</v>
      </c>
      <c r="B1929" s="6">
        <v>21</v>
      </c>
      <c r="C1929" s="6" t="s">
        <v>40</v>
      </c>
      <c r="D1929">
        <f>IF(HOUR(A1929)+MINUTE(A1929)/60&lt;=18,1,IF(HOUR(A1929)+MINUTE(A1929)/60&gt;=23.25,1,LOOKUP(DAY(A1929),calendario!$A$12:$A$41,calendario!$C$12:$C$41)))</f>
        <v>1</v>
      </c>
      <c r="E1929" s="89">
        <f t="shared" si="301"/>
        <v>0</v>
      </c>
      <c r="F1929" s="88">
        <v>0</v>
      </c>
      <c r="G1929" s="89">
        <f t="shared" si="301"/>
        <v>0</v>
      </c>
      <c r="H1929" s="86">
        <v>0</v>
      </c>
      <c r="O1929" s="53">
        <f t="shared" si="302"/>
        <v>4.5260037464002503</v>
      </c>
      <c r="P1929" s="54">
        <f t="shared" si="303"/>
        <v>58.927641853201457</v>
      </c>
      <c r="Q1929" s="69">
        <v>26.246124414367515</v>
      </c>
      <c r="R1929" s="53">
        <f t="shared" si="304"/>
        <v>14.867567673086935</v>
      </c>
      <c r="S1929" s="53">
        <f t="shared" si="305"/>
        <v>67.29066698825072</v>
      </c>
      <c r="T1929" s="53">
        <f t="shared" si="306"/>
        <v>4.5260037464002503</v>
      </c>
      <c r="U1929" s="53">
        <f t="shared" si="307"/>
        <v>58.927641853201457</v>
      </c>
      <c r="V1929" s="69">
        <v>26.246124414367515</v>
      </c>
      <c r="W1929" s="53">
        <f t="shared" si="308"/>
        <v>14.867567673086935</v>
      </c>
      <c r="X1929" s="53">
        <f t="shared" si="309"/>
        <v>67.29066698825072</v>
      </c>
      <c r="Y1929" s="12"/>
      <c r="Z1929" s="21"/>
      <c r="AA1929" s="48"/>
      <c r="AB1929" s="21"/>
      <c r="AC1929" s="12"/>
    </row>
    <row r="1930" spans="1:29" x14ac:dyDescent="0.3">
      <c r="A1930" s="1">
        <f t="shared" si="300"/>
        <v>45220.062499995329</v>
      </c>
      <c r="B1930" s="6">
        <v>21</v>
      </c>
      <c r="C1930" s="6" t="s">
        <v>42</v>
      </c>
      <c r="D1930">
        <f>IF(HOUR(A1930)+MINUTE(A1930)/60&lt;=18,1,IF(HOUR(A1930)+MINUTE(A1930)/60&gt;=23.25,1,LOOKUP(DAY(A1930),calendario!$A$12:$A$41,calendario!$C$12:$C$41)))</f>
        <v>1</v>
      </c>
      <c r="E1930" s="89">
        <f t="shared" si="301"/>
        <v>0</v>
      </c>
      <c r="F1930" s="88">
        <v>0</v>
      </c>
      <c r="G1930" s="89">
        <f t="shared" si="301"/>
        <v>0</v>
      </c>
      <c r="H1930" s="86">
        <v>0</v>
      </c>
      <c r="O1930" s="53">
        <f t="shared" si="302"/>
        <v>4.5260037464002503</v>
      </c>
      <c r="P1930" s="54">
        <f t="shared" si="303"/>
        <v>58.927641853201457</v>
      </c>
      <c r="Q1930" s="69">
        <v>26.246124414367515</v>
      </c>
      <c r="R1930" s="53">
        <f t="shared" si="304"/>
        <v>14.867567673086935</v>
      </c>
      <c r="S1930" s="53">
        <f t="shared" si="305"/>
        <v>67.29066698825072</v>
      </c>
      <c r="T1930" s="53">
        <f t="shared" si="306"/>
        <v>4.5260037464002503</v>
      </c>
      <c r="U1930" s="53">
        <f t="shared" si="307"/>
        <v>58.927641853201457</v>
      </c>
      <c r="V1930" s="69">
        <v>26.246124414367515</v>
      </c>
      <c r="W1930" s="53">
        <f t="shared" si="308"/>
        <v>14.867567673086935</v>
      </c>
      <c r="X1930" s="53">
        <f t="shared" si="309"/>
        <v>67.29066698825072</v>
      </c>
      <c r="Y1930" s="12"/>
      <c r="Z1930" s="21"/>
      <c r="AA1930" s="48"/>
      <c r="AB1930" s="21"/>
      <c r="AC1930" s="12"/>
    </row>
    <row r="1931" spans="1:29" x14ac:dyDescent="0.3">
      <c r="A1931" s="1">
        <f t="shared" si="300"/>
        <v>45220.072916661993</v>
      </c>
      <c r="B1931" s="6">
        <v>21</v>
      </c>
      <c r="C1931" s="6" t="s">
        <v>43</v>
      </c>
      <c r="D1931">
        <f>IF(HOUR(A1931)+MINUTE(A1931)/60&lt;=18,1,IF(HOUR(A1931)+MINUTE(A1931)/60&gt;=23.25,1,LOOKUP(DAY(A1931),calendario!$A$12:$A$41,calendario!$C$12:$C$41)))</f>
        <v>1</v>
      </c>
      <c r="E1931" s="89">
        <f t="shared" si="301"/>
        <v>0</v>
      </c>
      <c r="F1931" s="88">
        <v>0</v>
      </c>
      <c r="G1931" s="89">
        <f t="shared" si="301"/>
        <v>0</v>
      </c>
      <c r="H1931" s="86">
        <v>0</v>
      </c>
      <c r="O1931" s="53">
        <f t="shared" si="302"/>
        <v>4.5260037464002503</v>
      </c>
      <c r="P1931" s="54">
        <f t="shared" si="303"/>
        <v>58.927641853201457</v>
      </c>
      <c r="Q1931" s="69">
        <v>26.148319104633003</v>
      </c>
      <c r="R1931" s="53">
        <f t="shared" si="304"/>
        <v>14.91647032795419</v>
      </c>
      <c r="S1931" s="53">
        <f t="shared" si="305"/>
        <v>67.51200058738884</v>
      </c>
      <c r="T1931" s="53">
        <f t="shared" si="306"/>
        <v>4.5260037464002503</v>
      </c>
      <c r="U1931" s="53">
        <f t="shared" si="307"/>
        <v>58.927641853201457</v>
      </c>
      <c r="V1931" s="69">
        <v>26.148319104633003</v>
      </c>
      <c r="W1931" s="53">
        <f t="shared" si="308"/>
        <v>14.91647032795419</v>
      </c>
      <c r="X1931" s="53">
        <f t="shared" si="309"/>
        <v>67.51200058738884</v>
      </c>
      <c r="Y1931" s="12"/>
      <c r="Z1931" s="21"/>
      <c r="AA1931" s="48"/>
      <c r="AB1931" s="21"/>
      <c r="AC1931" s="12"/>
    </row>
    <row r="1932" spans="1:29" x14ac:dyDescent="0.3">
      <c r="A1932" s="1">
        <f t="shared" si="300"/>
        <v>45220.083333328657</v>
      </c>
      <c r="B1932" s="6">
        <v>21</v>
      </c>
      <c r="C1932" s="6" t="s">
        <v>45</v>
      </c>
      <c r="D1932">
        <f>IF(HOUR(A1932)+MINUTE(A1932)/60&lt;=18,1,IF(HOUR(A1932)+MINUTE(A1932)/60&gt;=23.25,1,LOOKUP(DAY(A1932),calendario!$A$12:$A$41,calendario!$C$12:$C$41)))</f>
        <v>1</v>
      </c>
      <c r="E1932" s="89">
        <f t="shared" si="301"/>
        <v>0</v>
      </c>
      <c r="F1932" s="88">
        <v>0</v>
      </c>
      <c r="G1932" s="89">
        <f t="shared" si="301"/>
        <v>0</v>
      </c>
      <c r="H1932" s="86">
        <v>0</v>
      </c>
      <c r="O1932" s="53">
        <f t="shared" si="302"/>
        <v>4.5260037464002503</v>
      </c>
      <c r="P1932" s="54">
        <f t="shared" si="303"/>
        <v>58.927641853201457</v>
      </c>
      <c r="Q1932" s="69">
        <v>26.148319104633003</v>
      </c>
      <c r="R1932" s="53">
        <f t="shared" si="304"/>
        <v>14.91647032795419</v>
      </c>
      <c r="S1932" s="53">
        <f t="shared" si="305"/>
        <v>67.51200058738884</v>
      </c>
      <c r="T1932" s="53">
        <f t="shared" si="306"/>
        <v>4.5260037464002503</v>
      </c>
      <c r="U1932" s="53">
        <f t="shared" si="307"/>
        <v>58.927641853201457</v>
      </c>
      <c r="V1932" s="69">
        <v>26.148319104633003</v>
      </c>
      <c r="W1932" s="53">
        <f t="shared" si="308"/>
        <v>14.91647032795419</v>
      </c>
      <c r="X1932" s="53">
        <f t="shared" si="309"/>
        <v>67.51200058738884</v>
      </c>
      <c r="Y1932" s="12"/>
      <c r="Z1932" s="21"/>
      <c r="AA1932" s="48"/>
      <c r="AB1932" s="21"/>
      <c r="AC1932" s="12"/>
    </row>
    <row r="1933" spans="1:29" x14ac:dyDescent="0.3">
      <c r="A1933" s="1">
        <f t="shared" si="300"/>
        <v>45220.093749995322</v>
      </c>
      <c r="B1933" s="6">
        <v>21</v>
      </c>
      <c r="C1933" s="6" t="s">
        <v>46</v>
      </c>
      <c r="D1933">
        <f>IF(HOUR(A1933)+MINUTE(A1933)/60&lt;=18,1,IF(HOUR(A1933)+MINUTE(A1933)/60&gt;=23.25,1,LOOKUP(DAY(A1933),calendario!$A$12:$A$41,calendario!$C$12:$C$41)))</f>
        <v>1</v>
      </c>
      <c r="E1933" s="89">
        <f t="shared" si="301"/>
        <v>0</v>
      </c>
      <c r="F1933" s="88">
        <v>0</v>
      </c>
      <c r="G1933" s="89">
        <f t="shared" si="301"/>
        <v>0</v>
      </c>
      <c r="H1933" s="86">
        <v>0</v>
      </c>
      <c r="O1933" s="53">
        <f t="shared" si="302"/>
        <v>4.5260037464002503</v>
      </c>
      <c r="P1933" s="54">
        <f t="shared" si="303"/>
        <v>58.927641853201457</v>
      </c>
      <c r="Q1933" s="69">
        <v>25.745015356585114</v>
      </c>
      <c r="R1933" s="53">
        <f t="shared" si="304"/>
        <v>15.118122201978135</v>
      </c>
      <c r="S1933" s="53">
        <f t="shared" si="305"/>
        <v>68.424677724689843</v>
      </c>
      <c r="T1933" s="53">
        <f t="shared" si="306"/>
        <v>4.5260037464002503</v>
      </c>
      <c r="U1933" s="53">
        <f t="shared" si="307"/>
        <v>58.927641853201457</v>
      </c>
      <c r="V1933" s="69">
        <v>25.745015356585114</v>
      </c>
      <c r="W1933" s="53">
        <f t="shared" si="308"/>
        <v>15.118122201978135</v>
      </c>
      <c r="X1933" s="53">
        <f t="shared" si="309"/>
        <v>68.424677724689843</v>
      </c>
      <c r="Y1933" s="12"/>
      <c r="Z1933" s="21"/>
      <c r="AA1933" s="48"/>
      <c r="AB1933" s="21"/>
      <c r="AC1933" s="12"/>
    </row>
    <row r="1934" spans="1:29" x14ac:dyDescent="0.3">
      <c r="A1934" s="1">
        <f t="shared" si="300"/>
        <v>45220.104166661986</v>
      </c>
      <c r="B1934" s="6">
        <v>21</v>
      </c>
      <c r="C1934" s="6" t="s">
        <v>49</v>
      </c>
      <c r="D1934">
        <f>IF(HOUR(A1934)+MINUTE(A1934)/60&lt;=18,1,IF(HOUR(A1934)+MINUTE(A1934)/60&gt;=23.25,1,LOOKUP(DAY(A1934),calendario!$A$12:$A$41,calendario!$C$12:$C$41)))</f>
        <v>1</v>
      </c>
      <c r="E1934" s="89">
        <f t="shared" si="301"/>
        <v>0</v>
      </c>
      <c r="F1934" s="88">
        <v>0</v>
      </c>
      <c r="G1934" s="89">
        <f t="shared" si="301"/>
        <v>0</v>
      </c>
      <c r="H1934" s="86">
        <v>0</v>
      </c>
      <c r="O1934" s="53">
        <f t="shared" si="302"/>
        <v>4.5260037464002503</v>
      </c>
      <c r="P1934" s="54">
        <f t="shared" si="303"/>
        <v>58.927641853201457</v>
      </c>
      <c r="Q1934" s="69">
        <v>25.745015356585114</v>
      </c>
      <c r="R1934" s="53">
        <f t="shared" si="304"/>
        <v>15.118122201978135</v>
      </c>
      <c r="S1934" s="53">
        <f t="shared" si="305"/>
        <v>68.424677724689843</v>
      </c>
      <c r="T1934" s="53">
        <f t="shared" si="306"/>
        <v>4.5260037464002503</v>
      </c>
      <c r="U1934" s="53">
        <f t="shared" si="307"/>
        <v>58.927641853201457</v>
      </c>
      <c r="V1934" s="69">
        <v>25.745015356585114</v>
      </c>
      <c r="W1934" s="53">
        <f t="shared" si="308"/>
        <v>15.118122201978135</v>
      </c>
      <c r="X1934" s="53">
        <f t="shared" si="309"/>
        <v>68.424677724689843</v>
      </c>
      <c r="Y1934" s="12"/>
      <c r="Z1934" s="21"/>
      <c r="AA1934" s="48"/>
      <c r="AB1934" s="21"/>
      <c r="AC1934" s="12"/>
    </row>
    <row r="1935" spans="1:29" x14ac:dyDescent="0.3">
      <c r="A1935" s="1">
        <f t="shared" si="300"/>
        <v>45220.11458332865</v>
      </c>
      <c r="B1935" s="6">
        <v>21</v>
      </c>
      <c r="C1935" s="6" t="s">
        <v>52</v>
      </c>
      <c r="D1935">
        <f>IF(HOUR(A1935)+MINUTE(A1935)/60&lt;=18,1,IF(HOUR(A1935)+MINUTE(A1935)/60&gt;=23.25,1,LOOKUP(DAY(A1935),calendario!$A$12:$A$41,calendario!$C$12:$C$41)))</f>
        <v>1</v>
      </c>
      <c r="E1935" s="89">
        <f t="shared" si="301"/>
        <v>0</v>
      </c>
      <c r="F1935" s="88">
        <v>0</v>
      </c>
      <c r="G1935" s="89">
        <f t="shared" si="301"/>
        <v>0</v>
      </c>
      <c r="H1935" s="86">
        <v>0</v>
      </c>
      <c r="O1935" s="53">
        <f t="shared" si="302"/>
        <v>4.5260037464002503</v>
      </c>
      <c r="P1935" s="54">
        <f t="shared" si="303"/>
        <v>58.927641853201457</v>
      </c>
      <c r="Q1935" s="69">
        <v>25.736829255596042</v>
      </c>
      <c r="R1935" s="53">
        <f t="shared" si="304"/>
        <v>15.122215252472671</v>
      </c>
      <c r="S1935" s="53">
        <f t="shared" si="305"/>
        <v>68.443202886562318</v>
      </c>
      <c r="T1935" s="53">
        <f t="shared" si="306"/>
        <v>4.5260037464002503</v>
      </c>
      <c r="U1935" s="53">
        <f t="shared" si="307"/>
        <v>58.927641853201457</v>
      </c>
      <c r="V1935" s="69">
        <v>25.736829255596042</v>
      </c>
      <c r="W1935" s="53">
        <f t="shared" si="308"/>
        <v>15.122215252472671</v>
      </c>
      <c r="X1935" s="53">
        <f t="shared" si="309"/>
        <v>68.443202886562318</v>
      </c>
      <c r="Y1935" s="12"/>
      <c r="Z1935" s="21"/>
      <c r="AA1935" s="48"/>
      <c r="AB1935" s="21"/>
      <c r="AC1935" s="12"/>
    </row>
    <row r="1936" spans="1:29" x14ac:dyDescent="0.3">
      <c r="A1936" s="1">
        <f t="shared" si="300"/>
        <v>45220.124999995314</v>
      </c>
      <c r="B1936" s="6">
        <v>21</v>
      </c>
      <c r="C1936" s="6" t="s">
        <v>54</v>
      </c>
      <c r="D1936">
        <f>IF(HOUR(A1936)+MINUTE(A1936)/60&lt;=18,1,IF(HOUR(A1936)+MINUTE(A1936)/60&gt;=23.25,1,LOOKUP(DAY(A1936),calendario!$A$12:$A$41,calendario!$C$12:$C$41)))</f>
        <v>1</v>
      </c>
      <c r="E1936" s="89">
        <f t="shared" si="301"/>
        <v>0</v>
      </c>
      <c r="F1936" s="88">
        <v>0</v>
      </c>
      <c r="G1936" s="89">
        <f t="shared" si="301"/>
        <v>0</v>
      </c>
      <c r="H1936" s="86">
        <v>0</v>
      </c>
      <c r="O1936" s="53">
        <f t="shared" si="302"/>
        <v>4.5260037464002503</v>
      </c>
      <c r="P1936" s="54">
        <f t="shared" si="303"/>
        <v>58.927641853201457</v>
      </c>
      <c r="Q1936" s="69">
        <v>25.736829255596042</v>
      </c>
      <c r="R1936" s="53">
        <f t="shared" si="304"/>
        <v>15.122215252472671</v>
      </c>
      <c r="S1936" s="53">
        <f t="shared" si="305"/>
        <v>68.443202886562318</v>
      </c>
      <c r="T1936" s="53">
        <f t="shared" si="306"/>
        <v>4.5260037464002503</v>
      </c>
      <c r="U1936" s="53">
        <f t="shared" si="307"/>
        <v>58.927641853201457</v>
      </c>
      <c r="V1936" s="69">
        <v>25.736829255596042</v>
      </c>
      <c r="W1936" s="53">
        <f t="shared" si="308"/>
        <v>15.122215252472671</v>
      </c>
      <c r="X1936" s="53">
        <f t="shared" si="309"/>
        <v>68.443202886562318</v>
      </c>
      <c r="Y1936" s="12"/>
      <c r="Z1936" s="21"/>
      <c r="AA1936" s="48"/>
      <c r="AB1936" s="21"/>
      <c r="AC1936" s="12"/>
    </row>
    <row r="1937" spans="1:29" x14ac:dyDescent="0.3">
      <c r="A1937" s="1">
        <f t="shared" si="300"/>
        <v>45220.135416661979</v>
      </c>
      <c r="B1937" s="6">
        <v>21</v>
      </c>
      <c r="C1937" s="6" t="s">
        <v>55</v>
      </c>
      <c r="D1937">
        <f>IF(HOUR(A1937)+MINUTE(A1937)/60&lt;=18,1,IF(HOUR(A1937)+MINUTE(A1937)/60&gt;=23.25,1,LOOKUP(DAY(A1937),calendario!$A$12:$A$41,calendario!$C$12:$C$41)))</f>
        <v>1</v>
      </c>
      <c r="E1937" s="89">
        <f t="shared" si="301"/>
        <v>0</v>
      </c>
      <c r="F1937" s="88">
        <v>0</v>
      </c>
      <c r="G1937" s="89">
        <f t="shared" si="301"/>
        <v>0</v>
      </c>
      <c r="H1937" s="86">
        <v>0</v>
      </c>
      <c r="O1937" s="53">
        <f t="shared" si="302"/>
        <v>4.5260037464002503</v>
      </c>
      <c r="P1937" s="54">
        <f t="shared" si="303"/>
        <v>58.927641853201457</v>
      </c>
      <c r="Q1937" s="69">
        <v>26.090742842269652</v>
      </c>
      <c r="R1937" s="53">
        <f t="shared" si="304"/>
        <v>14.945258459135866</v>
      </c>
      <c r="S1937" s="53">
        <f t="shared" si="305"/>
        <v>67.642295776968965</v>
      </c>
      <c r="T1937" s="53">
        <f t="shared" si="306"/>
        <v>4.5260037464002503</v>
      </c>
      <c r="U1937" s="53">
        <f t="shared" si="307"/>
        <v>58.927641853201457</v>
      </c>
      <c r="V1937" s="69">
        <v>26.090742842269652</v>
      </c>
      <c r="W1937" s="53">
        <f t="shared" si="308"/>
        <v>14.945258459135866</v>
      </c>
      <c r="X1937" s="53">
        <f t="shared" si="309"/>
        <v>67.642295776968965</v>
      </c>
      <c r="Y1937" s="12"/>
      <c r="Z1937" s="21"/>
      <c r="AA1937" s="48"/>
      <c r="AB1937" s="21"/>
      <c r="AC1937" s="12"/>
    </row>
    <row r="1938" spans="1:29" x14ac:dyDescent="0.3">
      <c r="A1938" s="1">
        <f t="shared" si="300"/>
        <v>45220.145833328643</v>
      </c>
      <c r="B1938" s="6">
        <v>21</v>
      </c>
      <c r="C1938" s="6" t="s">
        <v>56</v>
      </c>
      <c r="D1938">
        <f>IF(HOUR(A1938)+MINUTE(A1938)/60&lt;=18,1,IF(HOUR(A1938)+MINUTE(A1938)/60&gt;=23.25,1,LOOKUP(DAY(A1938),calendario!$A$12:$A$41,calendario!$C$12:$C$41)))</f>
        <v>1</v>
      </c>
      <c r="E1938" s="89">
        <f t="shared" si="301"/>
        <v>0</v>
      </c>
      <c r="F1938" s="88">
        <v>0</v>
      </c>
      <c r="G1938" s="89">
        <f t="shared" si="301"/>
        <v>0</v>
      </c>
      <c r="H1938" s="86">
        <v>0</v>
      </c>
      <c r="O1938" s="53">
        <f t="shared" si="302"/>
        <v>4.5260037464002503</v>
      </c>
      <c r="P1938" s="54">
        <f t="shared" si="303"/>
        <v>58.927641853201457</v>
      </c>
      <c r="Q1938" s="69">
        <v>26.090742842269652</v>
      </c>
      <c r="R1938" s="53">
        <f t="shared" si="304"/>
        <v>14.945258459135866</v>
      </c>
      <c r="S1938" s="53">
        <f t="shared" si="305"/>
        <v>67.642295776968965</v>
      </c>
      <c r="T1938" s="53">
        <f t="shared" si="306"/>
        <v>4.5260037464002503</v>
      </c>
      <c r="U1938" s="53">
        <f t="shared" si="307"/>
        <v>58.927641853201457</v>
      </c>
      <c r="V1938" s="69">
        <v>26.090742842269652</v>
      </c>
      <c r="W1938" s="53">
        <f t="shared" si="308"/>
        <v>14.945258459135866</v>
      </c>
      <c r="X1938" s="53">
        <f t="shared" si="309"/>
        <v>67.642295776968965</v>
      </c>
      <c r="Y1938" s="12"/>
      <c r="Z1938" s="21"/>
      <c r="AA1938" s="48"/>
      <c r="AB1938" s="21"/>
      <c r="AC1938" s="12"/>
    </row>
    <row r="1939" spans="1:29" x14ac:dyDescent="0.3">
      <c r="A1939" s="1">
        <f t="shared" si="300"/>
        <v>45220.156249995307</v>
      </c>
      <c r="B1939" s="6">
        <v>21</v>
      </c>
      <c r="C1939" s="6" t="s">
        <v>57</v>
      </c>
      <c r="D1939">
        <f>IF(HOUR(A1939)+MINUTE(A1939)/60&lt;=18,1,IF(HOUR(A1939)+MINUTE(A1939)/60&gt;=23.25,1,LOOKUP(DAY(A1939),calendario!$A$12:$A$41,calendario!$C$12:$C$41)))</f>
        <v>1</v>
      </c>
      <c r="E1939" s="89">
        <f t="shared" si="301"/>
        <v>0</v>
      </c>
      <c r="F1939" s="88">
        <v>0</v>
      </c>
      <c r="G1939" s="89">
        <f t="shared" si="301"/>
        <v>0</v>
      </c>
      <c r="H1939" s="86">
        <v>0</v>
      </c>
      <c r="O1939" s="53">
        <f t="shared" si="302"/>
        <v>4.5260037464002503</v>
      </c>
      <c r="P1939" s="54">
        <f t="shared" si="303"/>
        <v>58.927641853201457</v>
      </c>
      <c r="Q1939" s="69">
        <v>26.44381077563769</v>
      </c>
      <c r="R1939" s="53">
        <f t="shared" si="304"/>
        <v>14.768724492451847</v>
      </c>
      <c r="S1939" s="53">
        <f t="shared" si="305"/>
        <v>66.843302382390192</v>
      </c>
      <c r="T1939" s="53">
        <f t="shared" si="306"/>
        <v>4.5260037464002503</v>
      </c>
      <c r="U1939" s="53">
        <f t="shared" si="307"/>
        <v>58.927641853201457</v>
      </c>
      <c r="V1939" s="69">
        <v>26.44381077563769</v>
      </c>
      <c r="W1939" s="53">
        <f t="shared" si="308"/>
        <v>14.768724492451847</v>
      </c>
      <c r="X1939" s="53">
        <f t="shared" si="309"/>
        <v>66.843302382390192</v>
      </c>
      <c r="Y1939" s="12"/>
      <c r="Z1939" s="21"/>
      <c r="AA1939" s="48"/>
      <c r="AB1939" s="21"/>
      <c r="AC1939" s="12"/>
    </row>
    <row r="1940" spans="1:29" x14ac:dyDescent="0.3">
      <c r="A1940" s="1">
        <f t="shared" si="300"/>
        <v>45220.166666661971</v>
      </c>
      <c r="B1940" s="6">
        <v>21</v>
      </c>
      <c r="C1940" s="6" t="s">
        <v>58</v>
      </c>
      <c r="D1940">
        <f>IF(HOUR(A1940)+MINUTE(A1940)/60&lt;=18,1,IF(HOUR(A1940)+MINUTE(A1940)/60&gt;=23.25,1,LOOKUP(DAY(A1940),calendario!$A$12:$A$41,calendario!$C$12:$C$41)))</f>
        <v>1</v>
      </c>
      <c r="E1940" s="89">
        <f t="shared" si="301"/>
        <v>0</v>
      </c>
      <c r="F1940" s="88">
        <v>0</v>
      </c>
      <c r="G1940" s="89">
        <f t="shared" si="301"/>
        <v>0</v>
      </c>
      <c r="H1940" s="86">
        <v>0</v>
      </c>
      <c r="O1940" s="53">
        <f t="shared" si="302"/>
        <v>4.5260037464002503</v>
      </c>
      <c r="P1940" s="54">
        <f t="shared" si="303"/>
        <v>58.927641853201457</v>
      </c>
      <c r="Q1940" s="69">
        <v>26.44381077563769</v>
      </c>
      <c r="R1940" s="53">
        <f t="shared" si="304"/>
        <v>14.768724492451847</v>
      </c>
      <c r="S1940" s="53">
        <f t="shared" si="305"/>
        <v>66.843302382390192</v>
      </c>
      <c r="T1940" s="53">
        <f t="shared" si="306"/>
        <v>4.5260037464002503</v>
      </c>
      <c r="U1940" s="53">
        <f t="shared" si="307"/>
        <v>58.927641853201457</v>
      </c>
      <c r="V1940" s="69">
        <v>26.44381077563769</v>
      </c>
      <c r="W1940" s="53">
        <f t="shared" si="308"/>
        <v>14.768724492451847</v>
      </c>
      <c r="X1940" s="53">
        <f t="shared" si="309"/>
        <v>66.843302382390192</v>
      </c>
      <c r="Y1940" s="12"/>
      <c r="Z1940" s="21"/>
      <c r="AA1940" s="48"/>
      <c r="AB1940" s="21"/>
      <c r="AC1940" s="12"/>
    </row>
    <row r="1941" spans="1:29" x14ac:dyDescent="0.3">
      <c r="A1941" s="1">
        <f t="shared" si="300"/>
        <v>45220.177083328635</v>
      </c>
      <c r="B1941" s="6">
        <v>21</v>
      </c>
      <c r="C1941" s="6" t="s">
        <v>60</v>
      </c>
      <c r="D1941">
        <f>IF(HOUR(A1941)+MINUTE(A1941)/60&lt;=18,1,IF(HOUR(A1941)+MINUTE(A1941)/60&gt;=23.25,1,LOOKUP(DAY(A1941),calendario!$A$12:$A$41,calendario!$C$12:$C$41)))</f>
        <v>1</v>
      </c>
      <c r="E1941" s="89">
        <f t="shared" si="301"/>
        <v>0</v>
      </c>
      <c r="F1941" s="88">
        <v>0</v>
      </c>
      <c r="G1941" s="89">
        <f t="shared" si="301"/>
        <v>0</v>
      </c>
      <c r="H1941" s="86">
        <v>0</v>
      </c>
      <c r="O1941" s="53">
        <f t="shared" si="302"/>
        <v>4.5260037464002503</v>
      </c>
      <c r="P1941" s="54">
        <f t="shared" si="303"/>
        <v>58.927641853201457</v>
      </c>
      <c r="Q1941" s="69">
        <v>26.701275117126496</v>
      </c>
      <c r="R1941" s="53">
        <f t="shared" si="304"/>
        <v>14.639992321707444</v>
      </c>
      <c r="S1941" s="53">
        <f t="shared" si="305"/>
        <v>66.260660095318784</v>
      </c>
      <c r="T1941" s="53">
        <f t="shared" si="306"/>
        <v>4.5260037464002503</v>
      </c>
      <c r="U1941" s="53">
        <f t="shared" si="307"/>
        <v>58.927641853201457</v>
      </c>
      <c r="V1941" s="69">
        <v>26.701275117126496</v>
      </c>
      <c r="W1941" s="53">
        <f t="shared" si="308"/>
        <v>14.639992321707444</v>
      </c>
      <c r="X1941" s="53">
        <f t="shared" si="309"/>
        <v>66.260660095318784</v>
      </c>
      <c r="Y1941" s="12"/>
      <c r="Z1941" s="21"/>
      <c r="AA1941" s="48"/>
      <c r="AB1941" s="21"/>
      <c r="AC1941" s="12"/>
    </row>
    <row r="1942" spans="1:29" x14ac:dyDescent="0.3">
      <c r="A1942" s="1">
        <f t="shared" si="300"/>
        <v>45220.1874999953</v>
      </c>
      <c r="B1942" s="6">
        <v>21</v>
      </c>
      <c r="C1942" s="6" t="s">
        <v>61</v>
      </c>
      <c r="D1942">
        <f>IF(HOUR(A1942)+MINUTE(A1942)/60&lt;=18,1,IF(HOUR(A1942)+MINUTE(A1942)/60&gt;=23.25,1,LOOKUP(DAY(A1942),calendario!$A$12:$A$41,calendario!$C$12:$C$41)))</f>
        <v>1</v>
      </c>
      <c r="E1942" s="89">
        <f t="shared" si="301"/>
        <v>0</v>
      </c>
      <c r="F1942" s="88">
        <v>0</v>
      </c>
      <c r="G1942" s="89">
        <f t="shared" si="301"/>
        <v>0</v>
      </c>
      <c r="H1942" s="86">
        <v>0</v>
      </c>
      <c r="O1942" s="53">
        <f t="shared" si="302"/>
        <v>4.5260037464002503</v>
      </c>
      <c r="P1942" s="54">
        <f t="shared" si="303"/>
        <v>58.927641853201457</v>
      </c>
      <c r="Q1942" s="69">
        <v>26.701275117126496</v>
      </c>
      <c r="R1942" s="53">
        <f t="shared" si="304"/>
        <v>14.639992321707444</v>
      </c>
      <c r="S1942" s="53">
        <f t="shared" si="305"/>
        <v>66.260660095318784</v>
      </c>
      <c r="T1942" s="53">
        <f t="shared" si="306"/>
        <v>4.5260037464002503</v>
      </c>
      <c r="U1942" s="53">
        <f t="shared" si="307"/>
        <v>58.927641853201457</v>
      </c>
      <c r="V1942" s="69">
        <v>26.701275117126496</v>
      </c>
      <c r="W1942" s="53">
        <f t="shared" si="308"/>
        <v>14.639992321707444</v>
      </c>
      <c r="X1942" s="53">
        <f t="shared" si="309"/>
        <v>66.260660095318784</v>
      </c>
      <c r="Y1942" s="12"/>
      <c r="Z1942" s="21"/>
      <c r="AA1942" s="48"/>
      <c r="AB1942" s="21"/>
      <c r="AC1942" s="12"/>
    </row>
    <row r="1943" spans="1:29" x14ac:dyDescent="0.3">
      <c r="A1943" s="1">
        <f t="shared" si="300"/>
        <v>45220.197916661964</v>
      </c>
      <c r="B1943" s="6">
        <v>21</v>
      </c>
      <c r="C1943" s="6" t="s">
        <v>62</v>
      </c>
      <c r="D1943">
        <f>IF(HOUR(A1943)+MINUTE(A1943)/60&lt;=18,1,IF(HOUR(A1943)+MINUTE(A1943)/60&gt;=23.25,1,LOOKUP(DAY(A1943),calendario!$A$12:$A$41,calendario!$C$12:$C$41)))</f>
        <v>1</v>
      </c>
      <c r="E1943" s="89">
        <f t="shared" si="301"/>
        <v>0</v>
      </c>
      <c r="F1943" s="88">
        <v>0</v>
      </c>
      <c r="G1943" s="89">
        <f t="shared" si="301"/>
        <v>0</v>
      </c>
      <c r="H1943" s="86">
        <v>0</v>
      </c>
      <c r="O1943" s="53">
        <f t="shared" si="302"/>
        <v>4.5260037464002503</v>
      </c>
      <c r="P1943" s="54">
        <f t="shared" si="303"/>
        <v>58.927641853201457</v>
      </c>
      <c r="Q1943" s="69">
        <v>26.672450026028113</v>
      </c>
      <c r="R1943" s="53">
        <f t="shared" si="304"/>
        <v>14.654404867256636</v>
      </c>
      <c r="S1943" s="53">
        <f t="shared" si="305"/>
        <v>66.325891330469602</v>
      </c>
      <c r="T1943" s="53">
        <f t="shared" si="306"/>
        <v>4.5260037464002503</v>
      </c>
      <c r="U1943" s="53">
        <f t="shared" si="307"/>
        <v>58.927641853201457</v>
      </c>
      <c r="V1943" s="69">
        <v>26.672450026028113</v>
      </c>
      <c r="W1943" s="53">
        <f t="shared" si="308"/>
        <v>14.654404867256636</v>
      </c>
      <c r="X1943" s="53">
        <f t="shared" si="309"/>
        <v>66.325891330469602</v>
      </c>
      <c r="Y1943" s="12"/>
      <c r="Z1943" s="21"/>
      <c r="AA1943" s="48"/>
      <c r="AB1943" s="21"/>
      <c r="AC1943" s="12"/>
    </row>
    <row r="1944" spans="1:29" x14ac:dyDescent="0.3">
      <c r="A1944" s="1">
        <f t="shared" si="300"/>
        <v>45220.208333328628</v>
      </c>
      <c r="B1944" s="6">
        <v>21</v>
      </c>
      <c r="C1944" s="6" t="s">
        <v>63</v>
      </c>
      <c r="D1944">
        <f>IF(HOUR(A1944)+MINUTE(A1944)/60&lt;=18,1,IF(HOUR(A1944)+MINUTE(A1944)/60&gt;=23.25,1,LOOKUP(DAY(A1944),calendario!$A$12:$A$41,calendario!$C$12:$C$41)))</f>
        <v>1</v>
      </c>
      <c r="E1944" s="89">
        <f t="shared" si="301"/>
        <v>0</v>
      </c>
      <c r="F1944" s="88">
        <v>0</v>
      </c>
      <c r="G1944" s="89">
        <f t="shared" si="301"/>
        <v>0</v>
      </c>
      <c r="H1944" s="86">
        <v>0</v>
      </c>
      <c r="O1944" s="53">
        <f t="shared" si="302"/>
        <v>4.5260037464002503</v>
      </c>
      <c r="P1944" s="54">
        <f t="shared" si="303"/>
        <v>58.927641853201457</v>
      </c>
      <c r="Q1944" s="69">
        <v>26.672450026028113</v>
      </c>
      <c r="R1944" s="53">
        <f t="shared" si="304"/>
        <v>14.654404867256636</v>
      </c>
      <c r="S1944" s="53">
        <f t="shared" si="305"/>
        <v>66.325891330469602</v>
      </c>
      <c r="T1944" s="53">
        <f t="shared" si="306"/>
        <v>4.5260037464002503</v>
      </c>
      <c r="U1944" s="53">
        <f t="shared" si="307"/>
        <v>58.927641853201457</v>
      </c>
      <c r="V1944" s="69">
        <v>26.672450026028113</v>
      </c>
      <c r="W1944" s="53">
        <f t="shared" si="308"/>
        <v>14.654404867256636</v>
      </c>
      <c r="X1944" s="53">
        <f t="shared" si="309"/>
        <v>66.325891330469602</v>
      </c>
      <c r="Y1944" s="12"/>
      <c r="Z1944" s="21"/>
      <c r="AA1944" s="48"/>
      <c r="AB1944" s="21"/>
      <c r="AC1944" s="12"/>
    </row>
    <row r="1945" spans="1:29" x14ac:dyDescent="0.3">
      <c r="A1945" s="1">
        <f t="shared" si="300"/>
        <v>45220.218749995292</v>
      </c>
      <c r="B1945" s="6">
        <v>21</v>
      </c>
      <c r="C1945" s="6" t="s">
        <v>64</v>
      </c>
      <c r="D1945">
        <f>IF(HOUR(A1945)+MINUTE(A1945)/60&lt;=18,1,IF(HOUR(A1945)+MINUTE(A1945)/60&gt;=23.25,1,LOOKUP(DAY(A1945),calendario!$A$12:$A$41,calendario!$C$12:$C$41)))</f>
        <v>1</v>
      </c>
      <c r="E1945" s="89">
        <f t="shared" si="301"/>
        <v>0</v>
      </c>
      <c r="F1945" s="88">
        <v>0</v>
      </c>
      <c r="G1945" s="89">
        <f t="shared" si="301"/>
        <v>0</v>
      </c>
      <c r="H1945" s="86">
        <v>0</v>
      </c>
      <c r="O1945" s="53">
        <f t="shared" si="302"/>
        <v>4.5260037464002503</v>
      </c>
      <c r="P1945" s="54">
        <f t="shared" si="303"/>
        <v>58.927641853201457</v>
      </c>
      <c r="Q1945" s="69">
        <v>26.825618688183237</v>
      </c>
      <c r="R1945" s="53">
        <f t="shared" si="304"/>
        <v>14.577820536179074</v>
      </c>
      <c r="S1945" s="53">
        <f t="shared" si="305"/>
        <v>65.979270361096994</v>
      </c>
      <c r="T1945" s="53">
        <f t="shared" si="306"/>
        <v>4.5260037464002503</v>
      </c>
      <c r="U1945" s="53">
        <f t="shared" si="307"/>
        <v>58.927641853201457</v>
      </c>
      <c r="V1945" s="69">
        <v>26.825618688183237</v>
      </c>
      <c r="W1945" s="53">
        <f t="shared" si="308"/>
        <v>14.577820536179074</v>
      </c>
      <c r="X1945" s="53">
        <f t="shared" si="309"/>
        <v>65.979270361096994</v>
      </c>
      <c r="Y1945" s="12"/>
      <c r="Z1945" s="21"/>
      <c r="AA1945" s="48"/>
      <c r="AB1945" s="21"/>
      <c r="AC1945" s="12"/>
    </row>
    <row r="1946" spans="1:29" x14ac:dyDescent="0.3">
      <c r="A1946" s="1">
        <f t="shared" si="300"/>
        <v>45220.229166661957</v>
      </c>
      <c r="B1946" s="6">
        <v>21</v>
      </c>
      <c r="C1946" s="6" t="s">
        <v>65</v>
      </c>
      <c r="D1946">
        <f>IF(HOUR(A1946)+MINUTE(A1946)/60&lt;=18,1,IF(HOUR(A1946)+MINUTE(A1946)/60&gt;=23.25,1,LOOKUP(DAY(A1946),calendario!$A$12:$A$41,calendario!$C$12:$C$41)))</f>
        <v>1</v>
      </c>
      <c r="E1946" s="89">
        <f t="shared" si="301"/>
        <v>0</v>
      </c>
      <c r="F1946" s="88">
        <v>0</v>
      </c>
      <c r="G1946" s="89">
        <f t="shared" si="301"/>
        <v>0</v>
      </c>
      <c r="H1946" s="86">
        <v>0</v>
      </c>
      <c r="O1946" s="53">
        <f t="shared" si="302"/>
        <v>4.5260037464002503</v>
      </c>
      <c r="P1946" s="54">
        <f t="shared" si="303"/>
        <v>58.927641853201457</v>
      </c>
      <c r="Q1946" s="69">
        <v>26.825618688183237</v>
      </c>
      <c r="R1946" s="53">
        <f t="shared" si="304"/>
        <v>14.577820536179074</v>
      </c>
      <c r="S1946" s="53">
        <f t="shared" si="305"/>
        <v>65.979270361096994</v>
      </c>
      <c r="T1946" s="53">
        <f t="shared" si="306"/>
        <v>4.5260037464002503</v>
      </c>
      <c r="U1946" s="53">
        <f t="shared" si="307"/>
        <v>58.927641853201457</v>
      </c>
      <c r="V1946" s="69">
        <v>26.825618688183237</v>
      </c>
      <c r="W1946" s="53">
        <f t="shared" si="308"/>
        <v>14.577820536179074</v>
      </c>
      <c r="X1946" s="53">
        <f t="shared" si="309"/>
        <v>65.979270361096994</v>
      </c>
      <c r="Y1946" s="12"/>
      <c r="Z1946" s="21"/>
      <c r="AA1946" s="48"/>
      <c r="AB1946" s="21"/>
      <c r="AC1946" s="12"/>
    </row>
    <row r="1947" spans="1:29" x14ac:dyDescent="0.3">
      <c r="A1947" s="1">
        <f t="shared" si="300"/>
        <v>45220.239583328621</v>
      </c>
      <c r="B1947" s="6">
        <v>21</v>
      </c>
      <c r="C1947" s="6" t="s">
        <v>66</v>
      </c>
      <c r="D1947">
        <f>IF(HOUR(A1947)+MINUTE(A1947)/60&lt;=18,1,IF(HOUR(A1947)+MINUTE(A1947)/60&gt;=23.25,1,LOOKUP(DAY(A1947),calendario!$A$12:$A$41,calendario!$C$12:$C$41)))</f>
        <v>1</v>
      </c>
      <c r="E1947" s="89">
        <f t="shared" si="301"/>
        <v>0</v>
      </c>
      <c r="F1947" s="88">
        <v>0</v>
      </c>
      <c r="G1947" s="89">
        <f t="shared" si="301"/>
        <v>0</v>
      </c>
      <c r="H1947" s="86">
        <v>0</v>
      </c>
      <c r="O1947" s="53">
        <f t="shared" si="302"/>
        <v>4.5260037464002503</v>
      </c>
      <c r="P1947" s="54">
        <f t="shared" si="303"/>
        <v>58.927641853201457</v>
      </c>
      <c r="Q1947" s="69">
        <v>26.792185840707965</v>
      </c>
      <c r="R1947" s="53">
        <f t="shared" si="304"/>
        <v>14.594536959916709</v>
      </c>
      <c r="S1947" s="53">
        <f t="shared" si="305"/>
        <v>66.054928957559952</v>
      </c>
      <c r="T1947" s="53">
        <f t="shared" si="306"/>
        <v>4.5260037464002503</v>
      </c>
      <c r="U1947" s="53">
        <f t="shared" si="307"/>
        <v>58.927641853201457</v>
      </c>
      <c r="V1947" s="69">
        <v>26.792185840707965</v>
      </c>
      <c r="W1947" s="53">
        <f t="shared" si="308"/>
        <v>14.594536959916709</v>
      </c>
      <c r="X1947" s="53">
        <f t="shared" si="309"/>
        <v>66.054928957559952</v>
      </c>
      <c r="Y1947" s="12"/>
      <c r="Z1947" s="21"/>
      <c r="AA1947" s="48"/>
      <c r="AB1947" s="21"/>
      <c r="AC1947" s="12"/>
    </row>
    <row r="1948" spans="1:29" x14ac:dyDescent="0.3">
      <c r="A1948" s="1">
        <f t="shared" si="300"/>
        <v>45220.249999995285</v>
      </c>
      <c r="B1948" s="6">
        <v>21</v>
      </c>
      <c r="C1948" s="6" t="s">
        <v>67</v>
      </c>
      <c r="D1948">
        <f>IF(HOUR(A1948)+MINUTE(A1948)/60&lt;=18,1,IF(HOUR(A1948)+MINUTE(A1948)/60&gt;=23.25,1,LOOKUP(DAY(A1948),calendario!$A$12:$A$41,calendario!$C$12:$C$41)))</f>
        <v>1</v>
      </c>
      <c r="E1948" s="89">
        <f t="shared" si="301"/>
        <v>0</v>
      </c>
      <c r="F1948" s="88">
        <v>0</v>
      </c>
      <c r="G1948" s="89">
        <f t="shared" si="301"/>
        <v>0</v>
      </c>
      <c r="H1948" s="86">
        <v>0</v>
      </c>
      <c r="O1948" s="53">
        <f t="shared" si="302"/>
        <v>4.5260037464002503</v>
      </c>
      <c r="P1948" s="54">
        <f t="shared" si="303"/>
        <v>58.927641853201457</v>
      </c>
      <c r="Q1948" s="69">
        <v>26.792185840707965</v>
      </c>
      <c r="R1948" s="53">
        <f t="shared" si="304"/>
        <v>14.594536959916709</v>
      </c>
      <c r="S1948" s="53">
        <f t="shared" si="305"/>
        <v>66.054928957559952</v>
      </c>
      <c r="T1948" s="53">
        <f t="shared" si="306"/>
        <v>4.5260037464002503</v>
      </c>
      <c r="U1948" s="53">
        <f t="shared" si="307"/>
        <v>58.927641853201457</v>
      </c>
      <c r="V1948" s="69">
        <v>26.792185840707965</v>
      </c>
      <c r="W1948" s="53">
        <f t="shared" si="308"/>
        <v>14.594536959916709</v>
      </c>
      <c r="X1948" s="53">
        <f t="shared" si="309"/>
        <v>66.054928957559952</v>
      </c>
      <c r="Y1948" s="12"/>
      <c r="Z1948" s="21"/>
      <c r="AA1948" s="48"/>
      <c r="AB1948" s="21"/>
      <c r="AC1948" s="12"/>
    </row>
    <row r="1949" spans="1:29" x14ac:dyDescent="0.3">
      <c r="A1949" s="1">
        <f t="shared" si="300"/>
        <v>45220.260416661949</v>
      </c>
      <c r="B1949" s="6">
        <v>21</v>
      </c>
      <c r="C1949" s="6" t="s">
        <v>68</v>
      </c>
      <c r="D1949">
        <f>IF(HOUR(A1949)+MINUTE(A1949)/60&lt;=18,1,IF(HOUR(A1949)+MINUTE(A1949)/60&gt;=23.25,1,LOOKUP(DAY(A1949),calendario!$A$12:$A$41,calendario!$C$12:$C$41)))</f>
        <v>1</v>
      </c>
      <c r="E1949" s="89">
        <f t="shared" si="301"/>
        <v>1.4571927490234375</v>
      </c>
      <c r="F1949" s="88">
        <v>5.8287709960937502</v>
      </c>
      <c r="G1949" s="89">
        <f t="shared" si="301"/>
        <v>0</v>
      </c>
      <c r="H1949" s="86">
        <v>0</v>
      </c>
      <c r="O1949" s="53">
        <f t="shared" si="302"/>
        <v>3.0395721480010343</v>
      </c>
      <c r="P1949" s="54">
        <f t="shared" si="303"/>
        <v>58.927641853201457</v>
      </c>
      <c r="Q1949" s="69">
        <v>26.497627277459657</v>
      </c>
      <c r="R1949" s="53">
        <f t="shared" si="304"/>
        <v>14.741816241540864</v>
      </c>
      <c r="S1949" s="53">
        <f t="shared" si="305"/>
        <v>44.8088140587369</v>
      </c>
      <c r="T1949" s="53">
        <f t="shared" si="306"/>
        <v>4.5260037464002503</v>
      </c>
      <c r="U1949" s="53">
        <f t="shared" si="307"/>
        <v>58.927641853201457</v>
      </c>
      <c r="V1949" s="69">
        <v>26.497627277459657</v>
      </c>
      <c r="W1949" s="53">
        <f t="shared" si="308"/>
        <v>14.741816241540864</v>
      </c>
      <c r="X1949" s="53">
        <f t="shared" si="309"/>
        <v>66.721515537958012</v>
      </c>
      <c r="Y1949" s="12"/>
      <c r="Z1949" s="21"/>
      <c r="AA1949" s="48"/>
      <c r="AB1949" s="21"/>
      <c r="AC1949" s="12"/>
    </row>
    <row r="1950" spans="1:29" x14ac:dyDescent="0.3">
      <c r="A1950" s="1">
        <f t="shared" si="300"/>
        <v>45220.270833328614</v>
      </c>
      <c r="B1950" s="6">
        <v>21</v>
      </c>
      <c r="C1950" s="6" t="s">
        <v>69</v>
      </c>
      <c r="D1950">
        <f>IF(HOUR(A1950)+MINUTE(A1950)/60&lt;=18,1,IF(HOUR(A1950)+MINUTE(A1950)/60&gt;=23.25,1,LOOKUP(DAY(A1950),calendario!$A$12:$A$41,calendario!$C$12:$C$41)))</f>
        <v>1</v>
      </c>
      <c r="E1950" s="89">
        <f t="shared" si="301"/>
        <v>4.5034233398437502</v>
      </c>
      <c r="F1950" s="88">
        <v>18.013693359375001</v>
      </c>
      <c r="G1950" s="89">
        <f t="shared" si="301"/>
        <v>2.2984245605468749</v>
      </c>
      <c r="H1950" s="86">
        <v>9.1936982421874998</v>
      </c>
      <c r="O1950" s="53">
        <f t="shared" si="302"/>
        <v>0</v>
      </c>
      <c r="P1950" s="54">
        <f t="shared" si="303"/>
        <v>58.927641853201457</v>
      </c>
      <c r="Q1950" s="69">
        <v>26.497627277459657</v>
      </c>
      <c r="R1950" s="53">
        <f t="shared" si="304"/>
        <v>14.741816241540864</v>
      </c>
      <c r="S1950" s="53">
        <f t="shared" si="305"/>
        <v>0</v>
      </c>
      <c r="T1950" s="53">
        <f t="shared" si="306"/>
        <v>2.1814608603453349</v>
      </c>
      <c r="U1950" s="53">
        <f t="shared" si="307"/>
        <v>58.927641853201457</v>
      </c>
      <c r="V1950" s="69">
        <v>26.497627277459657</v>
      </c>
      <c r="W1950" s="53">
        <f t="shared" si="308"/>
        <v>14.741816241540864</v>
      </c>
      <c r="X1950" s="53">
        <f t="shared" si="309"/>
        <v>32.158695141324564</v>
      </c>
      <c r="Y1950" s="12"/>
      <c r="Z1950" s="21"/>
      <c r="AA1950" s="48"/>
      <c r="AB1950" s="21"/>
      <c r="AC1950" s="12"/>
    </row>
    <row r="1951" spans="1:29" x14ac:dyDescent="0.3">
      <c r="A1951" s="1">
        <f t="shared" si="300"/>
        <v>45220.281249995278</v>
      </c>
      <c r="B1951" s="6">
        <v>21</v>
      </c>
      <c r="C1951" s="6" t="s">
        <v>70</v>
      </c>
      <c r="D1951">
        <f>IF(HOUR(A1951)+MINUTE(A1951)/60&lt;=18,1,IF(HOUR(A1951)+MINUTE(A1951)/60&gt;=23.25,1,LOOKUP(DAY(A1951),calendario!$A$12:$A$41,calendario!$C$12:$C$41)))</f>
        <v>1</v>
      </c>
      <c r="E1951" s="89">
        <f t="shared" si="301"/>
        <v>4.5086337890625003</v>
      </c>
      <c r="F1951" s="88">
        <v>18.034535156250001</v>
      </c>
      <c r="G1951" s="89">
        <f t="shared" si="301"/>
        <v>4.4948432617187501</v>
      </c>
      <c r="H1951" s="86">
        <v>17.979373046875001</v>
      </c>
      <c r="O1951" s="53">
        <f t="shared" si="302"/>
        <v>0</v>
      </c>
      <c r="P1951" s="54">
        <f t="shared" si="303"/>
        <v>58.927641853201457</v>
      </c>
      <c r="Q1951" s="69">
        <v>26.573047371160854</v>
      </c>
      <c r="R1951" s="53">
        <f t="shared" si="304"/>
        <v>14.704106194690265</v>
      </c>
      <c r="S1951" s="53">
        <f t="shared" si="305"/>
        <v>0</v>
      </c>
      <c r="T1951" s="53">
        <f t="shared" si="306"/>
        <v>0</v>
      </c>
      <c r="U1951" s="53">
        <f t="shared" si="307"/>
        <v>58.927641853201457</v>
      </c>
      <c r="V1951" s="69">
        <v>26.573047371160854</v>
      </c>
      <c r="W1951" s="53">
        <f t="shared" si="308"/>
        <v>14.704106194690265</v>
      </c>
      <c r="X1951" s="53">
        <f t="shared" si="309"/>
        <v>0</v>
      </c>
      <c r="Y1951" s="12"/>
      <c r="Z1951" s="21"/>
      <c r="AA1951" s="48"/>
      <c r="AB1951" s="21"/>
      <c r="AC1951" s="12"/>
    </row>
    <row r="1952" spans="1:29" x14ac:dyDescent="0.3">
      <c r="A1952" s="1">
        <f t="shared" si="300"/>
        <v>45220.291666661942</v>
      </c>
      <c r="B1952" s="6">
        <v>21</v>
      </c>
      <c r="C1952" s="6" t="s">
        <v>71</v>
      </c>
      <c r="D1952">
        <f>IF(HOUR(A1952)+MINUTE(A1952)/60&lt;=18,1,IF(HOUR(A1952)+MINUTE(A1952)/60&gt;=23.25,1,LOOKUP(DAY(A1952),calendario!$A$12:$A$41,calendario!$C$12:$C$41)))</f>
        <v>1</v>
      </c>
      <c r="E1952" s="89">
        <f t="shared" si="301"/>
        <v>4.5084775390624996</v>
      </c>
      <c r="F1952" s="88">
        <v>18.033910156249998</v>
      </c>
      <c r="G1952" s="89">
        <f t="shared" si="301"/>
        <v>4.4976967773437497</v>
      </c>
      <c r="H1952" s="86">
        <v>17.990787109374999</v>
      </c>
      <c r="O1952" s="53">
        <f t="shared" si="302"/>
        <v>0</v>
      </c>
      <c r="P1952" s="54">
        <f t="shared" si="303"/>
        <v>58.927641853201457</v>
      </c>
      <c r="Q1952" s="69">
        <v>26.573047371160854</v>
      </c>
      <c r="R1952" s="53">
        <f t="shared" si="304"/>
        <v>14.704106194690265</v>
      </c>
      <c r="S1952" s="53">
        <f t="shared" si="305"/>
        <v>0</v>
      </c>
      <c r="T1952" s="53">
        <f t="shared" si="306"/>
        <v>0</v>
      </c>
      <c r="U1952" s="53">
        <f t="shared" si="307"/>
        <v>58.927641853201457</v>
      </c>
      <c r="V1952" s="69">
        <v>26.573047371160854</v>
      </c>
      <c r="W1952" s="53">
        <f t="shared" si="308"/>
        <v>14.704106194690265</v>
      </c>
      <c r="X1952" s="53">
        <f t="shared" si="309"/>
        <v>0</v>
      </c>
      <c r="Y1952" s="12"/>
      <c r="Z1952" s="21"/>
      <c r="AA1952" s="48"/>
      <c r="AB1952" s="21"/>
      <c r="AC1952" s="12"/>
    </row>
    <row r="1953" spans="1:29" x14ac:dyDescent="0.3">
      <c r="A1953" s="1">
        <f t="shared" si="300"/>
        <v>45220.302083328606</v>
      </c>
      <c r="B1953" s="6">
        <v>21</v>
      </c>
      <c r="C1953" s="6" t="s">
        <v>72</v>
      </c>
      <c r="D1953">
        <f>IF(HOUR(A1953)+MINUTE(A1953)/60&lt;=18,1,IF(HOUR(A1953)+MINUTE(A1953)/60&gt;=23.25,1,LOOKUP(DAY(A1953),calendario!$A$12:$A$41,calendario!$C$12:$C$41)))</f>
        <v>1</v>
      </c>
      <c r="E1953" s="89">
        <f t="shared" si="301"/>
        <v>4.5086088867187497</v>
      </c>
      <c r="F1953" s="88">
        <v>18.034435546874999</v>
      </c>
      <c r="G1953" s="89">
        <f t="shared" si="301"/>
        <v>4.4982060546874996</v>
      </c>
      <c r="H1953" s="86">
        <v>17.992824218749998</v>
      </c>
      <c r="O1953" s="53">
        <f t="shared" si="302"/>
        <v>0</v>
      </c>
      <c r="P1953" s="54">
        <f t="shared" si="303"/>
        <v>58.927641853201457</v>
      </c>
      <c r="Q1953" s="69">
        <v>27.083699115044247</v>
      </c>
      <c r="R1953" s="53">
        <f t="shared" si="304"/>
        <v>14.448780322748568</v>
      </c>
      <c r="S1953" s="53">
        <f t="shared" si="305"/>
        <v>0</v>
      </c>
      <c r="T1953" s="53">
        <f t="shared" si="306"/>
        <v>0</v>
      </c>
      <c r="U1953" s="53">
        <f t="shared" si="307"/>
        <v>58.927641853201457</v>
      </c>
      <c r="V1953" s="69">
        <v>27.083699115044247</v>
      </c>
      <c r="W1953" s="53">
        <f t="shared" si="308"/>
        <v>14.448780322748568</v>
      </c>
      <c r="X1953" s="53">
        <f t="shared" si="309"/>
        <v>0</v>
      </c>
      <c r="Y1953" s="12"/>
      <c r="Z1953" s="21"/>
      <c r="AA1953" s="48"/>
      <c r="AB1953" s="21"/>
      <c r="AC1953" s="12"/>
    </row>
    <row r="1954" spans="1:29" x14ac:dyDescent="0.3">
      <c r="A1954" s="1">
        <f t="shared" si="300"/>
        <v>45220.312499995271</v>
      </c>
      <c r="B1954" s="6">
        <v>21</v>
      </c>
      <c r="C1954" s="6" t="s">
        <v>73</v>
      </c>
      <c r="D1954">
        <f>IF(HOUR(A1954)+MINUTE(A1954)/60&lt;=18,1,IF(HOUR(A1954)+MINUTE(A1954)/60&gt;=23.25,1,LOOKUP(DAY(A1954),calendario!$A$12:$A$41,calendario!$C$12:$C$41)))</f>
        <v>1</v>
      </c>
      <c r="E1954" s="89">
        <f t="shared" si="301"/>
        <v>4.5083305664062499</v>
      </c>
      <c r="F1954" s="88">
        <v>18.033322265624999</v>
      </c>
      <c r="G1954" s="89">
        <f t="shared" si="301"/>
        <v>4.4984140625000002</v>
      </c>
      <c r="H1954" s="86">
        <v>17.993656250000001</v>
      </c>
      <c r="O1954" s="53">
        <f t="shared" si="302"/>
        <v>0</v>
      </c>
      <c r="P1954" s="54">
        <f t="shared" si="303"/>
        <v>58.927641853201457</v>
      </c>
      <c r="Q1954" s="69">
        <v>27.083699115044247</v>
      </c>
      <c r="R1954" s="53">
        <f t="shared" si="304"/>
        <v>14.448780322748568</v>
      </c>
      <c r="S1954" s="53">
        <f t="shared" si="305"/>
        <v>0</v>
      </c>
      <c r="T1954" s="53">
        <f t="shared" si="306"/>
        <v>0</v>
      </c>
      <c r="U1954" s="53">
        <f t="shared" si="307"/>
        <v>58.927641853201457</v>
      </c>
      <c r="V1954" s="69">
        <v>27.083699115044247</v>
      </c>
      <c r="W1954" s="53">
        <f t="shared" si="308"/>
        <v>14.448780322748568</v>
      </c>
      <c r="X1954" s="53">
        <f t="shared" si="309"/>
        <v>0</v>
      </c>
      <c r="Y1954" s="12"/>
      <c r="Z1954" s="21"/>
      <c r="AA1954" s="48"/>
      <c r="AB1954" s="21"/>
      <c r="AC1954" s="12"/>
    </row>
    <row r="1955" spans="1:29" x14ac:dyDescent="0.3">
      <c r="A1955" s="1">
        <f t="shared" si="300"/>
        <v>45220.322916661935</v>
      </c>
      <c r="B1955" s="6">
        <v>21</v>
      </c>
      <c r="C1955" s="6" t="s">
        <v>74</v>
      </c>
      <c r="D1955">
        <f>IF(HOUR(A1955)+MINUTE(A1955)/60&lt;=18,1,IF(HOUR(A1955)+MINUTE(A1955)/60&gt;=23.25,1,LOOKUP(DAY(A1955),calendario!$A$12:$A$41,calendario!$C$12:$C$41)))</f>
        <v>1</v>
      </c>
      <c r="E1955" s="89">
        <f t="shared" si="301"/>
        <v>4.5085800781250001</v>
      </c>
      <c r="F1955" s="88">
        <v>18.0343203125</v>
      </c>
      <c r="G1955" s="89">
        <f t="shared" si="301"/>
        <v>4.4982558593749999</v>
      </c>
      <c r="H1955" s="86">
        <v>17.9930234375</v>
      </c>
      <c r="O1955" s="53">
        <f t="shared" si="302"/>
        <v>0</v>
      </c>
      <c r="P1955" s="54">
        <f t="shared" si="303"/>
        <v>58.927641853201457</v>
      </c>
      <c r="Q1955" s="69">
        <v>27.800989849036959</v>
      </c>
      <c r="R1955" s="53">
        <f t="shared" si="304"/>
        <v>14.090134955752212</v>
      </c>
      <c r="S1955" s="53">
        <f t="shared" si="305"/>
        <v>0</v>
      </c>
      <c r="T1955" s="53">
        <f t="shared" si="306"/>
        <v>0</v>
      </c>
      <c r="U1955" s="53">
        <f t="shared" si="307"/>
        <v>58.927641853201457</v>
      </c>
      <c r="V1955" s="69">
        <v>27.800989849036959</v>
      </c>
      <c r="W1955" s="53">
        <f t="shared" si="308"/>
        <v>14.090134955752212</v>
      </c>
      <c r="X1955" s="53">
        <f t="shared" si="309"/>
        <v>0</v>
      </c>
      <c r="Y1955" s="12"/>
      <c r="Z1955" s="21"/>
      <c r="AA1955" s="48"/>
      <c r="AB1955" s="21"/>
      <c r="AC1955" s="12"/>
    </row>
    <row r="1956" spans="1:29" x14ac:dyDescent="0.3">
      <c r="A1956" s="1">
        <f t="shared" si="300"/>
        <v>45220.333333328599</v>
      </c>
      <c r="B1956" s="6">
        <v>21</v>
      </c>
      <c r="C1956" s="6" t="s">
        <v>75</v>
      </c>
      <c r="D1956">
        <f>IF(HOUR(A1956)+MINUTE(A1956)/60&lt;=18,1,IF(HOUR(A1956)+MINUTE(A1956)/60&gt;=23.25,1,LOOKUP(DAY(A1956),calendario!$A$12:$A$41,calendario!$C$12:$C$41)))</f>
        <v>1</v>
      </c>
      <c r="E1956" s="89">
        <f t="shared" si="301"/>
        <v>4.5074785156250003</v>
      </c>
      <c r="F1956" s="88">
        <v>18.029914062500001</v>
      </c>
      <c r="G1956" s="89">
        <f t="shared" si="301"/>
        <v>4.4983496093750004</v>
      </c>
      <c r="H1956" s="86">
        <v>17.993398437500002</v>
      </c>
      <c r="O1956" s="53">
        <f t="shared" si="302"/>
        <v>0</v>
      </c>
      <c r="P1956" s="54">
        <f t="shared" si="303"/>
        <v>58.927641853201457</v>
      </c>
      <c r="Q1956" s="69">
        <v>27.800989849036959</v>
      </c>
      <c r="R1956" s="53">
        <f t="shared" si="304"/>
        <v>14.090134955752212</v>
      </c>
      <c r="S1956" s="53">
        <f t="shared" si="305"/>
        <v>0</v>
      </c>
      <c r="T1956" s="53">
        <f t="shared" si="306"/>
        <v>0</v>
      </c>
      <c r="U1956" s="53">
        <f t="shared" si="307"/>
        <v>58.927641853201457</v>
      </c>
      <c r="V1956" s="69">
        <v>27.800989849036959</v>
      </c>
      <c r="W1956" s="53">
        <f t="shared" si="308"/>
        <v>14.090134955752212</v>
      </c>
      <c r="X1956" s="53">
        <f t="shared" si="309"/>
        <v>0</v>
      </c>
      <c r="Y1956" s="12"/>
      <c r="Z1956" s="21"/>
      <c r="AA1956" s="48"/>
      <c r="AB1956" s="21"/>
      <c r="AC1956" s="12"/>
    </row>
    <row r="1957" spans="1:29" x14ac:dyDescent="0.3">
      <c r="A1957" s="1">
        <f t="shared" si="300"/>
        <v>45220.343749995263</v>
      </c>
      <c r="B1957" s="6">
        <v>21</v>
      </c>
      <c r="C1957" s="6" t="s">
        <v>76</v>
      </c>
      <c r="D1957">
        <f>IF(HOUR(A1957)+MINUTE(A1957)/60&lt;=18,1,IF(HOUR(A1957)+MINUTE(A1957)/60&gt;=23.25,1,LOOKUP(DAY(A1957),calendario!$A$12:$A$41,calendario!$C$12:$C$41)))</f>
        <v>1</v>
      </c>
      <c r="E1957" s="89">
        <f t="shared" si="301"/>
        <v>4.5061225585937503</v>
      </c>
      <c r="F1957" s="88">
        <v>18.024490234375001</v>
      </c>
      <c r="G1957" s="89">
        <f t="shared" si="301"/>
        <v>4.4983383789062499</v>
      </c>
      <c r="H1957" s="86">
        <v>17.993353515625</v>
      </c>
      <c r="O1957" s="53">
        <f t="shared" si="302"/>
        <v>0</v>
      </c>
      <c r="P1957" s="54">
        <f t="shared" si="303"/>
        <v>58.927641853201457</v>
      </c>
      <c r="Q1957" s="69">
        <v>29.302036179073397</v>
      </c>
      <c r="R1957" s="53">
        <f t="shared" si="304"/>
        <v>13.339611790733994</v>
      </c>
      <c r="S1957" s="53">
        <f t="shared" si="305"/>
        <v>0</v>
      </c>
      <c r="T1957" s="53">
        <f t="shared" si="306"/>
        <v>0</v>
      </c>
      <c r="U1957" s="53">
        <f t="shared" si="307"/>
        <v>58.927641853201457</v>
      </c>
      <c r="V1957" s="69">
        <v>29.302036179073397</v>
      </c>
      <c r="W1957" s="53">
        <f t="shared" si="308"/>
        <v>13.339611790733994</v>
      </c>
      <c r="X1957" s="53">
        <f t="shared" si="309"/>
        <v>0</v>
      </c>
      <c r="Y1957" s="12"/>
      <c r="Z1957" s="21"/>
      <c r="AA1957" s="48"/>
      <c r="AB1957" s="21"/>
      <c r="AC1957" s="12"/>
    </row>
    <row r="1958" spans="1:29" x14ac:dyDescent="0.3">
      <c r="A1958" s="1">
        <f t="shared" si="300"/>
        <v>45220.354166661928</v>
      </c>
      <c r="B1958" s="6">
        <v>21</v>
      </c>
      <c r="C1958" s="6" t="s">
        <v>77</v>
      </c>
      <c r="D1958">
        <f>IF(HOUR(A1958)+MINUTE(A1958)/60&lt;=18,1,IF(HOUR(A1958)+MINUTE(A1958)/60&gt;=23.25,1,LOOKUP(DAY(A1958),calendario!$A$12:$A$41,calendario!$C$12:$C$41)))</f>
        <v>1</v>
      </c>
      <c r="E1958" s="89">
        <f t="shared" si="301"/>
        <v>4.5049926757812502</v>
      </c>
      <c r="F1958" s="88">
        <v>18.019970703125001</v>
      </c>
      <c r="G1958" s="89">
        <f t="shared" si="301"/>
        <v>4.4985449218750002</v>
      </c>
      <c r="H1958" s="86">
        <v>17.994179687500001</v>
      </c>
      <c r="O1958" s="53">
        <f t="shared" si="302"/>
        <v>0</v>
      </c>
      <c r="P1958" s="54">
        <f t="shared" si="303"/>
        <v>58.927641853201457</v>
      </c>
      <c r="Q1958" s="69">
        <v>29.302036179073397</v>
      </c>
      <c r="R1958" s="53">
        <f t="shared" si="304"/>
        <v>13.339611790733994</v>
      </c>
      <c r="S1958" s="53">
        <f t="shared" si="305"/>
        <v>0</v>
      </c>
      <c r="T1958" s="53">
        <f t="shared" si="306"/>
        <v>0</v>
      </c>
      <c r="U1958" s="53">
        <f t="shared" si="307"/>
        <v>58.927641853201457</v>
      </c>
      <c r="V1958" s="69">
        <v>29.302036179073397</v>
      </c>
      <c r="W1958" s="53">
        <f t="shared" si="308"/>
        <v>13.339611790733994</v>
      </c>
      <c r="X1958" s="53">
        <f t="shared" si="309"/>
        <v>0</v>
      </c>
      <c r="Y1958" s="12"/>
      <c r="Z1958" s="21"/>
      <c r="AA1958" s="48"/>
      <c r="AB1958" s="21"/>
      <c r="AC1958" s="12"/>
    </row>
    <row r="1959" spans="1:29" x14ac:dyDescent="0.3">
      <c r="A1959" s="1">
        <f t="shared" si="300"/>
        <v>45220.364583328592</v>
      </c>
      <c r="B1959" s="6">
        <v>21</v>
      </c>
      <c r="C1959" s="6" t="s">
        <v>78</v>
      </c>
      <c r="D1959">
        <f>IF(HOUR(A1959)+MINUTE(A1959)/60&lt;=18,1,IF(HOUR(A1959)+MINUTE(A1959)/60&gt;=23.25,1,LOOKUP(DAY(A1959),calendario!$A$12:$A$41,calendario!$C$12:$C$41)))</f>
        <v>1</v>
      </c>
      <c r="E1959" s="89">
        <f t="shared" si="301"/>
        <v>4.5040654296874996</v>
      </c>
      <c r="F1959" s="88">
        <v>18.016261718749998</v>
      </c>
      <c r="G1959" s="89">
        <f t="shared" si="301"/>
        <v>4.4985986328124996</v>
      </c>
      <c r="H1959" s="86">
        <v>17.994394531249998</v>
      </c>
      <c r="O1959" s="53">
        <f t="shared" si="302"/>
        <v>0</v>
      </c>
      <c r="P1959" s="54">
        <f t="shared" si="303"/>
        <v>58.927641853201457</v>
      </c>
      <c r="Q1959" s="69">
        <v>29.300768870380011</v>
      </c>
      <c r="R1959" s="53">
        <f t="shared" si="304"/>
        <v>13.340245445080686</v>
      </c>
      <c r="S1959" s="53">
        <f t="shared" si="305"/>
        <v>0</v>
      </c>
      <c r="T1959" s="53">
        <f t="shared" si="306"/>
        <v>0</v>
      </c>
      <c r="U1959" s="53">
        <f t="shared" si="307"/>
        <v>58.927641853201457</v>
      </c>
      <c r="V1959" s="69">
        <v>29.300768870380011</v>
      </c>
      <c r="W1959" s="53">
        <f t="shared" si="308"/>
        <v>13.340245445080686</v>
      </c>
      <c r="X1959" s="53">
        <f t="shared" si="309"/>
        <v>0</v>
      </c>
      <c r="Y1959" s="12"/>
      <c r="Z1959" s="21"/>
      <c r="AA1959" s="48"/>
      <c r="AB1959" s="21"/>
      <c r="AC1959" s="12"/>
    </row>
    <row r="1960" spans="1:29" x14ac:dyDescent="0.3">
      <c r="A1960" s="1">
        <f t="shared" si="300"/>
        <v>45220.374999995256</v>
      </c>
      <c r="B1960" s="6">
        <v>21</v>
      </c>
      <c r="C1960" s="6" t="s">
        <v>79</v>
      </c>
      <c r="D1960">
        <f>IF(HOUR(A1960)+MINUTE(A1960)/60&lt;=18,1,IF(HOUR(A1960)+MINUTE(A1960)/60&gt;=23.25,1,LOOKUP(DAY(A1960),calendario!$A$12:$A$41,calendario!$C$12:$C$41)))</f>
        <v>1</v>
      </c>
      <c r="E1960" s="89">
        <f t="shared" si="301"/>
        <v>4.5025581054687498</v>
      </c>
      <c r="F1960" s="88">
        <v>18.010232421874999</v>
      </c>
      <c r="G1960" s="89">
        <f t="shared" si="301"/>
        <v>4.4982080078125</v>
      </c>
      <c r="H1960" s="86">
        <v>17.99283203125</v>
      </c>
      <c r="O1960" s="53">
        <f t="shared" si="302"/>
        <v>0</v>
      </c>
      <c r="P1960" s="54">
        <f t="shared" si="303"/>
        <v>58.927641853201457</v>
      </c>
      <c r="Q1960" s="69">
        <v>29.300768870380011</v>
      </c>
      <c r="R1960" s="53">
        <f t="shared" si="304"/>
        <v>13.340245445080686</v>
      </c>
      <c r="S1960" s="53">
        <f t="shared" si="305"/>
        <v>0</v>
      </c>
      <c r="T1960" s="53">
        <f t="shared" si="306"/>
        <v>0</v>
      </c>
      <c r="U1960" s="53">
        <f t="shared" si="307"/>
        <v>58.927641853201457</v>
      </c>
      <c r="V1960" s="69">
        <v>29.300768870380011</v>
      </c>
      <c r="W1960" s="53">
        <f t="shared" si="308"/>
        <v>13.340245445080686</v>
      </c>
      <c r="X1960" s="53">
        <f t="shared" si="309"/>
        <v>0</v>
      </c>
      <c r="Y1960" s="12"/>
      <c r="Z1960" s="21"/>
      <c r="AA1960" s="48"/>
      <c r="AB1960" s="21"/>
      <c r="AC1960" s="12"/>
    </row>
    <row r="1961" spans="1:29" x14ac:dyDescent="0.3">
      <c r="A1961" s="1">
        <f t="shared" si="300"/>
        <v>45220.38541666192</v>
      </c>
      <c r="B1961" s="6">
        <v>21</v>
      </c>
      <c r="C1961" s="6" t="s">
        <v>80</v>
      </c>
      <c r="D1961">
        <f>IF(HOUR(A1961)+MINUTE(A1961)/60&lt;=18,1,IF(HOUR(A1961)+MINUTE(A1961)/60&gt;=23.25,1,LOOKUP(DAY(A1961),calendario!$A$12:$A$41,calendario!$C$12:$C$41)))</f>
        <v>1</v>
      </c>
      <c r="E1961" s="89">
        <f t="shared" si="301"/>
        <v>4.5018793945312501</v>
      </c>
      <c r="F1961" s="88">
        <v>18.007517578125</v>
      </c>
      <c r="G1961" s="89">
        <f t="shared" si="301"/>
        <v>4.4982065429687497</v>
      </c>
      <c r="H1961" s="86">
        <v>17.992826171874999</v>
      </c>
      <c r="O1961" s="53">
        <f t="shared" si="302"/>
        <v>0</v>
      </c>
      <c r="P1961" s="54">
        <f t="shared" si="303"/>
        <v>58.927641853201457</v>
      </c>
      <c r="Q1961" s="69">
        <v>29.30227017178553</v>
      </c>
      <c r="R1961" s="53">
        <f t="shared" si="304"/>
        <v>13.339494794377927</v>
      </c>
      <c r="S1961" s="53">
        <f t="shared" si="305"/>
        <v>0</v>
      </c>
      <c r="T1961" s="53">
        <f t="shared" si="306"/>
        <v>0</v>
      </c>
      <c r="U1961" s="53">
        <f t="shared" si="307"/>
        <v>58.927641853201457</v>
      </c>
      <c r="V1961" s="69">
        <v>29.30227017178553</v>
      </c>
      <c r="W1961" s="53">
        <f t="shared" si="308"/>
        <v>13.339494794377927</v>
      </c>
      <c r="X1961" s="53">
        <f t="shared" si="309"/>
        <v>0</v>
      </c>
      <c r="Y1961" s="12"/>
      <c r="Z1961" s="21"/>
      <c r="AA1961" s="48"/>
      <c r="AB1961" s="21"/>
      <c r="AC1961" s="12"/>
    </row>
    <row r="1962" spans="1:29" x14ac:dyDescent="0.3">
      <c r="A1962" s="1">
        <f t="shared" si="300"/>
        <v>45220.395833328585</v>
      </c>
      <c r="B1962" s="6">
        <v>21</v>
      </c>
      <c r="C1962" s="6" t="s">
        <v>81</v>
      </c>
      <c r="D1962">
        <f>IF(HOUR(A1962)+MINUTE(A1962)/60&lt;=18,1,IF(HOUR(A1962)+MINUTE(A1962)/60&gt;=23.25,1,LOOKUP(DAY(A1962),calendario!$A$12:$A$41,calendario!$C$12:$C$41)))</f>
        <v>1</v>
      </c>
      <c r="E1962" s="89">
        <f t="shared" si="301"/>
        <v>4.5023896484375001</v>
      </c>
      <c r="F1962" s="88">
        <v>18.00955859375</v>
      </c>
      <c r="G1962" s="89">
        <f t="shared" si="301"/>
        <v>4.4983569335937501</v>
      </c>
      <c r="H1962" s="86">
        <v>17.993427734375</v>
      </c>
      <c r="O1962" s="53">
        <f t="shared" si="302"/>
        <v>0</v>
      </c>
      <c r="P1962" s="54">
        <f t="shared" si="303"/>
        <v>58.927641853201457</v>
      </c>
      <c r="Q1962" s="69">
        <v>29.30227017178553</v>
      </c>
      <c r="R1962" s="53">
        <f t="shared" si="304"/>
        <v>13.339494794377927</v>
      </c>
      <c r="S1962" s="53">
        <f t="shared" si="305"/>
        <v>0</v>
      </c>
      <c r="T1962" s="53">
        <f t="shared" si="306"/>
        <v>0</v>
      </c>
      <c r="U1962" s="53">
        <f t="shared" si="307"/>
        <v>58.927641853201457</v>
      </c>
      <c r="V1962" s="69">
        <v>29.30227017178553</v>
      </c>
      <c r="W1962" s="53">
        <f t="shared" si="308"/>
        <v>13.339494794377927</v>
      </c>
      <c r="X1962" s="53">
        <f t="shared" si="309"/>
        <v>0</v>
      </c>
      <c r="Y1962" s="12"/>
      <c r="Z1962" s="21"/>
      <c r="AA1962" s="48"/>
      <c r="AB1962" s="21"/>
      <c r="AC1962" s="12"/>
    </row>
    <row r="1963" spans="1:29" x14ac:dyDescent="0.3">
      <c r="A1963" s="1">
        <f t="shared" si="300"/>
        <v>45220.406249995249</v>
      </c>
      <c r="B1963" s="6">
        <v>21</v>
      </c>
      <c r="C1963" s="6" t="s">
        <v>82</v>
      </c>
      <c r="D1963">
        <f>IF(HOUR(A1963)+MINUTE(A1963)/60&lt;=18,1,IF(HOUR(A1963)+MINUTE(A1963)/60&gt;=23.25,1,LOOKUP(DAY(A1963),calendario!$A$12:$A$41,calendario!$C$12:$C$41)))</f>
        <v>1</v>
      </c>
      <c r="E1963" s="89">
        <f t="shared" si="301"/>
        <v>4.502345703125</v>
      </c>
      <c r="F1963" s="88">
        <v>18.0093828125</v>
      </c>
      <c r="G1963" s="89">
        <f t="shared" si="301"/>
        <v>4.4978925781249997</v>
      </c>
      <c r="H1963" s="86">
        <v>17.991570312499999</v>
      </c>
      <c r="O1963" s="53">
        <f t="shared" si="302"/>
        <v>0</v>
      </c>
      <c r="P1963" s="54">
        <f t="shared" si="303"/>
        <v>58.927641853201457</v>
      </c>
      <c r="Q1963" s="69">
        <v>29.305963560645498</v>
      </c>
      <c r="R1963" s="53">
        <f t="shared" si="304"/>
        <v>13.337648099947943</v>
      </c>
      <c r="S1963" s="53">
        <f t="shared" si="305"/>
        <v>0</v>
      </c>
      <c r="T1963" s="53">
        <f t="shared" si="306"/>
        <v>0</v>
      </c>
      <c r="U1963" s="53">
        <f t="shared" si="307"/>
        <v>58.927641853201457</v>
      </c>
      <c r="V1963" s="69">
        <v>29.305963560645498</v>
      </c>
      <c r="W1963" s="53">
        <f t="shared" si="308"/>
        <v>13.337648099947943</v>
      </c>
      <c r="X1963" s="53">
        <f t="shared" si="309"/>
        <v>0</v>
      </c>
      <c r="Y1963" s="12"/>
      <c r="Z1963" s="21"/>
      <c r="AA1963" s="48"/>
      <c r="AB1963" s="21"/>
      <c r="AC1963" s="12"/>
    </row>
    <row r="1964" spans="1:29" x14ac:dyDescent="0.3">
      <c r="A1964" s="1">
        <f t="shared" si="300"/>
        <v>45220.416666661913</v>
      </c>
      <c r="B1964" s="6">
        <v>21</v>
      </c>
      <c r="C1964" s="6" t="s">
        <v>83</v>
      </c>
      <c r="D1964">
        <f>IF(HOUR(A1964)+MINUTE(A1964)/60&lt;=18,1,IF(HOUR(A1964)+MINUTE(A1964)/60&gt;=23.25,1,LOOKUP(DAY(A1964),calendario!$A$12:$A$41,calendario!$C$12:$C$41)))</f>
        <v>1</v>
      </c>
      <c r="E1964" s="89">
        <f t="shared" si="301"/>
        <v>4.5001059570312503</v>
      </c>
      <c r="F1964" s="88">
        <v>18.000423828125001</v>
      </c>
      <c r="G1964" s="89">
        <f t="shared" si="301"/>
        <v>4.4978212890625002</v>
      </c>
      <c r="H1964" s="86">
        <v>17.991285156250001</v>
      </c>
      <c r="O1964" s="53">
        <f t="shared" si="302"/>
        <v>0</v>
      </c>
      <c r="P1964" s="54">
        <f t="shared" si="303"/>
        <v>58.927641853201457</v>
      </c>
      <c r="Q1964" s="69">
        <v>29.305963560645498</v>
      </c>
      <c r="R1964" s="53">
        <f t="shared" si="304"/>
        <v>13.337648099947943</v>
      </c>
      <c r="S1964" s="53">
        <f t="shared" si="305"/>
        <v>0</v>
      </c>
      <c r="T1964" s="53">
        <f t="shared" si="306"/>
        <v>0</v>
      </c>
      <c r="U1964" s="53">
        <f t="shared" si="307"/>
        <v>58.927641853201457</v>
      </c>
      <c r="V1964" s="69">
        <v>29.305963560645498</v>
      </c>
      <c r="W1964" s="53">
        <f t="shared" si="308"/>
        <v>13.337648099947943</v>
      </c>
      <c r="X1964" s="53">
        <f t="shared" si="309"/>
        <v>0</v>
      </c>
      <c r="Y1964" s="12"/>
      <c r="Z1964" s="21"/>
      <c r="AA1964" s="48"/>
      <c r="AB1964" s="21"/>
      <c r="AC1964" s="12"/>
    </row>
    <row r="1965" spans="1:29" x14ac:dyDescent="0.3">
      <c r="A1965" s="1">
        <f t="shared" si="300"/>
        <v>45220.427083328577</v>
      </c>
      <c r="B1965" s="6">
        <v>21</v>
      </c>
      <c r="C1965" s="6" t="s">
        <v>84</v>
      </c>
      <c r="D1965">
        <f>IF(HOUR(A1965)+MINUTE(A1965)/60&lt;=18,1,IF(HOUR(A1965)+MINUTE(A1965)/60&gt;=23.25,1,LOOKUP(DAY(A1965),calendario!$A$12:$A$41,calendario!$C$12:$C$41)))</f>
        <v>1</v>
      </c>
      <c r="E1965" s="89">
        <f t="shared" si="301"/>
        <v>4.49969482421875</v>
      </c>
      <c r="F1965" s="88">
        <v>17.998779296875</v>
      </c>
      <c r="G1965" s="89">
        <f t="shared" si="301"/>
        <v>4.4978359374999997</v>
      </c>
      <c r="H1965" s="86">
        <v>17.991343749999999</v>
      </c>
      <c r="O1965" s="53">
        <f t="shared" si="302"/>
        <v>0</v>
      </c>
      <c r="P1965" s="54">
        <f t="shared" si="303"/>
        <v>58.927641853201457</v>
      </c>
      <c r="Q1965" s="69">
        <v>29.245313899010931</v>
      </c>
      <c r="R1965" s="53">
        <f t="shared" si="304"/>
        <v>13.367972930765227</v>
      </c>
      <c r="S1965" s="53">
        <f t="shared" si="305"/>
        <v>0</v>
      </c>
      <c r="T1965" s="53">
        <f t="shared" si="306"/>
        <v>0</v>
      </c>
      <c r="U1965" s="53">
        <f t="shared" si="307"/>
        <v>58.927641853201457</v>
      </c>
      <c r="V1965" s="69">
        <v>29.245313899010931</v>
      </c>
      <c r="W1965" s="53">
        <f t="shared" si="308"/>
        <v>13.367972930765227</v>
      </c>
      <c r="X1965" s="53">
        <f t="shared" si="309"/>
        <v>0</v>
      </c>
      <c r="Y1965" s="12"/>
      <c r="Z1965" s="21"/>
      <c r="AA1965" s="48"/>
      <c r="AB1965" s="21"/>
      <c r="AC1965" s="12"/>
    </row>
    <row r="1966" spans="1:29" x14ac:dyDescent="0.3">
      <c r="A1966" s="1">
        <f t="shared" si="300"/>
        <v>45220.437499995242</v>
      </c>
      <c r="B1966" s="6">
        <v>21</v>
      </c>
      <c r="C1966" s="6" t="s">
        <v>85</v>
      </c>
      <c r="D1966">
        <f>IF(HOUR(A1966)+MINUTE(A1966)/60&lt;=18,1,IF(HOUR(A1966)+MINUTE(A1966)/60&gt;=23.25,1,LOOKUP(DAY(A1966),calendario!$A$12:$A$41,calendario!$C$12:$C$41)))</f>
        <v>1</v>
      </c>
      <c r="E1966" s="89">
        <f t="shared" si="301"/>
        <v>4.4993530273437496</v>
      </c>
      <c r="F1966" s="88">
        <v>17.997412109374999</v>
      </c>
      <c r="G1966" s="89">
        <f t="shared" si="301"/>
        <v>4.4974721679687502</v>
      </c>
      <c r="H1966" s="86">
        <v>17.989888671875001</v>
      </c>
      <c r="O1966" s="53">
        <f t="shared" si="302"/>
        <v>0</v>
      </c>
      <c r="P1966" s="54">
        <f t="shared" si="303"/>
        <v>58.927641853201457</v>
      </c>
      <c r="Q1966" s="69">
        <v>29.245313899010931</v>
      </c>
      <c r="R1966" s="53">
        <f t="shared" si="304"/>
        <v>13.367972930765227</v>
      </c>
      <c r="S1966" s="53">
        <f t="shared" si="305"/>
        <v>0</v>
      </c>
      <c r="T1966" s="53">
        <f t="shared" si="306"/>
        <v>0</v>
      </c>
      <c r="U1966" s="53">
        <f t="shared" si="307"/>
        <v>58.927641853201457</v>
      </c>
      <c r="V1966" s="69">
        <v>29.245313899010931</v>
      </c>
      <c r="W1966" s="53">
        <f t="shared" si="308"/>
        <v>13.367972930765227</v>
      </c>
      <c r="X1966" s="53">
        <f t="shared" si="309"/>
        <v>0</v>
      </c>
      <c r="Y1966" s="12"/>
      <c r="Z1966" s="21"/>
      <c r="AA1966" s="48"/>
      <c r="AB1966" s="21"/>
      <c r="AC1966" s="12"/>
    </row>
    <row r="1967" spans="1:29" x14ac:dyDescent="0.3">
      <c r="A1967" s="1">
        <f t="shared" si="300"/>
        <v>45220.447916661906</v>
      </c>
      <c r="B1967" s="6">
        <v>21</v>
      </c>
      <c r="C1967" s="6" t="s">
        <v>86</v>
      </c>
      <c r="D1967">
        <f>IF(HOUR(A1967)+MINUTE(A1967)/60&lt;=18,1,IF(HOUR(A1967)+MINUTE(A1967)/60&gt;=23.25,1,LOOKUP(DAY(A1967),calendario!$A$12:$A$41,calendario!$C$12:$C$41)))</f>
        <v>1</v>
      </c>
      <c r="E1967" s="89">
        <f t="shared" si="301"/>
        <v>4.4997373046874998</v>
      </c>
      <c r="F1967" s="88">
        <v>17.998949218749999</v>
      </c>
      <c r="G1967" s="89">
        <f t="shared" si="301"/>
        <v>4.4975292968750002</v>
      </c>
      <c r="H1967" s="86">
        <v>17.990117187500001</v>
      </c>
      <c r="O1967" s="53">
        <f t="shared" si="302"/>
        <v>0</v>
      </c>
      <c r="P1967" s="54">
        <f t="shared" si="303"/>
        <v>58.927641853201457</v>
      </c>
      <c r="Q1967" s="69">
        <v>29.298364914107236</v>
      </c>
      <c r="R1967" s="53">
        <f t="shared" si="304"/>
        <v>13.341447423217074</v>
      </c>
      <c r="S1967" s="53">
        <f t="shared" si="305"/>
        <v>0</v>
      </c>
      <c r="T1967" s="53">
        <f t="shared" si="306"/>
        <v>0</v>
      </c>
      <c r="U1967" s="53">
        <f t="shared" si="307"/>
        <v>58.927641853201457</v>
      </c>
      <c r="V1967" s="69">
        <v>29.298364914107236</v>
      </c>
      <c r="W1967" s="53">
        <f t="shared" si="308"/>
        <v>13.341447423217074</v>
      </c>
      <c r="X1967" s="53">
        <f t="shared" si="309"/>
        <v>0</v>
      </c>
      <c r="Y1967" s="12"/>
      <c r="Z1967" s="21"/>
      <c r="AA1967" s="48"/>
      <c r="AB1967" s="21"/>
      <c r="AC1967" s="12"/>
    </row>
    <row r="1968" spans="1:29" x14ac:dyDescent="0.3">
      <c r="A1968" s="1">
        <f t="shared" si="300"/>
        <v>45220.45833332857</v>
      </c>
      <c r="B1968" s="6">
        <v>21</v>
      </c>
      <c r="C1968" s="6" t="s">
        <v>87</v>
      </c>
      <c r="D1968">
        <f>IF(HOUR(A1968)+MINUTE(A1968)/60&lt;=18,1,IF(HOUR(A1968)+MINUTE(A1968)/60&gt;=23.25,1,LOOKUP(DAY(A1968),calendario!$A$12:$A$41,calendario!$C$12:$C$41)))</f>
        <v>1</v>
      </c>
      <c r="E1968" s="89">
        <f t="shared" si="301"/>
        <v>4.4992006835937497</v>
      </c>
      <c r="F1968" s="88">
        <v>17.996802734374999</v>
      </c>
      <c r="G1968" s="89">
        <f t="shared" si="301"/>
        <v>4.4971650390624998</v>
      </c>
      <c r="H1968" s="86">
        <v>17.988660156249999</v>
      </c>
      <c r="O1968" s="53">
        <f t="shared" si="302"/>
        <v>0</v>
      </c>
      <c r="P1968" s="54">
        <f t="shared" si="303"/>
        <v>58.927641853201457</v>
      </c>
      <c r="Q1968" s="69">
        <v>29.298364914107236</v>
      </c>
      <c r="R1968" s="53">
        <f t="shared" si="304"/>
        <v>13.341447423217074</v>
      </c>
      <c r="S1968" s="53">
        <f t="shared" si="305"/>
        <v>0</v>
      </c>
      <c r="T1968" s="53">
        <f t="shared" si="306"/>
        <v>0</v>
      </c>
      <c r="U1968" s="53">
        <f t="shared" si="307"/>
        <v>58.927641853201457</v>
      </c>
      <c r="V1968" s="69">
        <v>29.298364914107236</v>
      </c>
      <c r="W1968" s="53">
        <f t="shared" si="308"/>
        <v>13.341447423217074</v>
      </c>
      <c r="X1968" s="53">
        <f t="shared" si="309"/>
        <v>0</v>
      </c>
      <c r="Y1968" s="12"/>
      <c r="Z1968" s="21"/>
      <c r="AA1968" s="48"/>
      <c r="AB1968" s="21"/>
      <c r="AC1968" s="12"/>
    </row>
    <row r="1969" spans="1:29" x14ac:dyDescent="0.3">
      <c r="A1969" s="1">
        <f t="shared" si="300"/>
        <v>45220.468749995234</v>
      </c>
      <c r="B1969" s="6">
        <v>21</v>
      </c>
      <c r="C1969" s="6" t="s">
        <v>88</v>
      </c>
      <c r="D1969">
        <f>IF(HOUR(A1969)+MINUTE(A1969)/60&lt;=18,1,IF(HOUR(A1969)+MINUTE(A1969)/60&gt;=23.25,1,LOOKUP(DAY(A1969),calendario!$A$12:$A$41,calendario!$C$12:$C$41)))</f>
        <v>1</v>
      </c>
      <c r="E1969" s="89">
        <f t="shared" si="301"/>
        <v>4.4985034179687498</v>
      </c>
      <c r="F1969" s="88">
        <v>17.994013671874999</v>
      </c>
      <c r="G1969" s="89">
        <f t="shared" si="301"/>
        <v>4.4971669921875002</v>
      </c>
      <c r="H1969" s="86">
        <v>17.988667968750001</v>
      </c>
      <c r="O1969" s="53">
        <f t="shared" si="302"/>
        <v>0</v>
      </c>
      <c r="P1969" s="54">
        <f t="shared" si="303"/>
        <v>58.927641853201457</v>
      </c>
      <c r="Q1969" s="69">
        <v>29.323522644456009</v>
      </c>
      <c r="R1969" s="53">
        <f t="shared" si="304"/>
        <v>13.328868558042688</v>
      </c>
      <c r="S1969" s="53">
        <f t="shared" si="305"/>
        <v>0</v>
      </c>
      <c r="T1969" s="53">
        <f t="shared" si="306"/>
        <v>0</v>
      </c>
      <c r="U1969" s="53">
        <f t="shared" si="307"/>
        <v>58.927641853201457</v>
      </c>
      <c r="V1969" s="69">
        <v>29.323522644456009</v>
      </c>
      <c r="W1969" s="53">
        <f t="shared" si="308"/>
        <v>13.328868558042688</v>
      </c>
      <c r="X1969" s="53">
        <f t="shared" si="309"/>
        <v>0</v>
      </c>
      <c r="Y1969" s="12"/>
      <c r="Z1969" s="21"/>
      <c r="AA1969" s="48"/>
      <c r="AB1969" s="21"/>
      <c r="AC1969" s="12"/>
    </row>
    <row r="1970" spans="1:29" x14ac:dyDescent="0.3">
      <c r="A1970" s="1">
        <f t="shared" si="300"/>
        <v>45220.479166661898</v>
      </c>
      <c r="B1970" s="6">
        <v>21</v>
      </c>
      <c r="C1970" s="6" t="s">
        <v>89</v>
      </c>
      <c r="D1970">
        <f>IF(HOUR(A1970)+MINUTE(A1970)/60&lt;=18,1,IF(HOUR(A1970)+MINUTE(A1970)/60&gt;=23.25,1,LOOKUP(DAY(A1970),calendario!$A$12:$A$41,calendario!$C$12:$C$41)))</f>
        <v>1</v>
      </c>
      <c r="E1970" s="89">
        <f t="shared" si="301"/>
        <v>4.4983613281250001</v>
      </c>
      <c r="F1970" s="88">
        <v>17.9934453125</v>
      </c>
      <c r="G1970" s="89">
        <f t="shared" si="301"/>
        <v>4.4970996093749998</v>
      </c>
      <c r="H1970" s="86">
        <v>17.988398437499999</v>
      </c>
      <c r="O1970" s="53">
        <f t="shared" si="302"/>
        <v>0</v>
      </c>
      <c r="P1970" s="54">
        <f t="shared" si="303"/>
        <v>58.927641853201457</v>
      </c>
      <c r="Q1970" s="69">
        <v>29.323522644456009</v>
      </c>
      <c r="R1970" s="53">
        <f t="shared" si="304"/>
        <v>13.328868558042688</v>
      </c>
      <c r="S1970" s="53">
        <f t="shared" si="305"/>
        <v>0</v>
      </c>
      <c r="T1970" s="53">
        <f t="shared" si="306"/>
        <v>0</v>
      </c>
      <c r="U1970" s="53">
        <f t="shared" si="307"/>
        <v>58.927641853201457</v>
      </c>
      <c r="V1970" s="69">
        <v>29.323522644456009</v>
      </c>
      <c r="W1970" s="53">
        <f t="shared" si="308"/>
        <v>13.328868558042688</v>
      </c>
      <c r="X1970" s="53">
        <f t="shared" si="309"/>
        <v>0</v>
      </c>
      <c r="Y1970" s="12"/>
      <c r="Z1970" s="21"/>
      <c r="AA1970" s="48"/>
      <c r="AB1970" s="21"/>
      <c r="AC1970" s="12"/>
    </row>
    <row r="1971" spans="1:29" x14ac:dyDescent="0.3">
      <c r="A1971" s="1">
        <f t="shared" si="300"/>
        <v>45220.489583328563</v>
      </c>
      <c r="B1971" s="6">
        <v>21</v>
      </c>
      <c r="C1971" s="6" t="s">
        <v>90</v>
      </c>
      <c r="D1971">
        <f>IF(HOUR(A1971)+MINUTE(A1971)/60&lt;=18,1,IF(HOUR(A1971)+MINUTE(A1971)/60&gt;=23.25,1,LOOKUP(DAY(A1971),calendario!$A$12:$A$41,calendario!$C$12:$C$41)))</f>
        <v>1</v>
      </c>
      <c r="E1971" s="89">
        <f t="shared" si="301"/>
        <v>4.49776806640625</v>
      </c>
      <c r="F1971" s="88">
        <v>17.991072265625</v>
      </c>
      <c r="G1971" s="89">
        <f t="shared" si="301"/>
        <v>4.4968735351562499</v>
      </c>
      <c r="H1971" s="86">
        <v>17.987494140625</v>
      </c>
      <c r="O1971" s="53">
        <f t="shared" si="302"/>
        <v>0</v>
      </c>
      <c r="P1971" s="54">
        <f t="shared" si="303"/>
        <v>58.927641853201457</v>
      </c>
      <c r="Q1971" s="69">
        <v>29.312796199895889</v>
      </c>
      <c r="R1971" s="53">
        <f t="shared" si="304"/>
        <v>13.334231780322748</v>
      </c>
      <c r="S1971" s="53">
        <f t="shared" si="305"/>
        <v>0</v>
      </c>
      <c r="T1971" s="53">
        <f t="shared" si="306"/>
        <v>0</v>
      </c>
      <c r="U1971" s="53">
        <f t="shared" si="307"/>
        <v>58.927641853201457</v>
      </c>
      <c r="V1971" s="69">
        <v>29.312796199895889</v>
      </c>
      <c r="W1971" s="53">
        <f t="shared" si="308"/>
        <v>13.334231780322748</v>
      </c>
      <c r="X1971" s="53">
        <f t="shared" si="309"/>
        <v>0</v>
      </c>
      <c r="Y1971" s="12"/>
      <c r="Z1971" s="21"/>
      <c r="AA1971" s="48"/>
      <c r="AB1971" s="21"/>
      <c r="AC1971" s="12"/>
    </row>
    <row r="1972" spans="1:29" x14ac:dyDescent="0.3">
      <c r="A1972" s="1">
        <f t="shared" si="300"/>
        <v>45220.499999995227</v>
      </c>
      <c r="B1972" s="6">
        <v>21</v>
      </c>
      <c r="C1972" s="6" t="s">
        <v>91</v>
      </c>
      <c r="D1972">
        <f>IF(HOUR(A1972)+MINUTE(A1972)/60&lt;=18,1,IF(HOUR(A1972)+MINUTE(A1972)/60&gt;=23.25,1,LOOKUP(DAY(A1972),calendario!$A$12:$A$41,calendario!$C$12:$C$41)))</f>
        <v>1</v>
      </c>
      <c r="E1972" s="89">
        <f t="shared" si="301"/>
        <v>4.4976748046874997</v>
      </c>
      <c r="F1972" s="88">
        <v>17.990699218749999</v>
      </c>
      <c r="G1972" s="89">
        <f t="shared" si="301"/>
        <v>4.4967202148437497</v>
      </c>
      <c r="H1972" s="86">
        <v>17.986880859374999</v>
      </c>
      <c r="O1972" s="53">
        <f t="shared" si="302"/>
        <v>0</v>
      </c>
      <c r="P1972" s="54">
        <f t="shared" si="303"/>
        <v>58.927641853201457</v>
      </c>
      <c r="Q1972" s="69">
        <v>29.312796199895889</v>
      </c>
      <c r="R1972" s="53">
        <f t="shared" si="304"/>
        <v>13.334231780322748</v>
      </c>
      <c r="S1972" s="53">
        <f t="shared" si="305"/>
        <v>0</v>
      </c>
      <c r="T1972" s="53">
        <f t="shared" si="306"/>
        <v>0</v>
      </c>
      <c r="U1972" s="53">
        <f t="shared" si="307"/>
        <v>58.927641853201457</v>
      </c>
      <c r="V1972" s="69">
        <v>29.312796199895889</v>
      </c>
      <c r="W1972" s="53">
        <f t="shared" si="308"/>
        <v>13.334231780322748</v>
      </c>
      <c r="X1972" s="53">
        <f t="shared" si="309"/>
        <v>0</v>
      </c>
      <c r="Y1972" s="12"/>
      <c r="Z1972" s="21"/>
      <c r="AA1972" s="48"/>
      <c r="AB1972" s="21"/>
      <c r="AC1972" s="12"/>
    </row>
    <row r="1973" spans="1:29" x14ac:dyDescent="0.3">
      <c r="A1973" s="1">
        <f t="shared" si="300"/>
        <v>45220.510416661891</v>
      </c>
      <c r="B1973" s="6">
        <v>21</v>
      </c>
      <c r="C1973" s="6" t="s">
        <v>93</v>
      </c>
      <c r="D1973">
        <f>IF(HOUR(A1973)+MINUTE(A1973)/60&lt;=18,1,IF(HOUR(A1973)+MINUTE(A1973)/60&gt;=23.25,1,LOOKUP(DAY(A1973),calendario!$A$12:$A$41,calendario!$C$12:$C$41)))</f>
        <v>1</v>
      </c>
      <c r="E1973" s="89">
        <f t="shared" si="301"/>
        <v>4.4967875976562501</v>
      </c>
      <c r="F1973" s="88">
        <v>17.987150390625001</v>
      </c>
      <c r="G1973" s="89">
        <f t="shared" si="301"/>
        <v>4.4965937499999997</v>
      </c>
      <c r="H1973" s="86">
        <v>17.986374999999999</v>
      </c>
      <c r="O1973" s="53">
        <f t="shared" si="302"/>
        <v>0</v>
      </c>
      <c r="P1973" s="54">
        <f t="shared" si="303"/>
        <v>58.927641853201457</v>
      </c>
      <c r="Q1973" s="69">
        <v>29.307062207183758</v>
      </c>
      <c r="R1973" s="53">
        <f t="shared" si="304"/>
        <v>13.337098776678813</v>
      </c>
      <c r="S1973" s="53">
        <f t="shared" si="305"/>
        <v>0</v>
      </c>
      <c r="T1973" s="53">
        <f t="shared" si="306"/>
        <v>0</v>
      </c>
      <c r="U1973" s="53">
        <f t="shared" si="307"/>
        <v>58.927641853201457</v>
      </c>
      <c r="V1973" s="69">
        <v>29.307062207183758</v>
      </c>
      <c r="W1973" s="53">
        <f t="shared" si="308"/>
        <v>13.337098776678813</v>
      </c>
      <c r="X1973" s="53">
        <f t="shared" si="309"/>
        <v>0</v>
      </c>
      <c r="Y1973" s="12"/>
      <c r="Z1973" s="21"/>
      <c r="AA1973" s="48"/>
      <c r="AB1973" s="21"/>
      <c r="AC1973" s="12"/>
    </row>
    <row r="1974" spans="1:29" x14ac:dyDescent="0.3">
      <c r="A1974" s="1">
        <f t="shared" si="300"/>
        <v>45220.520833328555</v>
      </c>
      <c r="B1974" s="6">
        <v>21</v>
      </c>
      <c r="C1974" s="6" t="s">
        <v>94</v>
      </c>
      <c r="D1974">
        <f>IF(HOUR(A1974)+MINUTE(A1974)/60&lt;=18,1,IF(HOUR(A1974)+MINUTE(A1974)/60&gt;=23.25,1,LOOKUP(DAY(A1974),calendario!$A$12:$A$41,calendario!$C$12:$C$41)))</f>
        <v>1</v>
      </c>
      <c r="E1974" s="89">
        <f t="shared" si="301"/>
        <v>4.4966411132812496</v>
      </c>
      <c r="F1974" s="88">
        <v>17.986564453124998</v>
      </c>
      <c r="G1974" s="89">
        <f t="shared" si="301"/>
        <v>4.4965107421874997</v>
      </c>
      <c r="H1974" s="86">
        <v>17.986042968749999</v>
      </c>
      <c r="O1974" s="53">
        <f t="shared" si="302"/>
        <v>0</v>
      </c>
      <c r="P1974" s="54">
        <f t="shared" si="303"/>
        <v>58.927641853201457</v>
      </c>
      <c r="Q1974" s="69">
        <v>29.307062207183758</v>
      </c>
      <c r="R1974" s="53">
        <f t="shared" si="304"/>
        <v>13.337098776678813</v>
      </c>
      <c r="S1974" s="53">
        <f t="shared" si="305"/>
        <v>0</v>
      </c>
      <c r="T1974" s="53">
        <f t="shared" si="306"/>
        <v>0</v>
      </c>
      <c r="U1974" s="53">
        <f t="shared" si="307"/>
        <v>58.927641853201457</v>
      </c>
      <c r="V1974" s="69">
        <v>29.307062207183758</v>
      </c>
      <c r="W1974" s="53">
        <f t="shared" si="308"/>
        <v>13.337098776678813</v>
      </c>
      <c r="X1974" s="53">
        <f t="shared" si="309"/>
        <v>0</v>
      </c>
      <c r="Y1974" s="12"/>
      <c r="Z1974" s="21"/>
      <c r="AA1974" s="48"/>
      <c r="AB1974" s="21"/>
      <c r="AC1974" s="12"/>
    </row>
    <row r="1975" spans="1:29" x14ac:dyDescent="0.3">
      <c r="A1975" s="1">
        <f t="shared" si="300"/>
        <v>45220.53124999522</v>
      </c>
      <c r="B1975" s="6">
        <v>21</v>
      </c>
      <c r="C1975" s="6" t="s">
        <v>96</v>
      </c>
      <c r="D1975">
        <f>IF(HOUR(A1975)+MINUTE(A1975)/60&lt;=18,1,IF(HOUR(A1975)+MINUTE(A1975)/60&gt;=23.25,1,LOOKUP(DAY(A1975),calendario!$A$12:$A$41,calendario!$C$12:$C$41)))</f>
        <v>1</v>
      </c>
      <c r="E1975" s="89">
        <f t="shared" si="301"/>
        <v>4.4963491210937496</v>
      </c>
      <c r="F1975" s="88">
        <v>17.985396484374998</v>
      </c>
      <c r="G1975" s="89">
        <f t="shared" si="301"/>
        <v>4.4968168945312499</v>
      </c>
      <c r="H1975" s="86">
        <v>17.987267578125</v>
      </c>
      <c r="O1975" s="53">
        <f t="shared" si="302"/>
        <v>0</v>
      </c>
      <c r="P1975" s="54">
        <f t="shared" si="303"/>
        <v>58.927641853201457</v>
      </c>
      <c r="Q1975" s="69">
        <v>29.310268610098905</v>
      </c>
      <c r="R1975" s="53">
        <f t="shared" si="304"/>
        <v>13.335495575221239</v>
      </c>
      <c r="S1975" s="53">
        <f t="shared" si="305"/>
        <v>0</v>
      </c>
      <c r="T1975" s="53">
        <f t="shared" si="306"/>
        <v>0</v>
      </c>
      <c r="U1975" s="53">
        <f t="shared" si="307"/>
        <v>58.927641853201457</v>
      </c>
      <c r="V1975" s="69">
        <v>29.310268610098905</v>
      </c>
      <c r="W1975" s="53">
        <f t="shared" si="308"/>
        <v>13.335495575221239</v>
      </c>
      <c r="X1975" s="53">
        <f t="shared" si="309"/>
        <v>0</v>
      </c>
      <c r="Y1975" s="12"/>
      <c r="Z1975" s="21"/>
      <c r="AA1975" s="48"/>
      <c r="AB1975" s="21"/>
      <c r="AC1975" s="12"/>
    </row>
    <row r="1976" spans="1:29" x14ac:dyDescent="0.3">
      <c r="A1976" s="1">
        <f t="shared" si="300"/>
        <v>45220.541666661884</v>
      </c>
      <c r="B1976" s="6">
        <v>21</v>
      </c>
      <c r="C1976" s="6" t="s">
        <v>97</v>
      </c>
      <c r="D1976">
        <f>IF(HOUR(A1976)+MINUTE(A1976)/60&lt;=18,1,IF(HOUR(A1976)+MINUTE(A1976)/60&gt;=23.25,1,LOOKUP(DAY(A1976),calendario!$A$12:$A$41,calendario!$C$12:$C$41)))</f>
        <v>1</v>
      </c>
      <c r="E1976" s="89">
        <f t="shared" si="301"/>
        <v>4.4965566406250002</v>
      </c>
      <c r="F1976" s="88">
        <v>17.986226562500001</v>
      </c>
      <c r="G1976" s="89">
        <f t="shared" si="301"/>
        <v>4.4968056640625003</v>
      </c>
      <c r="H1976" s="86">
        <v>17.987222656250001</v>
      </c>
      <c r="O1976" s="53">
        <f t="shared" si="302"/>
        <v>0</v>
      </c>
      <c r="P1976" s="54">
        <f t="shared" si="303"/>
        <v>58.927641853201457</v>
      </c>
      <c r="Q1976" s="69">
        <v>29.310268610098905</v>
      </c>
      <c r="R1976" s="53">
        <f t="shared" si="304"/>
        <v>13.335495575221239</v>
      </c>
      <c r="S1976" s="53">
        <f t="shared" si="305"/>
        <v>0</v>
      </c>
      <c r="T1976" s="53">
        <f t="shared" si="306"/>
        <v>0</v>
      </c>
      <c r="U1976" s="53">
        <f t="shared" si="307"/>
        <v>58.927641853201457</v>
      </c>
      <c r="V1976" s="69">
        <v>29.310268610098905</v>
      </c>
      <c r="W1976" s="53">
        <f t="shared" si="308"/>
        <v>13.335495575221239</v>
      </c>
      <c r="X1976" s="53">
        <f t="shared" si="309"/>
        <v>0</v>
      </c>
      <c r="Y1976" s="12"/>
      <c r="Z1976" s="21"/>
      <c r="AA1976" s="48"/>
      <c r="AB1976" s="21"/>
      <c r="AC1976" s="12"/>
    </row>
    <row r="1977" spans="1:29" x14ac:dyDescent="0.3">
      <c r="A1977" s="1">
        <f t="shared" si="300"/>
        <v>45220.552083328548</v>
      </c>
      <c r="B1977" s="6">
        <v>21</v>
      </c>
      <c r="C1977" s="6" t="s">
        <v>98</v>
      </c>
      <c r="D1977">
        <f>IF(HOUR(A1977)+MINUTE(A1977)/60&lt;=18,1,IF(HOUR(A1977)+MINUTE(A1977)/60&gt;=23.25,1,LOOKUP(DAY(A1977),calendario!$A$12:$A$41,calendario!$C$12:$C$41)))</f>
        <v>1</v>
      </c>
      <c r="E1977" s="89">
        <f t="shared" si="301"/>
        <v>4.4958295898437504</v>
      </c>
      <c r="F1977" s="88">
        <v>17.983318359375001</v>
      </c>
      <c r="G1977" s="89">
        <f t="shared" si="301"/>
        <v>4.49659521484375</v>
      </c>
      <c r="H1977" s="86">
        <v>17.986380859375</v>
      </c>
      <c r="O1977" s="53">
        <f t="shared" si="302"/>
        <v>0</v>
      </c>
      <c r="P1977" s="54">
        <f t="shared" si="303"/>
        <v>58.927641853201457</v>
      </c>
      <c r="Q1977" s="69">
        <v>29.298591618948464</v>
      </c>
      <c r="R1977" s="53">
        <f t="shared" si="304"/>
        <v>13.34133407079646</v>
      </c>
      <c r="S1977" s="53">
        <f t="shared" si="305"/>
        <v>0</v>
      </c>
      <c r="T1977" s="53">
        <f t="shared" si="306"/>
        <v>0</v>
      </c>
      <c r="U1977" s="53">
        <f t="shared" si="307"/>
        <v>58.927641853201457</v>
      </c>
      <c r="V1977" s="69">
        <v>29.298591618948464</v>
      </c>
      <c r="W1977" s="53">
        <f t="shared" si="308"/>
        <v>13.34133407079646</v>
      </c>
      <c r="X1977" s="53">
        <f t="shared" si="309"/>
        <v>0</v>
      </c>
      <c r="Y1977" s="12"/>
      <c r="Z1977" s="21"/>
      <c r="AA1977" s="48"/>
      <c r="AB1977" s="21"/>
      <c r="AC1977" s="12"/>
    </row>
    <row r="1978" spans="1:29" x14ac:dyDescent="0.3">
      <c r="A1978" s="1">
        <f t="shared" si="300"/>
        <v>45220.562499995212</v>
      </c>
      <c r="B1978" s="6">
        <v>21</v>
      </c>
      <c r="C1978" s="6" t="s">
        <v>99</v>
      </c>
      <c r="D1978">
        <f>IF(HOUR(A1978)+MINUTE(A1978)/60&lt;=18,1,IF(HOUR(A1978)+MINUTE(A1978)/60&gt;=23.25,1,LOOKUP(DAY(A1978),calendario!$A$12:$A$41,calendario!$C$12:$C$41)))</f>
        <v>1</v>
      </c>
      <c r="E1978" s="89">
        <f t="shared" si="301"/>
        <v>4.4954736328124998</v>
      </c>
      <c r="F1978" s="88">
        <v>17.981894531249999</v>
      </c>
      <c r="G1978" s="89">
        <f t="shared" si="301"/>
        <v>4.4963862304687501</v>
      </c>
      <c r="H1978" s="86">
        <v>17.985544921875</v>
      </c>
      <c r="O1978" s="53">
        <f t="shared" si="302"/>
        <v>0</v>
      </c>
      <c r="P1978" s="54">
        <f t="shared" si="303"/>
        <v>58.927641853201457</v>
      </c>
      <c r="Q1978" s="69">
        <v>29.298591618948464</v>
      </c>
      <c r="R1978" s="53">
        <f t="shared" si="304"/>
        <v>13.34133407079646</v>
      </c>
      <c r="S1978" s="53">
        <f t="shared" si="305"/>
        <v>0</v>
      </c>
      <c r="T1978" s="53">
        <f t="shared" si="306"/>
        <v>0</v>
      </c>
      <c r="U1978" s="53">
        <f t="shared" si="307"/>
        <v>58.927641853201457</v>
      </c>
      <c r="V1978" s="69">
        <v>29.298591618948464</v>
      </c>
      <c r="W1978" s="53">
        <f t="shared" si="308"/>
        <v>13.34133407079646</v>
      </c>
      <c r="X1978" s="53">
        <f t="shared" si="309"/>
        <v>0</v>
      </c>
      <c r="Y1978" s="12"/>
      <c r="Z1978" s="21"/>
      <c r="AA1978" s="48"/>
      <c r="AB1978" s="21"/>
      <c r="AC1978" s="12"/>
    </row>
    <row r="1979" spans="1:29" x14ac:dyDescent="0.3">
      <c r="A1979" s="1">
        <f t="shared" si="300"/>
        <v>45220.572916661877</v>
      </c>
      <c r="B1979" s="6">
        <v>21</v>
      </c>
      <c r="C1979" s="6" t="s">
        <v>100</v>
      </c>
      <c r="D1979">
        <f>IF(HOUR(A1979)+MINUTE(A1979)/60&lt;=18,1,IF(HOUR(A1979)+MINUTE(A1979)/60&gt;=23.25,1,LOOKUP(DAY(A1979),calendario!$A$12:$A$41,calendario!$C$12:$C$41)))</f>
        <v>1</v>
      </c>
      <c r="E1979" s="89">
        <f t="shared" si="301"/>
        <v>4.4950786132812501</v>
      </c>
      <c r="F1979" s="88">
        <v>17.980314453125001</v>
      </c>
      <c r="G1979" s="89">
        <f t="shared" si="301"/>
        <v>4.4965258789062501</v>
      </c>
      <c r="H1979" s="86">
        <v>17.986103515625</v>
      </c>
      <c r="O1979" s="53">
        <f t="shared" si="302"/>
        <v>0</v>
      </c>
      <c r="P1979" s="54">
        <f t="shared" si="303"/>
        <v>58.927641853201457</v>
      </c>
      <c r="Q1979" s="69">
        <v>29.304000260281104</v>
      </c>
      <c r="R1979" s="53">
        <f t="shared" si="304"/>
        <v>13.33862975013014</v>
      </c>
      <c r="S1979" s="53">
        <f t="shared" si="305"/>
        <v>0</v>
      </c>
      <c r="T1979" s="53">
        <f t="shared" si="306"/>
        <v>0</v>
      </c>
      <c r="U1979" s="53">
        <f t="shared" si="307"/>
        <v>58.927641853201457</v>
      </c>
      <c r="V1979" s="69">
        <v>29.304000260281104</v>
      </c>
      <c r="W1979" s="53">
        <f t="shared" si="308"/>
        <v>13.33862975013014</v>
      </c>
      <c r="X1979" s="53">
        <f t="shared" si="309"/>
        <v>0</v>
      </c>
      <c r="Y1979" s="12"/>
      <c r="Z1979" s="21"/>
      <c r="AA1979" s="48"/>
      <c r="AB1979" s="21"/>
      <c r="AC1979" s="12"/>
    </row>
    <row r="1980" spans="1:29" x14ac:dyDescent="0.3">
      <c r="A1980" s="1">
        <f t="shared" si="300"/>
        <v>45220.583333328541</v>
      </c>
      <c r="B1980" s="6">
        <v>21</v>
      </c>
      <c r="C1980" s="6" t="s">
        <v>101</v>
      </c>
      <c r="D1980">
        <f>IF(HOUR(A1980)+MINUTE(A1980)/60&lt;=18,1,IF(HOUR(A1980)+MINUTE(A1980)/60&gt;=23.25,1,LOOKUP(DAY(A1980),calendario!$A$12:$A$41,calendario!$C$12:$C$41)))</f>
        <v>1</v>
      </c>
      <c r="E1980" s="89">
        <f t="shared" si="301"/>
        <v>4.4949765624999998</v>
      </c>
      <c r="F1980" s="88">
        <v>17.979906249999999</v>
      </c>
      <c r="G1980" s="89">
        <f t="shared" si="301"/>
        <v>4.4968613281250001</v>
      </c>
      <c r="H1980" s="86">
        <v>17.9874453125</v>
      </c>
      <c r="O1980" s="53">
        <f t="shared" si="302"/>
        <v>0</v>
      </c>
      <c r="P1980" s="54">
        <f t="shared" si="303"/>
        <v>58.927641853201457</v>
      </c>
      <c r="Q1980" s="69">
        <v>29.304000260281104</v>
      </c>
      <c r="R1980" s="53">
        <f t="shared" si="304"/>
        <v>13.33862975013014</v>
      </c>
      <c r="S1980" s="53">
        <f t="shared" si="305"/>
        <v>0</v>
      </c>
      <c r="T1980" s="53">
        <f t="shared" si="306"/>
        <v>0</v>
      </c>
      <c r="U1980" s="53">
        <f t="shared" si="307"/>
        <v>58.927641853201457</v>
      </c>
      <c r="V1980" s="69">
        <v>29.304000260281104</v>
      </c>
      <c r="W1980" s="53">
        <f t="shared" si="308"/>
        <v>13.33862975013014</v>
      </c>
      <c r="X1980" s="53">
        <f t="shared" si="309"/>
        <v>0</v>
      </c>
      <c r="Y1980" s="12"/>
      <c r="Z1980" s="21"/>
      <c r="AA1980" s="48"/>
      <c r="AB1980" s="21"/>
      <c r="AC1980" s="12"/>
    </row>
    <row r="1981" spans="1:29" x14ac:dyDescent="0.3">
      <c r="A1981" s="1">
        <f t="shared" si="300"/>
        <v>45220.593749995205</v>
      </c>
      <c r="B1981" s="6">
        <v>21</v>
      </c>
      <c r="C1981" s="6" t="s">
        <v>102</v>
      </c>
      <c r="D1981">
        <f>IF(HOUR(A1981)+MINUTE(A1981)/60&lt;=18,1,IF(HOUR(A1981)+MINUTE(A1981)/60&gt;=23.25,1,LOOKUP(DAY(A1981),calendario!$A$12:$A$41,calendario!$C$12:$C$41)))</f>
        <v>1</v>
      </c>
      <c r="E1981" s="89">
        <f t="shared" si="301"/>
        <v>4.4947573242187504</v>
      </c>
      <c r="F1981" s="88">
        <v>17.979029296875002</v>
      </c>
      <c r="G1981" s="89">
        <f t="shared" si="301"/>
        <v>4.4972104492187501</v>
      </c>
      <c r="H1981" s="86">
        <v>17.988841796875001</v>
      </c>
      <c r="O1981" s="53">
        <f t="shared" si="302"/>
        <v>0</v>
      </c>
      <c r="P1981" s="54">
        <f t="shared" si="303"/>
        <v>58.927641853201457</v>
      </c>
      <c r="Q1981" s="69">
        <v>29.308151483602288</v>
      </c>
      <c r="R1981" s="53">
        <f t="shared" si="304"/>
        <v>13.336554138469548</v>
      </c>
      <c r="S1981" s="53">
        <f t="shared" si="305"/>
        <v>0</v>
      </c>
      <c r="T1981" s="53">
        <f t="shared" si="306"/>
        <v>0</v>
      </c>
      <c r="U1981" s="53">
        <f t="shared" si="307"/>
        <v>58.927641853201457</v>
      </c>
      <c r="V1981" s="69">
        <v>29.308151483602288</v>
      </c>
      <c r="W1981" s="53">
        <f t="shared" si="308"/>
        <v>13.336554138469548</v>
      </c>
      <c r="X1981" s="53">
        <f t="shared" si="309"/>
        <v>0</v>
      </c>
      <c r="Y1981" s="12"/>
      <c r="Z1981" s="21"/>
      <c r="AA1981" s="48"/>
      <c r="AB1981" s="21"/>
      <c r="AC1981" s="12"/>
    </row>
    <row r="1982" spans="1:29" x14ac:dyDescent="0.3">
      <c r="A1982" s="1">
        <f t="shared" si="300"/>
        <v>45220.604166661869</v>
      </c>
      <c r="B1982" s="6">
        <v>21</v>
      </c>
      <c r="C1982" s="6" t="s">
        <v>103</v>
      </c>
      <c r="D1982">
        <f>IF(HOUR(A1982)+MINUTE(A1982)/60&lt;=18,1,IF(HOUR(A1982)+MINUTE(A1982)/60&gt;=23.25,1,LOOKUP(DAY(A1982),calendario!$A$12:$A$41,calendario!$C$12:$C$41)))</f>
        <v>1</v>
      </c>
      <c r="E1982" s="89">
        <f t="shared" si="301"/>
        <v>4.4948837890625004</v>
      </c>
      <c r="F1982" s="88">
        <v>17.979535156250002</v>
      </c>
      <c r="G1982" s="89">
        <f t="shared" si="301"/>
        <v>4.4970419921874996</v>
      </c>
      <c r="H1982" s="86">
        <v>17.988167968749998</v>
      </c>
      <c r="O1982" s="53">
        <f t="shared" si="302"/>
        <v>0</v>
      </c>
      <c r="P1982" s="54">
        <f t="shared" si="303"/>
        <v>58.927641853201457</v>
      </c>
      <c r="Q1982" s="69">
        <v>29.308151483602288</v>
      </c>
      <c r="R1982" s="53">
        <f t="shared" si="304"/>
        <v>13.336554138469548</v>
      </c>
      <c r="S1982" s="53">
        <f t="shared" si="305"/>
        <v>0</v>
      </c>
      <c r="T1982" s="53">
        <f t="shared" si="306"/>
        <v>0</v>
      </c>
      <c r="U1982" s="53">
        <f t="shared" si="307"/>
        <v>58.927641853201457</v>
      </c>
      <c r="V1982" s="69">
        <v>29.308151483602288</v>
      </c>
      <c r="W1982" s="53">
        <f t="shared" si="308"/>
        <v>13.336554138469548</v>
      </c>
      <c r="X1982" s="53">
        <f t="shared" si="309"/>
        <v>0</v>
      </c>
      <c r="Y1982" s="12"/>
      <c r="Z1982" s="21"/>
      <c r="AA1982" s="48"/>
      <c r="AB1982" s="21"/>
      <c r="AC1982" s="12"/>
    </row>
    <row r="1983" spans="1:29" x14ac:dyDescent="0.3">
      <c r="A1983" s="1">
        <f t="shared" si="300"/>
        <v>45220.614583328534</v>
      </c>
      <c r="B1983" s="6">
        <v>21</v>
      </c>
      <c r="C1983" s="6" t="s">
        <v>104</v>
      </c>
      <c r="D1983">
        <f>IF(HOUR(A1983)+MINUTE(A1983)/60&lt;=18,1,IF(HOUR(A1983)+MINUTE(A1983)/60&gt;=23.25,1,LOOKUP(DAY(A1983),calendario!$A$12:$A$41,calendario!$C$12:$C$41)))</f>
        <v>1</v>
      </c>
      <c r="E1983" s="89">
        <f t="shared" si="301"/>
        <v>4.4949096679687504</v>
      </c>
      <c r="F1983" s="88">
        <v>17.979638671875001</v>
      </c>
      <c r="G1983" s="89">
        <f t="shared" si="301"/>
        <v>4.4970722656250004</v>
      </c>
      <c r="H1983" s="86">
        <v>17.988289062500002</v>
      </c>
      <c r="O1983" s="53">
        <f t="shared" si="302"/>
        <v>0</v>
      </c>
      <c r="P1983" s="54">
        <f t="shared" si="303"/>
        <v>58.927641853201457</v>
      </c>
      <c r="Q1983" s="69">
        <v>29.306345913586675</v>
      </c>
      <c r="R1983" s="53">
        <f t="shared" si="304"/>
        <v>13.337456923477355</v>
      </c>
      <c r="S1983" s="53">
        <f t="shared" si="305"/>
        <v>0</v>
      </c>
      <c r="T1983" s="53">
        <f t="shared" si="306"/>
        <v>0</v>
      </c>
      <c r="U1983" s="53">
        <f t="shared" si="307"/>
        <v>58.927641853201457</v>
      </c>
      <c r="V1983" s="69">
        <v>29.306345913586675</v>
      </c>
      <c r="W1983" s="53">
        <f t="shared" si="308"/>
        <v>13.337456923477355</v>
      </c>
      <c r="X1983" s="53">
        <f t="shared" si="309"/>
        <v>0</v>
      </c>
      <c r="Y1983" s="12"/>
      <c r="Z1983" s="21"/>
      <c r="AA1983" s="48"/>
      <c r="AB1983" s="21"/>
      <c r="AC1983" s="12"/>
    </row>
    <row r="1984" spans="1:29" x14ac:dyDescent="0.3">
      <c r="A1984" s="1">
        <f t="shared" si="300"/>
        <v>45220.624999995198</v>
      </c>
      <c r="B1984" s="6">
        <v>21</v>
      </c>
      <c r="C1984" s="6" t="s">
        <v>105</v>
      </c>
      <c r="D1984">
        <f>IF(HOUR(A1984)+MINUTE(A1984)/60&lt;=18,1,IF(HOUR(A1984)+MINUTE(A1984)/60&gt;=23.25,1,LOOKUP(DAY(A1984),calendario!$A$12:$A$41,calendario!$C$12:$C$41)))</f>
        <v>1</v>
      </c>
      <c r="E1984" s="89">
        <f t="shared" si="301"/>
        <v>4.4947578124999996</v>
      </c>
      <c r="F1984" s="88">
        <v>17.979031249999998</v>
      </c>
      <c r="G1984" s="89">
        <f t="shared" si="301"/>
        <v>4.4972548828125003</v>
      </c>
      <c r="H1984" s="86">
        <v>17.989019531250001</v>
      </c>
      <c r="O1984" s="53">
        <f t="shared" si="302"/>
        <v>0</v>
      </c>
      <c r="P1984" s="54">
        <f t="shared" si="303"/>
        <v>58.927641853201457</v>
      </c>
      <c r="Q1984" s="69">
        <v>29.306345913586675</v>
      </c>
      <c r="R1984" s="53">
        <f t="shared" si="304"/>
        <v>13.337456923477355</v>
      </c>
      <c r="S1984" s="53">
        <f t="shared" si="305"/>
        <v>0</v>
      </c>
      <c r="T1984" s="53">
        <f t="shared" si="306"/>
        <v>0</v>
      </c>
      <c r="U1984" s="53">
        <f t="shared" si="307"/>
        <v>58.927641853201457</v>
      </c>
      <c r="V1984" s="69">
        <v>29.306345913586675</v>
      </c>
      <c r="W1984" s="53">
        <f t="shared" si="308"/>
        <v>13.337456923477355</v>
      </c>
      <c r="X1984" s="53">
        <f t="shared" si="309"/>
        <v>0</v>
      </c>
      <c r="Y1984" s="12"/>
      <c r="Z1984" s="21"/>
      <c r="AA1984" s="48"/>
      <c r="AB1984" s="21"/>
      <c r="AC1984" s="12"/>
    </row>
    <row r="1985" spans="1:29" x14ac:dyDescent="0.3">
      <c r="A1985" s="1">
        <f t="shared" si="300"/>
        <v>45220.635416661862</v>
      </c>
      <c r="B1985" s="6">
        <v>21</v>
      </c>
      <c r="C1985" s="6" t="s">
        <v>106</v>
      </c>
      <c r="D1985">
        <f>IF(HOUR(A1985)+MINUTE(A1985)/60&lt;=18,1,IF(HOUR(A1985)+MINUTE(A1985)/60&gt;=23.25,1,LOOKUP(DAY(A1985),calendario!$A$12:$A$41,calendario!$C$12:$C$41)))</f>
        <v>1</v>
      </c>
      <c r="E1985" s="89">
        <f t="shared" si="301"/>
        <v>4.4912465820312502</v>
      </c>
      <c r="F1985" s="88">
        <v>17.964986328125001</v>
      </c>
      <c r="G1985" s="89">
        <f t="shared" si="301"/>
        <v>4.4972421875000004</v>
      </c>
      <c r="H1985" s="86">
        <v>17.988968750000002</v>
      </c>
      <c r="O1985" s="53">
        <f t="shared" si="302"/>
        <v>0</v>
      </c>
      <c r="P1985" s="54">
        <f t="shared" si="303"/>
        <v>58.927641853201457</v>
      </c>
      <c r="Q1985" s="69">
        <v>29.313081988547633</v>
      </c>
      <c r="R1985" s="53">
        <f t="shared" si="304"/>
        <v>13.334088885996875</v>
      </c>
      <c r="S1985" s="53">
        <f t="shared" si="305"/>
        <v>0</v>
      </c>
      <c r="T1985" s="53">
        <f t="shared" si="306"/>
        <v>0</v>
      </c>
      <c r="U1985" s="53">
        <f t="shared" si="307"/>
        <v>58.927641853201457</v>
      </c>
      <c r="V1985" s="69">
        <v>29.313081988547633</v>
      </c>
      <c r="W1985" s="53">
        <f t="shared" si="308"/>
        <v>13.334088885996875</v>
      </c>
      <c r="X1985" s="53">
        <f t="shared" si="309"/>
        <v>0</v>
      </c>
      <c r="Y1985" s="12"/>
      <c r="Z1985" s="21"/>
      <c r="AA1985" s="48"/>
      <c r="AB1985" s="21"/>
      <c r="AC1985" s="12"/>
    </row>
    <row r="1986" spans="1:29" x14ac:dyDescent="0.3">
      <c r="A1986" s="1">
        <f t="shared" si="300"/>
        <v>45220.645833328526</v>
      </c>
      <c r="B1986" s="6">
        <v>21</v>
      </c>
      <c r="C1986" s="6" t="s">
        <v>107</v>
      </c>
      <c r="D1986">
        <f>IF(HOUR(A1986)+MINUTE(A1986)/60&lt;=18,1,IF(HOUR(A1986)+MINUTE(A1986)/60&gt;=23.25,1,LOOKUP(DAY(A1986),calendario!$A$12:$A$41,calendario!$C$12:$C$41)))</f>
        <v>1</v>
      </c>
      <c r="E1986" s="89">
        <f t="shared" si="301"/>
        <v>4.4951420898437497</v>
      </c>
      <c r="F1986" s="88">
        <v>17.980568359374999</v>
      </c>
      <c r="G1986" s="89">
        <f t="shared" si="301"/>
        <v>4.4972636718750003</v>
      </c>
      <c r="H1986" s="86">
        <v>17.989054687500001</v>
      </c>
      <c r="O1986" s="53">
        <f t="shared" si="302"/>
        <v>0</v>
      </c>
      <c r="P1986" s="54">
        <f t="shared" si="303"/>
        <v>58.927641853201457</v>
      </c>
      <c r="Q1986" s="69">
        <v>29.313081988547633</v>
      </c>
      <c r="R1986" s="53">
        <f t="shared" si="304"/>
        <v>13.334088885996875</v>
      </c>
      <c r="S1986" s="53">
        <f t="shared" si="305"/>
        <v>0</v>
      </c>
      <c r="T1986" s="53">
        <f t="shared" si="306"/>
        <v>0</v>
      </c>
      <c r="U1986" s="53">
        <f t="shared" si="307"/>
        <v>58.927641853201457</v>
      </c>
      <c r="V1986" s="69">
        <v>29.313081988547633</v>
      </c>
      <c r="W1986" s="53">
        <f t="shared" si="308"/>
        <v>13.334088885996875</v>
      </c>
      <c r="X1986" s="53">
        <f t="shared" si="309"/>
        <v>0</v>
      </c>
      <c r="Y1986" s="12"/>
      <c r="Z1986" s="21"/>
      <c r="AA1986" s="48"/>
      <c r="AB1986" s="21"/>
      <c r="AC1986" s="12"/>
    </row>
    <row r="1987" spans="1:29" x14ac:dyDescent="0.3">
      <c r="A1987" s="1">
        <f t="shared" si="300"/>
        <v>45220.656249995191</v>
      </c>
      <c r="B1987" s="6">
        <v>21</v>
      </c>
      <c r="C1987" s="6" t="s">
        <v>108</v>
      </c>
      <c r="D1987">
        <f>IF(HOUR(A1987)+MINUTE(A1987)/60&lt;=18,1,IF(HOUR(A1987)+MINUTE(A1987)/60&gt;=23.25,1,LOOKUP(DAY(A1987),calendario!$A$12:$A$41,calendario!$C$12:$C$41)))</f>
        <v>1</v>
      </c>
      <c r="E1987" s="89">
        <f t="shared" si="301"/>
        <v>4.4906533203125001</v>
      </c>
      <c r="F1987" s="88">
        <v>17.96261328125</v>
      </c>
      <c r="G1987" s="89">
        <f t="shared" si="301"/>
        <v>4.4975283203125</v>
      </c>
      <c r="H1987" s="86">
        <v>17.99011328125</v>
      </c>
      <c r="O1987" s="53">
        <f t="shared" si="302"/>
        <v>0</v>
      </c>
      <c r="P1987" s="54">
        <f t="shared" si="303"/>
        <v>58.927641853201457</v>
      </c>
      <c r="Q1987" s="69">
        <v>29.311053357626236</v>
      </c>
      <c r="R1987" s="53">
        <f t="shared" si="304"/>
        <v>13.335103201457574</v>
      </c>
      <c r="S1987" s="53">
        <f t="shared" si="305"/>
        <v>0</v>
      </c>
      <c r="T1987" s="53">
        <f t="shared" si="306"/>
        <v>0</v>
      </c>
      <c r="U1987" s="53">
        <f t="shared" si="307"/>
        <v>58.927641853201457</v>
      </c>
      <c r="V1987" s="69">
        <v>29.311053357626236</v>
      </c>
      <c r="W1987" s="53">
        <f t="shared" si="308"/>
        <v>13.335103201457574</v>
      </c>
      <c r="X1987" s="53">
        <f t="shared" si="309"/>
        <v>0</v>
      </c>
      <c r="Y1987" s="12"/>
      <c r="Z1987" s="21"/>
      <c r="AA1987" s="48"/>
      <c r="AB1987" s="21"/>
      <c r="AC1987" s="12"/>
    </row>
    <row r="1988" spans="1:29" x14ac:dyDescent="0.3">
      <c r="A1988" s="1">
        <f t="shared" si="300"/>
        <v>45220.666666661855</v>
      </c>
      <c r="B1988" s="6">
        <v>21</v>
      </c>
      <c r="C1988" s="6" t="s">
        <v>109</v>
      </c>
      <c r="D1988">
        <f>IF(HOUR(A1988)+MINUTE(A1988)/60&lt;=18,1,IF(HOUR(A1988)+MINUTE(A1988)/60&gt;=23.25,1,LOOKUP(DAY(A1988),calendario!$A$12:$A$41,calendario!$C$12:$C$41)))</f>
        <v>1</v>
      </c>
      <c r="E1988" s="89">
        <f t="shared" si="301"/>
        <v>4.4953486328125001</v>
      </c>
      <c r="F1988" s="88">
        <v>17.98139453125</v>
      </c>
      <c r="G1988" s="89">
        <f t="shared" si="301"/>
        <v>4.4972592773437503</v>
      </c>
      <c r="H1988" s="86">
        <v>17.989037109375001</v>
      </c>
      <c r="O1988" s="53">
        <f t="shared" si="302"/>
        <v>0</v>
      </c>
      <c r="P1988" s="54">
        <f t="shared" si="303"/>
        <v>58.927641853201457</v>
      </c>
      <c r="Q1988" s="69">
        <v>29.311053357626236</v>
      </c>
      <c r="R1988" s="53">
        <f t="shared" si="304"/>
        <v>13.335103201457574</v>
      </c>
      <c r="S1988" s="53">
        <f t="shared" si="305"/>
        <v>0</v>
      </c>
      <c r="T1988" s="53">
        <f t="shared" si="306"/>
        <v>0</v>
      </c>
      <c r="U1988" s="53">
        <f t="shared" si="307"/>
        <v>58.927641853201457</v>
      </c>
      <c r="V1988" s="69">
        <v>29.311053357626236</v>
      </c>
      <c r="W1988" s="53">
        <f t="shared" si="308"/>
        <v>13.335103201457574</v>
      </c>
      <c r="X1988" s="53">
        <f t="shared" si="309"/>
        <v>0</v>
      </c>
      <c r="Y1988" s="12"/>
      <c r="Z1988" s="21"/>
      <c r="AA1988" s="48"/>
      <c r="AB1988" s="21"/>
      <c r="AC1988" s="12"/>
    </row>
    <row r="1989" spans="1:29" x14ac:dyDescent="0.3">
      <c r="A1989" s="1">
        <f t="shared" si="300"/>
        <v>45220.677083328519</v>
      </c>
      <c r="B1989" s="6">
        <v>21</v>
      </c>
      <c r="C1989" s="6" t="s">
        <v>110</v>
      </c>
      <c r="D1989">
        <f>IF(HOUR(A1989)+MINUTE(A1989)/60&lt;=18,1,IF(HOUR(A1989)+MINUTE(A1989)/60&gt;=23.25,1,LOOKUP(DAY(A1989),calendario!$A$12:$A$41,calendario!$C$12:$C$41)))</f>
        <v>1</v>
      </c>
      <c r="E1989" s="89">
        <f t="shared" si="301"/>
        <v>4.4950029296874998</v>
      </c>
      <c r="F1989" s="88">
        <v>17.980011718749999</v>
      </c>
      <c r="G1989" s="89">
        <f t="shared" si="301"/>
        <v>4.4972470703124996</v>
      </c>
      <c r="H1989" s="86">
        <v>17.988988281249998</v>
      </c>
      <c r="O1989" s="53">
        <f t="shared" si="302"/>
        <v>0</v>
      </c>
      <c r="P1989" s="54">
        <f t="shared" si="303"/>
        <v>58.927641853201457</v>
      </c>
      <c r="Q1989" s="69">
        <v>29.305241280583029</v>
      </c>
      <c r="R1989" s="53">
        <f t="shared" si="304"/>
        <v>13.338009239979177</v>
      </c>
      <c r="S1989" s="53">
        <f t="shared" si="305"/>
        <v>0</v>
      </c>
      <c r="T1989" s="53">
        <f t="shared" si="306"/>
        <v>0</v>
      </c>
      <c r="U1989" s="53">
        <f t="shared" si="307"/>
        <v>58.927641853201457</v>
      </c>
      <c r="V1989" s="69">
        <v>29.305241280583029</v>
      </c>
      <c r="W1989" s="53">
        <f t="shared" si="308"/>
        <v>13.338009239979177</v>
      </c>
      <c r="X1989" s="53">
        <f t="shared" si="309"/>
        <v>0</v>
      </c>
      <c r="Y1989" s="12"/>
      <c r="Z1989" s="21"/>
      <c r="AA1989" s="48"/>
      <c r="AB1989" s="21"/>
      <c r="AC1989" s="12"/>
    </row>
    <row r="1990" spans="1:29" x14ac:dyDescent="0.3">
      <c r="A1990" s="1">
        <f t="shared" ref="A1990:A2053" si="310">A1989+0.0104166666666667</f>
        <v>45220.687499995183</v>
      </c>
      <c r="B1990" s="6">
        <v>21</v>
      </c>
      <c r="C1990" s="6" t="s">
        <v>111</v>
      </c>
      <c r="D1990">
        <f>IF(HOUR(A1990)+MINUTE(A1990)/60&lt;=18,1,IF(HOUR(A1990)+MINUTE(A1990)/60&gt;=23.25,1,LOOKUP(DAY(A1990),calendario!$A$12:$A$41,calendario!$C$12:$C$41)))</f>
        <v>1</v>
      </c>
      <c r="E1990" s="89">
        <f t="shared" ref="E1990:G2053" si="311">F1990/4</f>
        <v>4.4911523437499996</v>
      </c>
      <c r="F1990" s="88">
        <v>17.964609374999998</v>
      </c>
      <c r="G1990" s="89">
        <f t="shared" si="311"/>
        <v>4.4974199218750002</v>
      </c>
      <c r="H1990" s="86">
        <v>17.989679687500001</v>
      </c>
      <c r="O1990" s="53">
        <f t="shared" ref="O1990:O2053" si="312">IF(($K$2*95%/4-E1990)*$M$8*$M$9&lt;0,0,($K$2*95%/4-E1990)*$M$8*$M$9)</f>
        <v>0</v>
      </c>
      <c r="P1990" s="54">
        <f t="shared" ref="P1990:P2053" si="313">IF(B1990&lt;=3,IF(D1990=1,$L$14*10/$K$11,$K$14*10/$K$11),IF(D1990=1,$L$15*10/$K$11,$K$15*10/$K$11))</f>
        <v>58.927641853201457</v>
      </c>
      <c r="Q1990" s="69">
        <v>29.305241280583029</v>
      </c>
      <c r="R1990" s="53">
        <f t="shared" ref="R1990:R2053" si="314">IF((P1990*95%-Q1990)/2&lt;0,0,(P1990*95%-Q1990)/2)</f>
        <v>13.338009239979177</v>
      </c>
      <c r="S1990" s="53">
        <f t="shared" ref="S1990:S2053" si="315">R1990*O1990</f>
        <v>0</v>
      </c>
      <c r="T1990" s="53">
        <f t="shared" ref="T1990:T2053" si="316">IF(($K$3*95%/4-G1990)*$M$8*$M$9&lt;0,0,($K$3*95%/4-G1990)*$M$8*$M$9)</f>
        <v>0</v>
      </c>
      <c r="U1990" s="53">
        <f t="shared" ref="U1990:U2053" si="317">IF(B1990&lt;=3,IF(D1990=1,$L$14*10/$K$11,$K$14*10/$K$11),IF(D1990=1,$L$15*10/$K$11,$K$15*10/$K$11))</f>
        <v>58.927641853201457</v>
      </c>
      <c r="V1990" s="69">
        <v>29.305241280583029</v>
      </c>
      <c r="W1990" s="53">
        <f t="shared" ref="W1990:W2053" si="318">IF((U1990*95%-V1990)/2&lt;0,0,(U1990*95%-V1990)/2)</f>
        <v>13.338009239979177</v>
      </c>
      <c r="X1990" s="53">
        <f t="shared" ref="X1990:X2053" si="319">W1990*T1990</f>
        <v>0</v>
      </c>
      <c r="Y1990" s="12"/>
      <c r="Z1990" s="21"/>
      <c r="AA1990" s="48"/>
      <c r="AB1990" s="21"/>
      <c r="AC1990" s="12"/>
    </row>
    <row r="1991" spans="1:29" x14ac:dyDescent="0.3">
      <c r="A1991" s="1">
        <f t="shared" si="310"/>
        <v>45220.697916661848</v>
      </c>
      <c r="B1991" s="6">
        <v>21</v>
      </c>
      <c r="C1991" s="6" t="s">
        <v>112</v>
      </c>
      <c r="D1991">
        <f>IF(HOUR(A1991)+MINUTE(A1991)/60&lt;=18,1,IF(HOUR(A1991)+MINUTE(A1991)/60&gt;=23.25,1,LOOKUP(DAY(A1991),calendario!$A$12:$A$41,calendario!$C$12:$C$41)))</f>
        <v>1</v>
      </c>
      <c r="E1991" s="89">
        <f t="shared" si="311"/>
        <v>4.4955498046875002</v>
      </c>
      <c r="F1991" s="88">
        <v>17.982199218750001</v>
      </c>
      <c r="G1991" s="89">
        <f t="shared" si="311"/>
        <v>4.4972387695312497</v>
      </c>
      <c r="H1991" s="86">
        <v>17.988955078124999</v>
      </c>
      <c r="O1991" s="53">
        <f t="shared" si="312"/>
        <v>0</v>
      </c>
      <c r="P1991" s="54">
        <f t="shared" si="313"/>
        <v>58.927641853201457</v>
      </c>
      <c r="Q1991" s="69">
        <v>29.302974752732954</v>
      </c>
      <c r="R1991" s="53">
        <f t="shared" si="314"/>
        <v>13.339142503904215</v>
      </c>
      <c r="S1991" s="53">
        <f t="shared" si="315"/>
        <v>0</v>
      </c>
      <c r="T1991" s="53">
        <f t="shared" si="316"/>
        <v>0</v>
      </c>
      <c r="U1991" s="53">
        <f t="shared" si="317"/>
        <v>58.927641853201457</v>
      </c>
      <c r="V1991" s="69">
        <v>29.302974752732954</v>
      </c>
      <c r="W1991" s="53">
        <f t="shared" si="318"/>
        <v>13.339142503904215</v>
      </c>
      <c r="X1991" s="53">
        <f t="shared" si="319"/>
        <v>0</v>
      </c>
      <c r="Y1991" s="12"/>
      <c r="Z1991" s="21"/>
      <c r="AA1991" s="48"/>
      <c r="AB1991" s="21"/>
      <c r="AC1991" s="12"/>
    </row>
    <row r="1992" spans="1:29" x14ac:dyDescent="0.3">
      <c r="A1992" s="1">
        <f t="shared" si="310"/>
        <v>45220.708333328512</v>
      </c>
      <c r="B1992" s="6">
        <v>21</v>
      </c>
      <c r="C1992" s="6" t="s">
        <v>113</v>
      </c>
      <c r="D1992">
        <f>IF(HOUR(A1992)+MINUTE(A1992)/60&lt;=18,1,IF(HOUR(A1992)+MINUTE(A1992)/60&gt;=23.25,1,LOOKUP(DAY(A1992),calendario!$A$12:$A$41,calendario!$C$12:$C$41)))</f>
        <v>1</v>
      </c>
      <c r="E1992" s="89">
        <f t="shared" si="311"/>
        <v>4.6171625976562503</v>
      </c>
      <c r="F1992" s="88">
        <v>18.468650390625001</v>
      </c>
      <c r="G1992" s="89">
        <f t="shared" si="311"/>
        <v>4.5446621093750004</v>
      </c>
      <c r="H1992" s="86">
        <v>18.178648437500001</v>
      </c>
      <c r="O1992" s="53">
        <f t="shared" si="312"/>
        <v>0</v>
      </c>
      <c r="P1992" s="54">
        <f t="shared" si="313"/>
        <v>58.927641853201457</v>
      </c>
      <c r="Q1992" s="69">
        <v>29.302974752732954</v>
      </c>
      <c r="R1992" s="53">
        <f t="shared" si="314"/>
        <v>13.339142503904215</v>
      </c>
      <c r="S1992" s="53">
        <f t="shared" si="315"/>
        <v>0</v>
      </c>
      <c r="T1992" s="53">
        <f t="shared" si="316"/>
        <v>0</v>
      </c>
      <c r="U1992" s="53">
        <f t="shared" si="317"/>
        <v>58.927641853201457</v>
      </c>
      <c r="V1992" s="69">
        <v>29.302974752732954</v>
      </c>
      <c r="W1992" s="53">
        <f t="shared" si="318"/>
        <v>13.339142503904215</v>
      </c>
      <c r="X1992" s="53">
        <f t="shared" si="319"/>
        <v>0</v>
      </c>
      <c r="Y1992" s="12"/>
      <c r="Z1992" s="21"/>
      <c r="AA1992" s="48"/>
      <c r="AB1992" s="21"/>
      <c r="AC1992" s="12"/>
    </row>
    <row r="1993" spans="1:29" x14ac:dyDescent="0.3">
      <c r="A1993" s="1">
        <f t="shared" si="310"/>
        <v>45220.718749995176</v>
      </c>
      <c r="B1993" s="6">
        <v>21</v>
      </c>
      <c r="C1993" s="6" t="s">
        <v>114</v>
      </c>
      <c r="D1993">
        <f>IF(HOUR(A1993)+MINUTE(A1993)/60&lt;=18,1,IF(HOUR(A1993)+MINUTE(A1993)/60&gt;=23.25,1,LOOKUP(DAY(A1993),calendario!$A$12:$A$41,calendario!$C$12:$C$41)))</f>
        <v>1</v>
      </c>
      <c r="E1993" s="89">
        <f t="shared" si="311"/>
        <v>4.64027197265625</v>
      </c>
      <c r="F1993" s="88">
        <v>18.561087890625</v>
      </c>
      <c r="G1993" s="89">
        <f t="shared" si="311"/>
        <v>4.6515312499999997</v>
      </c>
      <c r="H1993" s="86">
        <v>18.606124999999999</v>
      </c>
      <c r="O1993" s="53">
        <f t="shared" si="312"/>
        <v>0</v>
      </c>
      <c r="P1993" s="54">
        <f t="shared" si="313"/>
        <v>58.927641853201457</v>
      </c>
      <c r="Q1993" s="69">
        <v>29.308549973971889</v>
      </c>
      <c r="R1993" s="53">
        <f t="shared" si="314"/>
        <v>13.336354893284748</v>
      </c>
      <c r="S1993" s="53">
        <f t="shared" si="315"/>
        <v>0</v>
      </c>
      <c r="T1993" s="53">
        <f t="shared" si="316"/>
        <v>0</v>
      </c>
      <c r="U1993" s="53">
        <f t="shared" si="317"/>
        <v>58.927641853201457</v>
      </c>
      <c r="V1993" s="69">
        <v>29.308549973971889</v>
      </c>
      <c r="W1993" s="53">
        <f t="shared" si="318"/>
        <v>13.336354893284748</v>
      </c>
      <c r="X1993" s="53">
        <f t="shared" si="319"/>
        <v>0</v>
      </c>
      <c r="Y1993" s="12"/>
      <c r="Z1993" s="21"/>
      <c r="AA1993" s="48"/>
      <c r="AB1993" s="21"/>
      <c r="AC1993" s="12"/>
    </row>
    <row r="1994" spans="1:29" x14ac:dyDescent="0.3">
      <c r="A1994" s="1">
        <f t="shared" si="310"/>
        <v>45220.72916666184</v>
      </c>
      <c r="B1994" s="6">
        <v>21</v>
      </c>
      <c r="C1994" s="6" t="s">
        <v>115</v>
      </c>
      <c r="D1994">
        <f>IF(HOUR(A1994)+MINUTE(A1994)/60&lt;=18,1,IF(HOUR(A1994)+MINUTE(A1994)/60&gt;=23.25,1,LOOKUP(DAY(A1994),calendario!$A$12:$A$41,calendario!$C$12:$C$41)))</f>
        <v>1</v>
      </c>
      <c r="E1994" s="89">
        <f t="shared" si="311"/>
        <v>4.6401074218750002</v>
      </c>
      <c r="F1994" s="88">
        <v>18.560429687500001</v>
      </c>
      <c r="G1994" s="89">
        <f t="shared" si="311"/>
        <v>4.6513901367187502</v>
      </c>
      <c r="H1994" s="86">
        <v>18.605560546875001</v>
      </c>
      <c r="O1994" s="53">
        <f t="shared" si="312"/>
        <v>0</v>
      </c>
      <c r="P1994" s="54">
        <f t="shared" si="313"/>
        <v>58.927641853201457</v>
      </c>
      <c r="Q1994" s="69">
        <v>29.308549973971889</v>
      </c>
      <c r="R1994" s="53">
        <f t="shared" si="314"/>
        <v>13.336354893284748</v>
      </c>
      <c r="S1994" s="53">
        <f t="shared" si="315"/>
        <v>0</v>
      </c>
      <c r="T1994" s="53">
        <f t="shared" si="316"/>
        <v>0</v>
      </c>
      <c r="U1994" s="53">
        <f t="shared" si="317"/>
        <v>58.927641853201457</v>
      </c>
      <c r="V1994" s="69">
        <v>29.308549973971889</v>
      </c>
      <c r="W1994" s="53">
        <f t="shared" si="318"/>
        <v>13.336354893284748</v>
      </c>
      <c r="X1994" s="53">
        <f t="shared" si="319"/>
        <v>0</v>
      </c>
      <c r="Y1994" s="12"/>
      <c r="Z1994" s="21"/>
      <c r="AA1994" s="48"/>
      <c r="AB1994" s="21"/>
      <c r="AC1994" s="12"/>
    </row>
    <row r="1995" spans="1:29" x14ac:dyDescent="0.3">
      <c r="A1995" s="1">
        <f t="shared" si="310"/>
        <v>45220.739583328505</v>
      </c>
      <c r="B1995" s="6">
        <v>21</v>
      </c>
      <c r="C1995" s="6" t="s">
        <v>116</v>
      </c>
      <c r="D1995">
        <f>IF(HOUR(A1995)+MINUTE(A1995)/60&lt;=18,1,IF(HOUR(A1995)+MINUTE(A1995)/60&gt;=23.25,1,LOOKUP(DAY(A1995),calendario!$A$12:$A$41,calendario!$C$12:$C$41)))</f>
        <v>1</v>
      </c>
      <c r="E1995" s="89">
        <f t="shared" si="311"/>
        <v>4.6414277343750001</v>
      </c>
      <c r="F1995" s="88">
        <v>18.5657109375</v>
      </c>
      <c r="G1995" s="89">
        <f t="shared" si="311"/>
        <v>4.6513930664062499</v>
      </c>
      <c r="H1995" s="86">
        <v>18.605572265625</v>
      </c>
      <c r="O1995" s="53">
        <f t="shared" si="312"/>
        <v>0</v>
      </c>
      <c r="P1995" s="54">
        <f t="shared" si="313"/>
        <v>58.927641853201457</v>
      </c>
      <c r="Q1995" s="69">
        <v>29.274128318584069</v>
      </c>
      <c r="R1995" s="53">
        <f t="shared" si="314"/>
        <v>13.353565720978658</v>
      </c>
      <c r="S1995" s="53">
        <f t="shared" si="315"/>
        <v>0</v>
      </c>
      <c r="T1995" s="53">
        <f t="shared" si="316"/>
        <v>0</v>
      </c>
      <c r="U1995" s="53">
        <f t="shared" si="317"/>
        <v>58.927641853201457</v>
      </c>
      <c r="V1995" s="69">
        <v>29.274128318584069</v>
      </c>
      <c r="W1995" s="53">
        <f t="shared" si="318"/>
        <v>13.353565720978658</v>
      </c>
      <c r="X1995" s="53">
        <f t="shared" si="319"/>
        <v>0</v>
      </c>
      <c r="Y1995" s="12"/>
      <c r="Z1995" s="21"/>
      <c r="AA1995" s="48"/>
      <c r="AB1995" s="21"/>
      <c r="AC1995" s="12"/>
    </row>
    <row r="1996" spans="1:29" x14ac:dyDescent="0.3">
      <c r="A1996" s="1">
        <f t="shared" si="310"/>
        <v>45220.749999995169</v>
      </c>
      <c r="B1996" s="6">
        <v>21</v>
      </c>
      <c r="C1996" s="6" t="s">
        <v>117</v>
      </c>
      <c r="D1996">
        <f>IF(HOUR(A1996)+MINUTE(A1996)/60&lt;=18,1,IF(HOUR(A1996)+MINUTE(A1996)/60&gt;=23.25,1,LOOKUP(DAY(A1996),calendario!$A$12:$A$41,calendario!$C$12:$C$41)))</f>
        <v>1</v>
      </c>
      <c r="E1996" s="89">
        <f t="shared" si="311"/>
        <v>4.643009765625</v>
      </c>
      <c r="F1996" s="88">
        <v>18.5720390625</v>
      </c>
      <c r="G1996" s="89">
        <f t="shared" si="311"/>
        <v>4.6515478515625004</v>
      </c>
      <c r="H1996" s="86">
        <v>18.606191406250002</v>
      </c>
      <c r="O1996" s="53">
        <f t="shared" si="312"/>
        <v>0</v>
      </c>
      <c r="P1996" s="54">
        <f t="shared" si="313"/>
        <v>58.927641853201457</v>
      </c>
      <c r="Q1996" s="69">
        <v>29.274128318584069</v>
      </c>
      <c r="R1996" s="53">
        <f t="shared" si="314"/>
        <v>13.353565720978658</v>
      </c>
      <c r="S1996" s="53">
        <f t="shared" si="315"/>
        <v>0</v>
      </c>
      <c r="T1996" s="53">
        <f t="shared" si="316"/>
        <v>0</v>
      </c>
      <c r="U1996" s="53">
        <f t="shared" si="317"/>
        <v>58.927641853201457</v>
      </c>
      <c r="V1996" s="69">
        <v>29.274128318584069</v>
      </c>
      <c r="W1996" s="53">
        <f t="shared" si="318"/>
        <v>13.353565720978658</v>
      </c>
      <c r="X1996" s="53">
        <f t="shared" si="319"/>
        <v>0</v>
      </c>
      <c r="Y1996" s="12"/>
      <c r="Z1996" s="21"/>
      <c r="AA1996" s="48"/>
      <c r="AB1996" s="21"/>
      <c r="AC1996" s="12"/>
    </row>
    <row r="1997" spans="1:29" x14ac:dyDescent="0.3">
      <c r="A1997" s="1">
        <f t="shared" si="310"/>
        <v>45220.760416661833</v>
      </c>
      <c r="B1997" s="6">
        <v>21</v>
      </c>
      <c r="C1997" s="6" t="s">
        <v>118</v>
      </c>
      <c r="D1997">
        <f>IF(HOUR(A1997)+MINUTE(A1997)/60&lt;=18,1,IF(HOUR(A1997)+MINUTE(A1997)/60&gt;=23.25,1,LOOKUP(DAY(A1997),calendario!$A$12:$A$41,calendario!$C$12:$C$41)))</f>
        <v>0</v>
      </c>
      <c r="E1997" s="89">
        <f t="shared" si="311"/>
        <v>4.6447504882812503</v>
      </c>
      <c r="F1997" s="88">
        <v>18.579001953125001</v>
      </c>
      <c r="G1997" s="89">
        <f t="shared" si="311"/>
        <v>4.65073046875</v>
      </c>
      <c r="H1997" s="86">
        <v>18.602921875</v>
      </c>
      <c r="O1997" s="53">
        <f t="shared" si="312"/>
        <v>0</v>
      </c>
      <c r="P1997" s="54">
        <f t="shared" si="313"/>
        <v>60.072878709005721</v>
      </c>
      <c r="Q1997" s="69">
        <v>29.310693909422177</v>
      </c>
      <c r="R1997" s="53">
        <f t="shared" si="314"/>
        <v>13.879270432066626</v>
      </c>
      <c r="S1997" s="53">
        <f t="shared" si="315"/>
        <v>0</v>
      </c>
      <c r="T1997" s="53">
        <f t="shared" si="316"/>
        <v>0</v>
      </c>
      <c r="U1997" s="53">
        <f t="shared" si="317"/>
        <v>60.072878709005721</v>
      </c>
      <c r="V1997" s="69">
        <v>29.310693909422177</v>
      </c>
      <c r="W1997" s="53">
        <f t="shared" si="318"/>
        <v>13.879270432066626</v>
      </c>
      <c r="X1997" s="53">
        <f t="shared" si="319"/>
        <v>0</v>
      </c>
      <c r="Y1997" s="12"/>
      <c r="Z1997" s="21"/>
      <c r="AA1997" s="48"/>
      <c r="AB1997" s="21"/>
      <c r="AC1997" s="12"/>
    </row>
    <row r="1998" spans="1:29" x14ac:dyDescent="0.3">
      <c r="A1998" s="1">
        <f t="shared" si="310"/>
        <v>45220.770833328497</v>
      </c>
      <c r="B1998" s="6">
        <v>21</v>
      </c>
      <c r="C1998" s="6" t="s">
        <v>119</v>
      </c>
      <c r="D1998">
        <f>IF(HOUR(A1998)+MINUTE(A1998)/60&lt;=18,1,IF(HOUR(A1998)+MINUTE(A1998)/60&gt;=23.25,1,LOOKUP(DAY(A1998),calendario!$A$12:$A$41,calendario!$C$12:$C$41)))</f>
        <v>0</v>
      </c>
      <c r="E1998" s="89">
        <f t="shared" si="311"/>
        <v>4.6456625976562496</v>
      </c>
      <c r="F1998" s="88">
        <v>18.582650390624998</v>
      </c>
      <c r="G1998" s="89">
        <f t="shared" si="311"/>
        <v>4.6506635742187497</v>
      </c>
      <c r="H1998" s="86">
        <v>18.602654296874999</v>
      </c>
      <c r="O1998" s="53">
        <f t="shared" si="312"/>
        <v>0</v>
      </c>
      <c r="P1998" s="54">
        <f t="shared" si="313"/>
        <v>60.072878709005721</v>
      </c>
      <c r="Q1998" s="69">
        <v>29.310693909422177</v>
      </c>
      <c r="R1998" s="53">
        <f t="shared" si="314"/>
        <v>13.879270432066626</v>
      </c>
      <c r="S1998" s="53">
        <f t="shared" si="315"/>
        <v>0</v>
      </c>
      <c r="T1998" s="53">
        <f t="shared" si="316"/>
        <v>0</v>
      </c>
      <c r="U1998" s="53">
        <f t="shared" si="317"/>
        <v>60.072878709005721</v>
      </c>
      <c r="V1998" s="69">
        <v>29.310693909422177</v>
      </c>
      <c r="W1998" s="53">
        <f t="shared" si="318"/>
        <v>13.879270432066626</v>
      </c>
      <c r="X1998" s="53">
        <f t="shared" si="319"/>
        <v>0</v>
      </c>
      <c r="Y1998" s="12"/>
      <c r="Z1998" s="21"/>
      <c r="AA1998" s="48"/>
      <c r="AB1998" s="21"/>
      <c r="AC1998" s="12"/>
    </row>
    <row r="1999" spans="1:29" x14ac:dyDescent="0.3">
      <c r="A1999" s="1">
        <f t="shared" si="310"/>
        <v>45220.781249995161</v>
      </c>
      <c r="B1999" s="6">
        <v>21</v>
      </c>
      <c r="C1999" s="6" t="s">
        <v>120</v>
      </c>
      <c r="D1999">
        <f>IF(HOUR(A1999)+MINUTE(A1999)/60&lt;=18,1,IF(HOUR(A1999)+MINUTE(A1999)/60&gt;=23.25,1,LOOKUP(DAY(A1999),calendario!$A$12:$A$41,calendario!$C$12:$C$41)))</f>
        <v>0</v>
      </c>
      <c r="E1999" s="89">
        <f t="shared" si="311"/>
        <v>4.6463574218749999</v>
      </c>
      <c r="F1999" s="88">
        <v>18.5854296875</v>
      </c>
      <c r="G1999" s="89">
        <f t="shared" si="311"/>
        <v>4.6509697265624999</v>
      </c>
      <c r="H1999" s="86">
        <v>18.603878906249999</v>
      </c>
      <c r="O1999" s="53">
        <f t="shared" si="312"/>
        <v>0</v>
      </c>
      <c r="P1999" s="54">
        <f t="shared" si="313"/>
        <v>60.072878709005721</v>
      </c>
      <c r="Q1999" s="69">
        <v>27.366238417490887</v>
      </c>
      <c r="R1999" s="53">
        <f t="shared" si="314"/>
        <v>14.851498178032271</v>
      </c>
      <c r="S1999" s="53">
        <f t="shared" si="315"/>
        <v>0</v>
      </c>
      <c r="T1999" s="53">
        <f t="shared" si="316"/>
        <v>0</v>
      </c>
      <c r="U1999" s="53">
        <f t="shared" si="317"/>
        <v>60.072878709005721</v>
      </c>
      <c r="V1999" s="69">
        <v>27.366238417490887</v>
      </c>
      <c r="W1999" s="53">
        <f t="shared" si="318"/>
        <v>14.851498178032271</v>
      </c>
      <c r="X1999" s="53">
        <f t="shared" si="319"/>
        <v>0</v>
      </c>
      <c r="Y1999" s="12"/>
      <c r="Z1999" s="21"/>
      <c r="AA1999" s="48"/>
      <c r="AB1999" s="21"/>
      <c r="AC1999" s="12"/>
    </row>
    <row r="2000" spans="1:29" x14ac:dyDescent="0.3">
      <c r="A2000" s="1">
        <f t="shared" si="310"/>
        <v>45220.791666661826</v>
      </c>
      <c r="B2000" s="6">
        <v>21</v>
      </c>
      <c r="C2000" s="6" t="s">
        <v>121</v>
      </c>
      <c r="D2000">
        <f>IF(HOUR(A2000)+MINUTE(A2000)/60&lt;=18,1,IF(HOUR(A2000)+MINUTE(A2000)/60&gt;=23.25,1,LOOKUP(DAY(A2000),calendario!$A$12:$A$41,calendario!$C$12:$C$41)))</f>
        <v>0</v>
      </c>
      <c r="E2000" s="89">
        <f t="shared" si="311"/>
        <v>4.6478300781249997</v>
      </c>
      <c r="F2000" s="88">
        <v>18.591320312499999</v>
      </c>
      <c r="G2000" s="89">
        <f t="shared" si="311"/>
        <v>4.6509477539062498</v>
      </c>
      <c r="H2000" s="86">
        <v>18.603791015624999</v>
      </c>
      <c r="O2000" s="53">
        <f t="shared" si="312"/>
        <v>0</v>
      </c>
      <c r="P2000" s="54">
        <f t="shared" si="313"/>
        <v>60.072878709005721</v>
      </c>
      <c r="Q2000" s="69">
        <v>27.366238417490887</v>
      </c>
      <c r="R2000" s="53">
        <f t="shared" si="314"/>
        <v>14.851498178032271</v>
      </c>
      <c r="S2000" s="53">
        <f t="shared" si="315"/>
        <v>0</v>
      </c>
      <c r="T2000" s="53">
        <f t="shared" si="316"/>
        <v>0</v>
      </c>
      <c r="U2000" s="53">
        <f t="shared" si="317"/>
        <v>60.072878709005721</v>
      </c>
      <c r="V2000" s="69">
        <v>27.366238417490887</v>
      </c>
      <c r="W2000" s="53">
        <f t="shared" si="318"/>
        <v>14.851498178032271</v>
      </c>
      <c r="X2000" s="53">
        <f t="shared" si="319"/>
        <v>0</v>
      </c>
      <c r="Y2000" s="12"/>
      <c r="Z2000" s="21"/>
      <c r="AA2000" s="48"/>
      <c r="AB2000" s="21"/>
      <c r="AC2000" s="12"/>
    </row>
    <row r="2001" spans="1:29" x14ac:dyDescent="0.3">
      <c r="A2001" s="1">
        <f t="shared" si="310"/>
        <v>45220.80208332849</v>
      </c>
      <c r="B2001" s="6">
        <v>21</v>
      </c>
      <c r="C2001" s="6" t="s">
        <v>122</v>
      </c>
      <c r="D2001">
        <f>IF(HOUR(A2001)+MINUTE(A2001)/60&lt;=18,1,IF(HOUR(A2001)+MINUTE(A2001)/60&gt;=23.25,1,LOOKUP(DAY(A2001),calendario!$A$12:$A$41,calendario!$C$12:$C$41)))</f>
        <v>0</v>
      </c>
      <c r="E2001" s="89">
        <f t="shared" si="311"/>
        <v>4.6484877929687496</v>
      </c>
      <c r="F2001" s="88">
        <v>18.593951171874998</v>
      </c>
      <c r="G2001" s="89">
        <f t="shared" si="311"/>
        <v>4.6511015625000001</v>
      </c>
      <c r="H2001" s="86">
        <v>18.60440625</v>
      </c>
      <c r="O2001" s="53">
        <f t="shared" si="312"/>
        <v>0</v>
      </c>
      <c r="P2001" s="54">
        <f t="shared" si="313"/>
        <v>60.072878709005721</v>
      </c>
      <c r="Q2001" s="69">
        <v>27.368380270692345</v>
      </c>
      <c r="R2001" s="53">
        <f t="shared" si="314"/>
        <v>14.850427251431542</v>
      </c>
      <c r="S2001" s="53">
        <f t="shared" si="315"/>
        <v>0</v>
      </c>
      <c r="T2001" s="53">
        <f t="shared" si="316"/>
        <v>0</v>
      </c>
      <c r="U2001" s="53">
        <f t="shared" si="317"/>
        <v>60.072878709005721</v>
      </c>
      <c r="V2001" s="69">
        <v>27.368380270692345</v>
      </c>
      <c r="W2001" s="53">
        <f t="shared" si="318"/>
        <v>14.850427251431542</v>
      </c>
      <c r="X2001" s="53">
        <f t="shared" si="319"/>
        <v>0</v>
      </c>
      <c r="Y2001" s="12"/>
      <c r="Z2001" s="21"/>
      <c r="AA2001" s="48"/>
      <c r="AB2001" s="21"/>
      <c r="AC2001" s="12"/>
    </row>
    <row r="2002" spans="1:29" x14ac:dyDescent="0.3">
      <c r="A2002" s="1">
        <f t="shared" si="310"/>
        <v>45220.812499995154</v>
      </c>
      <c r="B2002" s="6">
        <v>21</v>
      </c>
      <c r="C2002" s="6" t="s">
        <v>123</v>
      </c>
      <c r="D2002">
        <f>IF(HOUR(A2002)+MINUTE(A2002)/60&lt;=18,1,IF(HOUR(A2002)+MINUTE(A2002)/60&gt;=23.25,1,LOOKUP(DAY(A2002),calendario!$A$12:$A$41,calendario!$C$12:$C$41)))</f>
        <v>0</v>
      </c>
      <c r="E2002" s="89">
        <f t="shared" si="311"/>
        <v>4.6486337890625</v>
      </c>
      <c r="F2002" s="88">
        <v>18.59453515625</v>
      </c>
      <c r="G2002" s="89">
        <f t="shared" si="311"/>
        <v>4.6512666015624999</v>
      </c>
      <c r="H2002" s="86">
        <v>18.60506640625</v>
      </c>
      <c r="O2002" s="53">
        <f t="shared" si="312"/>
        <v>0</v>
      </c>
      <c r="P2002" s="54">
        <f t="shared" si="313"/>
        <v>60.072878709005721</v>
      </c>
      <c r="Q2002" s="69">
        <v>27.368380270692345</v>
      </c>
      <c r="R2002" s="53">
        <f t="shared" si="314"/>
        <v>14.850427251431542</v>
      </c>
      <c r="S2002" s="53">
        <f t="shared" si="315"/>
        <v>0</v>
      </c>
      <c r="T2002" s="53">
        <f t="shared" si="316"/>
        <v>0</v>
      </c>
      <c r="U2002" s="53">
        <f t="shared" si="317"/>
        <v>60.072878709005721</v>
      </c>
      <c r="V2002" s="69">
        <v>27.368380270692345</v>
      </c>
      <c r="W2002" s="53">
        <f t="shared" si="318"/>
        <v>14.850427251431542</v>
      </c>
      <c r="X2002" s="53">
        <f t="shared" si="319"/>
        <v>0</v>
      </c>
      <c r="Y2002" s="12"/>
      <c r="Z2002" s="21"/>
      <c r="AA2002" s="48"/>
      <c r="AB2002" s="21"/>
      <c r="AC2002" s="12"/>
    </row>
    <row r="2003" spans="1:29" x14ac:dyDescent="0.3">
      <c r="A2003" s="1">
        <f t="shared" si="310"/>
        <v>45220.822916661818</v>
      </c>
      <c r="B2003" s="6">
        <v>21</v>
      </c>
      <c r="C2003" s="6" t="s">
        <v>124</v>
      </c>
      <c r="D2003">
        <f>IF(HOUR(A2003)+MINUTE(A2003)/60&lt;=18,1,IF(HOUR(A2003)+MINUTE(A2003)/60&gt;=23.25,1,LOOKUP(DAY(A2003),calendario!$A$12:$A$41,calendario!$C$12:$C$41)))</f>
        <v>0</v>
      </c>
      <c r="E2003" s="89">
        <f t="shared" si="311"/>
        <v>4.64895654296875</v>
      </c>
      <c r="F2003" s="88">
        <v>18.595826171875</v>
      </c>
      <c r="G2003" s="89">
        <f t="shared" si="311"/>
        <v>4.6516108398437499</v>
      </c>
      <c r="H2003" s="86">
        <v>18.606443359375</v>
      </c>
      <c r="O2003" s="53">
        <f t="shared" si="312"/>
        <v>0</v>
      </c>
      <c r="P2003" s="54">
        <f t="shared" si="313"/>
        <v>60.072878709005721</v>
      </c>
      <c r="Q2003" s="69">
        <v>27.480618948464343</v>
      </c>
      <c r="R2003" s="53">
        <f t="shared" si="314"/>
        <v>14.794307912545543</v>
      </c>
      <c r="S2003" s="53">
        <f t="shared" si="315"/>
        <v>0</v>
      </c>
      <c r="T2003" s="53">
        <f t="shared" si="316"/>
        <v>0</v>
      </c>
      <c r="U2003" s="53">
        <f t="shared" si="317"/>
        <v>60.072878709005721</v>
      </c>
      <c r="V2003" s="69">
        <v>27.480618948464343</v>
      </c>
      <c r="W2003" s="53">
        <f t="shared" si="318"/>
        <v>14.794307912545543</v>
      </c>
      <c r="X2003" s="53">
        <f t="shared" si="319"/>
        <v>0</v>
      </c>
      <c r="Y2003" s="12"/>
      <c r="Z2003" s="21"/>
      <c r="AA2003" s="48"/>
      <c r="AB2003" s="21"/>
      <c r="AC2003" s="12"/>
    </row>
    <row r="2004" spans="1:29" x14ac:dyDescent="0.3">
      <c r="A2004" s="1">
        <f t="shared" si="310"/>
        <v>45220.833333328483</v>
      </c>
      <c r="B2004" s="6">
        <v>21</v>
      </c>
      <c r="C2004" s="6" t="s">
        <v>125</v>
      </c>
      <c r="D2004">
        <f>IF(HOUR(A2004)+MINUTE(A2004)/60&lt;=18,1,IF(HOUR(A2004)+MINUTE(A2004)/60&gt;=23.25,1,LOOKUP(DAY(A2004),calendario!$A$12:$A$41,calendario!$C$12:$C$41)))</f>
        <v>0</v>
      </c>
      <c r="E2004" s="89">
        <f t="shared" si="311"/>
        <v>4.6492285156250004</v>
      </c>
      <c r="F2004" s="88">
        <v>18.596914062500002</v>
      </c>
      <c r="G2004" s="89">
        <f t="shared" si="311"/>
        <v>4.6517353515625004</v>
      </c>
      <c r="H2004" s="86">
        <v>18.606941406250002</v>
      </c>
      <c r="O2004" s="53">
        <f t="shared" si="312"/>
        <v>0</v>
      </c>
      <c r="P2004" s="54">
        <f t="shared" si="313"/>
        <v>60.072878709005721</v>
      </c>
      <c r="Q2004" s="69">
        <v>27.480618948464343</v>
      </c>
      <c r="R2004" s="53">
        <f t="shared" si="314"/>
        <v>14.794307912545543</v>
      </c>
      <c r="S2004" s="53">
        <f t="shared" si="315"/>
        <v>0</v>
      </c>
      <c r="T2004" s="53">
        <f t="shared" si="316"/>
        <v>0</v>
      </c>
      <c r="U2004" s="53">
        <f t="shared" si="317"/>
        <v>60.072878709005721</v>
      </c>
      <c r="V2004" s="69">
        <v>27.480618948464343</v>
      </c>
      <c r="W2004" s="53">
        <f t="shared" si="318"/>
        <v>14.794307912545543</v>
      </c>
      <c r="X2004" s="53">
        <f t="shared" si="319"/>
        <v>0</v>
      </c>
      <c r="Y2004" s="12"/>
      <c r="Z2004" s="21"/>
      <c r="AA2004" s="48"/>
      <c r="AB2004" s="21"/>
      <c r="AC2004" s="12"/>
    </row>
    <row r="2005" spans="1:29" x14ac:dyDescent="0.3">
      <c r="A2005" s="1">
        <f t="shared" si="310"/>
        <v>45220.843749995147</v>
      </c>
      <c r="B2005" s="6">
        <v>21</v>
      </c>
      <c r="C2005" s="6" t="s">
        <v>126</v>
      </c>
      <c r="D2005">
        <f>IF(HOUR(A2005)+MINUTE(A2005)/60&lt;=18,1,IF(HOUR(A2005)+MINUTE(A2005)/60&gt;=23.25,1,LOOKUP(DAY(A2005),calendario!$A$12:$A$41,calendario!$C$12:$C$41)))</f>
        <v>0</v>
      </c>
      <c r="E2005" s="89">
        <f t="shared" si="311"/>
        <v>4.6494047851562499</v>
      </c>
      <c r="F2005" s="88">
        <v>18.597619140625</v>
      </c>
      <c r="G2005" s="89">
        <f t="shared" si="311"/>
        <v>4.6502851562499998</v>
      </c>
      <c r="H2005" s="86">
        <v>18.601140624999999</v>
      </c>
      <c r="O2005" s="53">
        <f t="shared" si="312"/>
        <v>0</v>
      </c>
      <c r="P2005" s="54">
        <f t="shared" si="313"/>
        <v>60.072878709005721</v>
      </c>
      <c r="Q2005" s="69">
        <v>27.506990369599166</v>
      </c>
      <c r="R2005" s="53">
        <f t="shared" si="314"/>
        <v>14.781122201978132</v>
      </c>
      <c r="S2005" s="53">
        <f t="shared" si="315"/>
        <v>0</v>
      </c>
      <c r="T2005" s="53">
        <f t="shared" si="316"/>
        <v>0</v>
      </c>
      <c r="U2005" s="53">
        <f t="shared" si="317"/>
        <v>60.072878709005721</v>
      </c>
      <c r="V2005" s="69">
        <v>27.506990369599166</v>
      </c>
      <c r="W2005" s="53">
        <f t="shared" si="318"/>
        <v>14.781122201978132</v>
      </c>
      <c r="X2005" s="53">
        <f t="shared" si="319"/>
        <v>0</v>
      </c>
      <c r="Y2005" s="12"/>
      <c r="Z2005" s="21"/>
      <c r="AA2005" s="48"/>
      <c r="AB2005" s="21"/>
      <c r="AC2005" s="12"/>
    </row>
    <row r="2006" spans="1:29" x14ac:dyDescent="0.3">
      <c r="A2006" s="1">
        <f t="shared" si="310"/>
        <v>45220.854166661811</v>
      </c>
      <c r="B2006" s="6">
        <v>21</v>
      </c>
      <c r="C2006" s="6" t="s">
        <v>127</v>
      </c>
      <c r="D2006">
        <f>IF(HOUR(A2006)+MINUTE(A2006)/60&lt;=18,1,IF(HOUR(A2006)+MINUTE(A2006)/60&gt;=23.25,1,LOOKUP(DAY(A2006),calendario!$A$12:$A$41,calendario!$C$12:$C$41)))</f>
        <v>0</v>
      </c>
      <c r="E2006" s="89">
        <f t="shared" si="311"/>
        <v>4.6493256835937498</v>
      </c>
      <c r="F2006" s="88">
        <v>18.597302734374999</v>
      </c>
      <c r="G2006" s="89">
        <f t="shared" si="311"/>
        <v>4.6492099609375002</v>
      </c>
      <c r="H2006" s="86">
        <v>18.596839843750001</v>
      </c>
      <c r="O2006" s="53">
        <f t="shared" si="312"/>
        <v>0</v>
      </c>
      <c r="P2006" s="54">
        <f t="shared" si="313"/>
        <v>60.072878709005721</v>
      </c>
      <c r="Q2006" s="69">
        <v>27.506990369599166</v>
      </c>
      <c r="R2006" s="53">
        <f t="shared" si="314"/>
        <v>14.781122201978132</v>
      </c>
      <c r="S2006" s="53">
        <f t="shared" si="315"/>
        <v>0</v>
      </c>
      <c r="T2006" s="53">
        <f t="shared" si="316"/>
        <v>0</v>
      </c>
      <c r="U2006" s="53">
        <f t="shared" si="317"/>
        <v>60.072878709005721</v>
      </c>
      <c r="V2006" s="69">
        <v>27.506990369599166</v>
      </c>
      <c r="W2006" s="53">
        <f t="shared" si="318"/>
        <v>14.781122201978132</v>
      </c>
      <c r="X2006" s="53">
        <f t="shared" si="319"/>
        <v>0</v>
      </c>
      <c r="Y2006" s="12"/>
      <c r="Z2006" s="21"/>
      <c r="AA2006" s="48"/>
      <c r="AB2006" s="21"/>
      <c r="AC2006" s="12"/>
    </row>
    <row r="2007" spans="1:29" x14ac:dyDescent="0.3">
      <c r="A2007" s="1">
        <f t="shared" si="310"/>
        <v>45220.864583328475</v>
      </c>
      <c r="B2007" s="6">
        <v>21</v>
      </c>
      <c r="C2007" s="6" t="s">
        <v>128</v>
      </c>
      <c r="D2007">
        <f>IF(HOUR(A2007)+MINUTE(A2007)/60&lt;=18,1,IF(HOUR(A2007)+MINUTE(A2007)/60&gt;=23.25,1,LOOKUP(DAY(A2007),calendario!$A$12:$A$41,calendario!$C$12:$C$41)))</f>
        <v>0</v>
      </c>
      <c r="E2007" s="89">
        <f t="shared" si="311"/>
        <v>4.6500903320312501</v>
      </c>
      <c r="F2007" s="88">
        <v>18.600361328125</v>
      </c>
      <c r="G2007" s="89">
        <f t="shared" si="311"/>
        <v>4.6516821289062502</v>
      </c>
      <c r="H2007" s="86">
        <v>18.606728515625001</v>
      </c>
      <c r="O2007" s="53">
        <f t="shared" si="312"/>
        <v>0</v>
      </c>
      <c r="P2007" s="54">
        <f t="shared" si="313"/>
        <v>60.072878709005721</v>
      </c>
      <c r="Q2007" s="69">
        <v>27.361292816241537</v>
      </c>
      <c r="R2007" s="53">
        <f t="shared" si="314"/>
        <v>14.853970978656946</v>
      </c>
      <c r="S2007" s="53">
        <f t="shared" si="315"/>
        <v>0</v>
      </c>
      <c r="T2007" s="53">
        <f t="shared" si="316"/>
        <v>0</v>
      </c>
      <c r="U2007" s="53">
        <f t="shared" si="317"/>
        <v>60.072878709005721</v>
      </c>
      <c r="V2007" s="69">
        <v>27.361292816241537</v>
      </c>
      <c r="W2007" s="53">
        <f t="shared" si="318"/>
        <v>14.853970978656946</v>
      </c>
      <c r="X2007" s="53">
        <f t="shared" si="319"/>
        <v>0</v>
      </c>
      <c r="Y2007" s="12"/>
      <c r="Z2007" s="21"/>
      <c r="AA2007" s="48"/>
      <c r="AB2007" s="21"/>
      <c r="AC2007" s="12"/>
    </row>
    <row r="2008" spans="1:29" x14ac:dyDescent="0.3">
      <c r="A2008" s="1">
        <f t="shared" si="310"/>
        <v>45220.87499999514</v>
      </c>
      <c r="B2008" s="6">
        <v>21</v>
      </c>
      <c r="C2008" s="6" t="s">
        <v>129</v>
      </c>
      <c r="D2008">
        <f>IF(HOUR(A2008)+MINUTE(A2008)/60&lt;=18,1,IF(HOUR(A2008)+MINUTE(A2008)/60&gt;=23.25,1,LOOKUP(DAY(A2008),calendario!$A$12:$A$41,calendario!$C$12:$C$41)))</f>
        <v>0</v>
      </c>
      <c r="E2008" s="89">
        <f t="shared" si="311"/>
        <v>4.6498408203124999</v>
      </c>
      <c r="F2008" s="88">
        <v>18.59936328125</v>
      </c>
      <c r="G2008" s="89">
        <f t="shared" si="311"/>
        <v>4.6518012695312496</v>
      </c>
      <c r="H2008" s="86">
        <v>18.607205078124998</v>
      </c>
      <c r="O2008" s="53">
        <f t="shared" si="312"/>
        <v>0</v>
      </c>
      <c r="P2008" s="54">
        <f t="shared" si="313"/>
        <v>60.072878709005721</v>
      </c>
      <c r="Q2008" s="69">
        <v>27.361292816241537</v>
      </c>
      <c r="R2008" s="53">
        <f t="shared" si="314"/>
        <v>14.853970978656946</v>
      </c>
      <c r="S2008" s="53">
        <f t="shared" si="315"/>
        <v>0</v>
      </c>
      <c r="T2008" s="53">
        <f t="shared" si="316"/>
        <v>0</v>
      </c>
      <c r="U2008" s="53">
        <f t="shared" si="317"/>
        <v>60.072878709005721</v>
      </c>
      <c r="V2008" s="69">
        <v>27.361292816241537</v>
      </c>
      <c r="W2008" s="53">
        <f t="shared" si="318"/>
        <v>14.853970978656946</v>
      </c>
      <c r="X2008" s="53">
        <f t="shared" si="319"/>
        <v>0</v>
      </c>
      <c r="Y2008" s="12"/>
      <c r="Z2008" s="21"/>
      <c r="AA2008" s="48"/>
      <c r="AB2008" s="21"/>
      <c r="AC2008" s="12"/>
    </row>
    <row r="2009" spans="1:29" x14ac:dyDescent="0.3">
      <c r="A2009" s="1">
        <f t="shared" si="310"/>
        <v>45220.885416661804</v>
      </c>
      <c r="B2009" s="6">
        <v>21</v>
      </c>
      <c r="C2009" s="6" t="s">
        <v>130</v>
      </c>
      <c r="D2009">
        <f>IF(HOUR(A2009)+MINUTE(A2009)/60&lt;=18,1,IF(HOUR(A2009)+MINUTE(A2009)/60&gt;=23.25,1,LOOKUP(DAY(A2009),calendario!$A$12:$A$41,calendario!$C$12:$C$41)))</f>
        <v>0</v>
      </c>
      <c r="E2009" s="89">
        <f t="shared" si="311"/>
        <v>4.6496445312499999</v>
      </c>
      <c r="F2009" s="88">
        <v>18.598578125</v>
      </c>
      <c r="G2009" s="89">
        <f t="shared" si="311"/>
        <v>4.6517504882812499</v>
      </c>
      <c r="H2009" s="86">
        <v>18.607001953125</v>
      </c>
      <c r="O2009" s="53">
        <f t="shared" si="312"/>
        <v>0</v>
      </c>
      <c r="P2009" s="54">
        <f t="shared" si="313"/>
        <v>60.072878709005721</v>
      </c>
      <c r="Q2009" s="69">
        <v>27.36497449245185</v>
      </c>
      <c r="R2009" s="53">
        <f t="shared" si="314"/>
        <v>14.85213014055179</v>
      </c>
      <c r="S2009" s="53">
        <f t="shared" si="315"/>
        <v>0</v>
      </c>
      <c r="T2009" s="53">
        <f t="shared" si="316"/>
        <v>0</v>
      </c>
      <c r="U2009" s="53">
        <f t="shared" si="317"/>
        <v>60.072878709005721</v>
      </c>
      <c r="V2009" s="69">
        <v>27.36497449245185</v>
      </c>
      <c r="W2009" s="53">
        <f t="shared" si="318"/>
        <v>14.85213014055179</v>
      </c>
      <c r="X2009" s="53">
        <f t="shared" si="319"/>
        <v>0</v>
      </c>
      <c r="Y2009" s="12"/>
      <c r="Z2009" s="21"/>
      <c r="AA2009" s="48"/>
      <c r="AB2009" s="21"/>
      <c r="AC2009" s="12"/>
    </row>
    <row r="2010" spans="1:29" x14ac:dyDescent="0.3">
      <c r="A2010" s="1">
        <f t="shared" si="310"/>
        <v>45220.895833328468</v>
      </c>
      <c r="B2010" s="6">
        <v>21</v>
      </c>
      <c r="C2010" s="6" t="s">
        <v>131</v>
      </c>
      <c r="D2010">
        <f>IF(HOUR(A2010)+MINUTE(A2010)/60&lt;=18,1,IF(HOUR(A2010)+MINUTE(A2010)/60&gt;=23.25,1,LOOKUP(DAY(A2010),calendario!$A$12:$A$41,calendario!$C$12:$C$41)))</f>
        <v>0</v>
      </c>
      <c r="E2010" s="89">
        <f t="shared" si="311"/>
        <v>4.6498691406250003</v>
      </c>
      <c r="F2010" s="88">
        <v>18.599476562500001</v>
      </c>
      <c r="G2010" s="89">
        <f t="shared" si="311"/>
        <v>4.6521323242187496</v>
      </c>
      <c r="H2010" s="86">
        <v>18.608529296874998</v>
      </c>
      <c r="O2010" s="53">
        <f t="shared" si="312"/>
        <v>0</v>
      </c>
      <c r="P2010" s="54">
        <f t="shared" si="313"/>
        <v>60.072878709005721</v>
      </c>
      <c r="Q2010" s="69">
        <v>27.36497449245185</v>
      </c>
      <c r="R2010" s="53">
        <f t="shared" si="314"/>
        <v>14.85213014055179</v>
      </c>
      <c r="S2010" s="53">
        <f t="shared" si="315"/>
        <v>0</v>
      </c>
      <c r="T2010" s="53">
        <f t="shared" si="316"/>
        <v>0</v>
      </c>
      <c r="U2010" s="53">
        <f t="shared" si="317"/>
        <v>60.072878709005721</v>
      </c>
      <c r="V2010" s="69">
        <v>27.36497449245185</v>
      </c>
      <c r="W2010" s="53">
        <f t="shared" si="318"/>
        <v>14.85213014055179</v>
      </c>
      <c r="X2010" s="53">
        <f t="shared" si="319"/>
        <v>0</v>
      </c>
      <c r="Y2010" s="12"/>
      <c r="Z2010" s="21"/>
      <c r="AA2010" s="48"/>
      <c r="AB2010" s="21"/>
      <c r="AC2010" s="12"/>
    </row>
    <row r="2011" spans="1:29" x14ac:dyDescent="0.3">
      <c r="A2011" s="1">
        <f t="shared" si="310"/>
        <v>45220.906249995132</v>
      </c>
      <c r="B2011" s="6">
        <v>21</v>
      </c>
      <c r="C2011" s="6" t="s">
        <v>132</v>
      </c>
      <c r="D2011">
        <f>IF(HOUR(A2011)+MINUTE(A2011)/60&lt;=18,1,IF(HOUR(A2011)+MINUTE(A2011)/60&gt;=23.25,1,LOOKUP(DAY(A2011),calendario!$A$12:$A$41,calendario!$C$12:$C$41)))</f>
        <v>0</v>
      </c>
      <c r="E2011" s="89">
        <f t="shared" si="311"/>
        <v>4.6508725585937496</v>
      </c>
      <c r="F2011" s="88">
        <v>18.603490234374998</v>
      </c>
      <c r="G2011" s="89">
        <f t="shared" si="311"/>
        <v>4.6524125976562498</v>
      </c>
      <c r="H2011" s="86">
        <v>18.609650390624999</v>
      </c>
      <c r="O2011" s="53">
        <f t="shared" si="312"/>
        <v>0</v>
      </c>
      <c r="P2011" s="54">
        <f t="shared" si="313"/>
        <v>60.072878709005721</v>
      </c>
      <c r="Q2011" s="69">
        <v>27.408619208745446</v>
      </c>
      <c r="R2011" s="53">
        <f t="shared" si="314"/>
        <v>14.830307782404992</v>
      </c>
      <c r="S2011" s="53">
        <f t="shared" si="315"/>
        <v>0</v>
      </c>
      <c r="T2011" s="53">
        <f t="shared" si="316"/>
        <v>0</v>
      </c>
      <c r="U2011" s="53">
        <f t="shared" si="317"/>
        <v>60.072878709005721</v>
      </c>
      <c r="V2011" s="69">
        <v>27.408619208745446</v>
      </c>
      <c r="W2011" s="53">
        <f t="shared" si="318"/>
        <v>14.830307782404992</v>
      </c>
      <c r="X2011" s="53">
        <f t="shared" si="319"/>
        <v>0</v>
      </c>
      <c r="Y2011" s="12"/>
      <c r="Z2011" s="21"/>
      <c r="AA2011" s="48"/>
      <c r="AB2011" s="21"/>
      <c r="AC2011" s="12"/>
    </row>
    <row r="2012" spans="1:29" x14ac:dyDescent="0.3">
      <c r="A2012" s="1">
        <f t="shared" si="310"/>
        <v>45220.916666661797</v>
      </c>
      <c r="B2012" s="6">
        <v>21</v>
      </c>
      <c r="C2012" s="6" t="s">
        <v>133</v>
      </c>
      <c r="D2012">
        <f>IF(HOUR(A2012)+MINUTE(A2012)/60&lt;=18,1,IF(HOUR(A2012)+MINUTE(A2012)/60&gt;=23.25,1,LOOKUP(DAY(A2012),calendario!$A$12:$A$41,calendario!$C$12:$C$41)))</f>
        <v>0</v>
      </c>
      <c r="E2012" s="89">
        <f t="shared" si="311"/>
        <v>4.6512739257812497</v>
      </c>
      <c r="F2012" s="88">
        <v>18.605095703124999</v>
      </c>
      <c r="G2012" s="89">
        <f t="shared" si="311"/>
        <v>4.6524194335937503</v>
      </c>
      <c r="H2012" s="86">
        <v>18.609677734375001</v>
      </c>
      <c r="O2012" s="53">
        <f t="shared" si="312"/>
        <v>0</v>
      </c>
      <c r="P2012" s="54">
        <f t="shared" si="313"/>
        <v>60.072878709005721</v>
      </c>
      <c r="Q2012" s="69">
        <v>27.408619208745446</v>
      </c>
      <c r="R2012" s="53">
        <f t="shared" si="314"/>
        <v>14.830307782404992</v>
      </c>
      <c r="S2012" s="53">
        <f t="shared" si="315"/>
        <v>0</v>
      </c>
      <c r="T2012" s="53">
        <f t="shared" si="316"/>
        <v>0</v>
      </c>
      <c r="U2012" s="53">
        <f t="shared" si="317"/>
        <v>60.072878709005721</v>
      </c>
      <c r="V2012" s="69">
        <v>27.408619208745446</v>
      </c>
      <c r="W2012" s="53">
        <f t="shared" si="318"/>
        <v>14.830307782404992</v>
      </c>
      <c r="X2012" s="53">
        <f t="shared" si="319"/>
        <v>0</v>
      </c>
      <c r="Y2012" s="12"/>
      <c r="Z2012" s="21"/>
      <c r="AA2012" s="48"/>
      <c r="AB2012" s="21"/>
      <c r="AC2012" s="12"/>
    </row>
    <row r="2013" spans="1:29" x14ac:dyDescent="0.3">
      <c r="A2013" s="1">
        <f t="shared" si="310"/>
        <v>45220.927083328461</v>
      </c>
      <c r="B2013" s="6">
        <v>21</v>
      </c>
      <c r="C2013" s="6" t="s">
        <v>134</v>
      </c>
      <c r="D2013">
        <f>IF(HOUR(A2013)+MINUTE(A2013)/60&lt;=18,1,IF(HOUR(A2013)+MINUTE(A2013)/60&gt;=23.25,1,LOOKUP(DAY(A2013),calendario!$A$12:$A$41,calendario!$C$12:$C$41)))</f>
        <v>0</v>
      </c>
      <c r="E2013" s="89">
        <f t="shared" si="311"/>
        <v>4.6510175781249998</v>
      </c>
      <c r="F2013" s="88">
        <v>18.604070312499999</v>
      </c>
      <c r="G2013" s="89">
        <f t="shared" si="311"/>
        <v>4.6526074218750004</v>
      </c>
      <c r="H2013" s="86">
        <v>18.610429687500002</v>
      </c>
      <c r="O2013" s="53">
        <f t="shared" si="312"/>
        <v>0</v>
      </c>
      <c r="P2013" s="54">
        <f t="shared" si="313"/>
        <v>60.072878709005721</v>
      </c>
      <c r="Q2013" s="69">
        <v>27.656870640291512</v>
      </c>
      <c r="R2013" s="53">
        <f t="shared" si="314"/>
        <v>14.706182066631959</v>
      </c>
      <c r="S2013" s="53">
        <f t="shared" si="315"/>
        <v>0</v>
      </c>
      <c r="T2013" s="53">
        <f t="shared" si="316"/>
        <v>0</v>
      </c>
      <c r="U2013" s="53">
        <f t="shared" si="317"/>
        <v>60.072878709005721</v>
      </c>
      <c r="V2013" s="69">
        <v>27.656870640291512</v>
      </c>
      <c r="W2013" s="53">
        <f t="shared" si="318"/>
        <v>14.706182066631959</v>
      </c>
      <c r="X2013" s="53">
        <f t="shared" si="319"/>
        <v>0</v>
      </c>
      <c r="Y2013" s="12"/>
      <c r="Z2013" s="21"/>
      <c r="AA2013" s="48"/>
      <c r="AB2013" s="21"/>
      <c r="AC2013" s="12"/>
    </row>
    <row r="2014" spans="1:29" x14ac:dyDescent="0.3">
      <c r="A2014" s="1">
        <f t="shared" si="310"/>
        <v>45220.937499995125</v>
      </c>
      <c r="B2014" s="6">
        <v>21</v>
      </c>
      <c r="C2014" s="6" t="s">
        <v>135</v>
      </c>
      <c r="D2014">
        <f>IF(HOUR(A2014)+MINUTE(A2014)/60&lt;=18,1,IF(HOUR(A2014)+MINUTE(A2014)/60&gt;=23.25,1,LOOKUP(DAY(A2014),calendario!$A$12:$A$41,calendario!$C$12:$C$41)))</f>
        <v>0</v>
      </c>
      <c r="E2014" s="89">
        <f t="shared" si="311"/>
        <v>4.6510395507812499</v>
      </c>
      <c r="F2014" s="88">
        <v>18.604158203124999</v>
      </c>
      <c r="G2014" s="89">
        <f t="shared" si="311"/>
        <v>4.6525932617187502</v>
      </c>
      <c r="H2014" s="86">
        <v>18.610373046875001</v>
      </c>
      <c r="O2014" s="53">
        <f t="shared" si="312"/>
        <v>0</v>
      </c>
      <c r="P2014" s="54">
        <f t="shared" si="313"/>
        <v>60.072878709005721</v>
      </c>
      <c r="Q2014" s="69">
        <v>27.656870640291512</v>
      </c>
      <c r="R2014" s="53">
        <f t="shared" si="314"/>
        <v>14.706182066631959</v>
      </c>
      <c r="S2014" s="53">
        <f t="shared" si="315"/>
        <v>0</v>
      </c>
      <c r="T2014" s="53">
        <f t="shared" si="316"/>
        <v>0</v>
      </c>
      <c r="U2014" s="53">
        <f t="shared" si="317"/>
        <v>60.072878709005721</v>
      </c>
      <c r="V2014" s="69">
        <v>27.656870640291512</v>
      </c>
      <c r="W2014" s="53">
        <f t="shared" si="318"/>
        <v>14.706182066631959</v>
      </c>
      <c r="X2014" s="53">
        <f t="shared" si="319"/>
        <v>0</v>
      </c>
      <c r="Y2014" s="12"/>
      <c r="Z2014" s="21"/>
      <c r="AA2014" s="48"/>
      <c r="AB2014" s="21"/>
      <c r="AC2014" s="12"/>
    </row>
    <row r="2015" spans="1:29" x14ac:dyDescent="0.3">
      <c r="A2015" s="1">
        <f t="shared" si="310"/>
        <v>45220.947916661789</v>
      </c>
      <c r="B2015" s="6">
        <v>21</v>
      </c>
      <c r="C2015" s="6" t="s">
        <v>136</v>
      </c>
      <c r="D2015">
        <f>IF(HOUR(A2015)+MINUTE(A2015)/60&lt;=18,1,IF(HOUR(A2015)+MINUTE(A2015)/60&gt;=23.25,1,LOOKUP(DAY(A2015),calendario!$A$12:$A$41,calendario!$C$12:$C$41)))</f>
        <v>0</v>
      </c>
      <c r="E2015" s="89">
        <f t="shared" si="311"/>
        <v>4.6507885742187502</v>
      </c>
      <c r="F2015" s="88">
        <v>18.603154296875001</v>
      </c>
      <c r="G2015" s="89">
        <f t="shared" si="311"/>
        <v>4.6527958984374997</v>
      </c>
      <c r="H2015" s="86">
        <v>18.611183593749999</v>
      </c>
      <c r="O2015" s="53">
        <f t="shared" si="312"/>
        <v>0</v>
      </c>
      <c r="P2015" s="54">
        <f t="shared" si="313"/>
        <v>60.072878709005721</v>
      </c>
      <c r="Q2015" s="69">
        <v>27.431580687142112</v>
      </c>
      <c r="R2015" s="53">
        <f t="shared" si="314"/>
        <v>14.818827043206658</v>
      </c>
      <c r="S2015" s="53">
        <f t="shared" si="315"/>
        <v>0</v>
      </c>
      <c r="T2015" s="53">
        <f t="shared" si="316"/>
        <v>0</v>
      </c>
      <c r="U2015" s="53">
        <f t="shared" si="317"/>
        <v>60.072878709005721</v>
      </c>
      <c r="V2015" s="69">
        <v>27.431580687142112</v>
      </c>
      <c r="W2015" s="53">
        <f t="shared" si="318"/>
        <v>14.818827043206658</v>
      </c>
      <c r="X2015" s="53">
        <f t="shared" si="319"/>
        <v>0</v>
      </c>
      <c r="Y2015" s="12"/>
      <c r="Z2015" s="21"/>
      <c r="AA2015" s="48"/>
      <c r="AB2015" s="21"/>
      <c r="AC2015" s="12"/>
    </row>
    <row r="2016" spans="1:29" x14ac:dyDescent="0.3">
      <c r="A2016" s="1">
        <f t="shared" si="310"/>
        <v>45220.958333328454</v>
      </c>
      <c r="B2016" s="6">
        <v>21</v>
      </c>
      <c r="C2016" s="6" t="s">
        <v>137</v>
      </c>
      <c r="D2016">
        <f>IF(HOUR(A2016)+MINUTE(A2016)/60&lt;=18,1,IF(HOUR(A2016)+MINUTE(A2016)/60&gt;=23.25,1,LOOKUP(DAY(A2016),calendario!$A$12:$A$41,calendario!$C$12:$C$41)))</f>
        <v>0</v>
      </c>
      <c r="E2016" s="89">
        <f t="shared" si="311"/>
        <v>4.6510800781250001</v>
      </c>
      <c r="F2016" s="88">
        <v>18.604320312500001</v>
      </c>
      <c r="G2016" s="89">
        <f t="shared" si="311"/>
        <v>4.6527841796875</v>
      </c>
      <c r="H2016" s="86">
        <v>18.61113671875</v>
      </c>
      <c r="O2016" s="53">
        <f t="shared" si="312"/>
        <v>0</v>
      </c>
      <c r="P2016" s="54">
        <f t="shared" si="313"/>
        <v>60.072878709005721</v>
      </c>
      <c r="Q2016" s="69">
        <v>27.431580687142112</v>
      </c>
      <c r="R2016" s="53">
        <f t="shared" si="314"/>
        <v>14.818827043206658</v>
      </c>
      <c r="S2016" s="53">
        <f t="shared" si="315"/>
        <v>0</v>
      </c>
      <c r="T2016" s="53">
        <f t="shared" si="316"/>
        <v>0</v>
      </c>
      <c r="U2016" s="53">
        <f t="shared" si="317"/>
        <v>60.072878709005721</v>
      </c>
      <c r="V2016" s="69">
        <v>27.431580687142112</v>
      </c>
      <c r="W2016" s="53">
        <f t="shared" si="318"/>
        <v>14.818827043206658</v>
      </c>
      <c r="X2016" s="53">
        <f t="shared" si="319"/>
        <v>0</v>
      </c>
      <c r="Y2016" s="12"/>
      <c r="Z2016" s="21"/>
      <c r="AA2016" s="48"/>
      <c r="AB2016" s="21"/>
      <c r="AC2016" s="12"/>
    </row>
    <row r="2017" spans="1:29" x14ac:dyDescent="0.3">
      <c r="A2017" s="1">
        <f t="shared" si="310"/>
        <v>45220.968749995118</v>
      </c>
      <c r="B2017" s="6">
        <v>21</v>
      </c>
      <c r="C2017" s="6" t="s">
        <v>138</v>
      </c>
      <c r="D2017">
        <f>IF(HOUR(A2017)+MINUTE(A2017)/60&lt;=18,1,IF(HOUR(A2017)+MINUTE(A2017)/60&gt;=23.25,1,LOOKUP(DAY(A2017),calendario!$A$12:$A$41,calendario!$C$12:$C$41)))</f>
        <v>1</v>
      </c>
      <c r="E2017" s="89">
        <f t="shared" si="311"/>
        <v>4.6498120117187502</v>
      </c>
      <c r="F2017" s="88">
        <v>18.599248046875001</v>
      </c>
      <c r="G2017" s="89">
        <f t="shared" si="311"/>
        <v>4.5044345703125002</v>
      </c>
      <c r="H2017" s="86">
        <v>18.017738281250001</v>
      </c>
      <c r="O2017" s="53">
        <f t="shared" si="312"/>
        <v>0</v>
      </c>
      <c r="P2017" s="54">
        <f t="shared" si="313"/>
        <v>58.927641853201457</v>
      </c>
      <c r="Q2017" s="69">
        <v>27.342215512753775</v>
      </c>
      <c r="R2017" s="53">
        <f t="shared" si="314"/>
        <v>14.319522123893805</v>
      </c>
      <c r="S2017" s="53">
        <f t="shared" si="315"/>
        <v>0</v>
      </c>
      <c r="T2017" s="53">
        <f t="shared" si="316"/>
        <v>0</v>
      </c>
      <c r="U2017" s="53">
        <f t="shared" si="317"/>
        <v>58.927641853201457</v>
      </c>
      <c r="V2017" s="69">
        <v>27.342215512753775</v>
      </c>
      <c r="W2017" s="53">
        <f t="shared" si="318"/>
        <v>14.319522123893805</v>
      </c>
      <c r="X2017" s="53">
        <f t="shared" si="319"/>
        <v>0</v>
      </c>
      <c r="Y2017" s="12"/>
      <c r="Z2017" s="21"/>
      <c r="AA2017" s="48"/>
      <c r="AB2017" s="21"/>
      <c r="AC2017" s="12"/>
    </row>
    <row r="2018" spans="1:29" x14ac:dyDescent="0.3">
      <c r="A2018" s="1">
        <f t="shared" si="310"/>
        <v>45220.979166661782</v>
      </c>
      <c r="B2018" s="6">
        <v>21</v>
      </c>
      <c r="C2018" s="6" t="s">
        <v>139</v>
      </c>
      <c r="D2018">
        <f>IF(HOUR(A2018)+MINUTE(A2018)/60&lt;=18,1,IF(HOUR(A2018)+MINUTE(A2018)/60&gt;=23.25,1,LOOKUP(DAY(A2018),calendario!$A$12:$A$41,calendario!$C$12:$C$41)))</f>
        <v>1</v>
      </c>
      <c r="E2018" s="89">
        <f t="shared" si="311"/>
        <v>4.5071269531249998</v>
      </c>
      <c r="F2018" s="88">
        <v>18.028507812499999</v>
      </c>
      <c r="G2018" s="89">
        <f t="shared" si="311"/>
        <v>4.4997861328125</v>
      </c>
      <c r="H2018" s="86">
        <v>17.99914453125</v>
      </c>
      <c r="O2018" s="53">
        <f t="shared" si="312"/>
        <v>0</v>
      </c>
      <c r="P2018" s="54">
        <f t="shared" si="313"/>
        <v>58.927641853201457</v>
      </c>
      <c r="Q2018" s="69">
        <v>27.342215512753775</v>
      </c>
      <c r="R2018" s="53">
        <f t="shared" si="314"/>
        <v>14.319522123893805</v>
      </c>
      <c r="S2018" s="53">
        <f t="shared" si="315"/>
        <v>0</v>
      </c>
      <c r="T2018" s="53">
        <f t="shared" si="316"/>
        <v>0</v>
      </c>
      <c r="U2018" s="53">
        <f t="shared" si="317"/>
        <v>58.927641853201457</v>
      </c>
      <c r="V2018" s="69">
        <v>27.342215512753775</v>
      </c>
      <c r="W2018" s="53">
        <f t="shared" si="318"/>
        <v>14.319522123893805</v>
      </c>
      <c r="X2018" s="53">
        <f t="shared" si="319"/>
        <v>0</v>
      </c>
      <c r="Y2018" s="12"/>
      <c r="Z2018" s="21"/>
      <c r="AA2018" s="48"/>
      <c r="AB2018" s="21"/>
      <c r="AC2018" s="12"/>
    </row>
    <row r="2019" spans="1:29" x14ac:dyDescent="0.3">
      <c r="A2019" s="1">
        <f t="shared" si="310"/>
        <v>45220.989583328446</v>
      </c>
      <c r="B2019" s="6">
        <v>21</v>
      </c>
      <c r="C2019" s="6" t="s">
        <v>140</v>
      </c>
      <c r="D2019">
        <f>IF(HOUR(A2019)+MINUTE(A2019)/60&lt;=18,1,IF(HOUR(A2019)+MINUTE(A2019)/60&gt;=23.25,1,LOOKUP(DAY(A2019),calendario!$A$12:$A$41,calendario!$C$12:$C$41)))</f>
        <v>1</v>
      </c>
      <c r="E2019" s="89">
        <f t="shared" si="311"/>
        <v>4.5069399414062499</v>
      </c>
      <c r="F2019" s="88">
        <v>18.027759765624999</v>
      </c>
      <c r="G2019" s="89">
        <f t="shared" si="311"/>
        <v>4.4996210937500001</v>
      </c>
      <c r="H2019" s="86">
        <v>17.998484375</v>
      </c>
      <c r="O2019" s="53">
        <f t="shared" si="312"/>
        <v>0</v>
      </c>
      <c r="P2019" s="54">
        <f t="shared" si="313"/>
        <v>58.927641853201457</v>
      </c>
      <c r="Q2019" s="69">
        <v>27.265103071317021</v>
      </c>
      <c r="R2019" s="53">
        <f t="shared" si="314"/>
        <v>14.358078344612181</v>
      </c>
      <c r="S2019" s="53">
        <f t="shared" si="315"/>
        <v>0</v>
      </c>
      <c r="T2019" s="53">
        <f t="shared" si="316"/>
        <v>0</v>
      </c>
      <c r="U2019" s="53">
        <f t="shared" si="317"/>
        <v>58.927641853201457</v>
      </c>
      <c r="V2019" s="69">
        <v>27.265103071317021</v>
      </c>
      <c r="W2019" s="53">
        <f t="shared" si="318"/>
        <v>14.358078344612181</v>
      </c>
      <c r="X2019" s="53">
        <f t="shared" si="319"/>
        <v>0</v>
      </c>
      <c r="Y2019" s="12"/>
      <c r="Z2019" s="21"/>
      <c r="AA2019" s="48"/>
      <c r="AB2019" s="21"/>
      <c r="AC2019" s="12"/>
    </row>
    <row r="2020" spans="1:29" x14ac:dyDescent="0.3">
      <c r="A2020" s="1">
        <f t="shared" si="310"/>
        <v>45220.999999995111</v>
      </c>
      <c r="B2020" s="6">
        <v>21</v>
      </c>
      <c r="C2020" s="6" t="s">
        <v>141</v>
      </c>
      <c r="D2020">
        <f>IF(HOUR(A2020)+MINUTE(A2020)/60&lt;=18,1,IF(HOUR(A2020)+MINUTE(A2020)/60&gt;=23.25,1,LOOKUP(DAY(A2020),calendario!$A$12:$A$41,calendario!$C$12:$C$41)))</f>
        <v>1</v>
      </c>
      <c r="E2020" s="89">
        <f t="shared" si="311"/>
        <v>4.5074169921875002</v>
      </c>
      <c r="F2020" s="88">
        <v>18.029667968750001</v>
      </c>
      <c r="G2020" s="89">
        <f t="shared" si="311"/>
        <v>4.4993442382812496</v>
      </c>
      <c r="H2020" s="86">
        <v>17.997376953124999</v>
      </c>
      <c r="O2020" s="53">
        <f t="shared" si="312"/>
        <v>0</v>
      </c>
      <c r="P2020" s="54">
        <f t="shared" si="313"/>
        <v>58.927641853201457</v>
      </c>
      <c r="Q2020" s="69">
        <v>27.265103071317021</v>
      </c>
      <c r="R2020" s="53">
        <f t="shared" si="314"/>
        <v>14.358078344612181</v>
      </c>
      <c r="S2020" s="53">
        <f t="shared" si="315"/>
        <v>0</v>
      </c>
      <c r="T2020" s="53">
        <f t="shared" si="316"/>
        <v>0</v>
      </c>
      <c r="U2020" s="53">
        <f t="shared" si="317"/>
        <v>58.927641853201457</v>
      </c>
      <c r="V2020" s="69">
        <v>27.265103071317021</v>
      </c>
      <c r="W2020" s="53">
        <f t="shared" si="318"/>
        <v>14.358078344612181</v>
      </c>
      <c r="X2020" s="53">
        <f t="shared" si="319"/>
        <v>0</v>
      </c>
      <c r="Y2020" s="12"/>
      <c r="Z2020" s="21"/>
      <c r="AA2020" s="48"/>
      <c r="AB2020" s="21"/>
      <c r="AC2020" s="12"/>
    </row>
    <row r="2021" spans="1:29" x14ac:dyDescent="0.3">
      <c r="A2021" s="1">
        <f t="shared" si="310"/>
        <v>45221.010416661775</v>
      </c>
      <c r="B2021" s="6">
        <v>22</v>
      </c>
      <c r="C2021" s="6" t="s">
        <v>142</v>
      </c>
      <c r="D2021">
        <f>IF(HOUR(A2021)+MINUTE(A2021)/60&lt;=18,1,IF(HOUR(A2021)+MINUTE(A2021)/60&gt;=23.25,1,LOOKUP(DAY(A2021),calendario!$A$12:$A$41,calendario!$C$12:$C$41)))</f>
        <v>1</v>
      </c>
      <c r="E2021" s="89">
        <f t="shared" si="311"/>
        <v>3.0817265625000001</v>
      </c>
      <c r="F2021" s="88">
        <v>12.32690625</v>
      </c>
      <c r="G2021" s="89">
        <f t="shared" si="311"/>
        <v>3.163236328125</v>
      </c>
      <c r="H2021" s="86">
        <v>12.6529453125</v>
      </c>
      <c r="O2021" s="53">
        <f t="shared" si="312"/>
        <v>1.3824417548956398</v>
      </c>
      <c r="P2021" s="54">
        <f t="shared" si="313"/>
        <v>58.927641853201457</v>
      </c>
      <c r="Q2021" s="69">
        <v>25.9827899531494</v>
      </c>
      <c r="R2021" s="53">
        <f t="shared" si="314"/>
        <v>14.999234903695992</v>
      </c>
      <c r="S2021" s="53">
        <f t="shared" si="315"/>
        <v>20.73556862235742</v>
      </c>
      <c r="T2021" s="53">
        <f t="shared" si="316"/>
        <v>1.299296480336519</v>
      </c>
      <c r="U2021" s="53">
        <f t="shared" si="317"/>
        <v>58.927641853201457</v>
      </c>
      <c r="V2021" s="69">
        <v>25.9827899531494</v>
      </c>
      <c r="W2021" s="53">
        <f t="shared" si="318"/>
        <v>14.999234903695992</v>
      </c>
      <c r="X2021" s="53">
        <f t="shared" si="319"/>
        <v>19.488453118112869</v>
      </c>
      <c r="Y2021" s="12"/>
      <c r="Z2021" s="21"/>
      <c r="AA2021" s="48"/>
      <c r="AB2021" s="21"/>
      <c r="AC2021" s="12"/>
    </row>
    <row r="2022" spans="1:29" x14ac:dyDescent="0.3">
      <c r="A2022" s="1">
        <f t="shared" si="310"/>
        <v>45221.020833328439</v>
      </c>
      <c r="B2022" s="6">
        <v>22</v>
      </c>
      <c r="C2022" s="6" t="s">
        <v>34</v>
      </c>
      <c r="D2022">
        <f>IF(HOUR(A2022)+MINUTE(A2022)/60&lt;=18,1,IF(HOUR(A2022)+MINUTE(A2022)/60&gt;=23.25,1,LOOKUP(DAY(A2022),calendario!$A$12:$A$41,calendario!$C$12:$C$41)))</f>
        <v>1</v>
      </c>
      <c r="E2022" s="89">
        <f t="shared" si="311"/>
        <v>0</v>
      </c>
      <c r="F2022" s="88">
        <v>0</v>
      </c>
      <c r="G2022" s="89">
        <f t="shared" si="311"/>
        <v>0</v>
      </c>
      <c r="H2022" s="86">
        <v>0</v>
      </c>
      <c r="O2022" s="53">
        <f t="shared" si="312"/>
        <v>4.5260037464002503</v>
      </c>
      <c r="P2022" s="54">
        <f t="shared" si="313"/>
        <v>58.927641853201457</v>
      </c>
      <c r="Q2022" s="69">
        <v>25.9827899531494</v>
      </c>
      <c r="R2022" s="53">
        <f t="shared" si="314"/>
        <v>14.999234903695992</v>
      </c>
      <c r="S2022" s="53">
        <f t="shared" si="315"/>
        <v>67.886593367265462</v>
      </c>
      <c r="T2022" s="53">
        <f t="shared" si="316"/>
        <v>4.5260037464002503</v>
      </c>
      <c r="U2022" s="53">
        <f t="shared" si="317"/>
        <v>58.927641853201457</v>
      </c>
      <c r="V2022" s="69">
        <v>25.9827899531494</v>
      </c>
      <c r="W2022" s="53">
        <f t="shared" si="318"/>
        <v>14.999234903695992</v>
      </c>
      <c r="X2022" s="53">
        <f t="shared" si="319"/>
        <v>67.886593367265462</v>
      </c>
      <c r="Y2022" s="12"/>
      <c r="Z2022" s="21"/>
      <c r="AA2022" s="48"/>
      <c r="AB2022" s="21"/>
      <c r="AC2022" s="12"/>
    </row>
    <row r="2023" spans="1:29" x14ac:dyDescent="0.3">
      <c r="A2023" s="1">
        <f t="shared" si="310"/>
        <v>45221.031249995103</v>
      </c>
      <c r="B2023" s="6">
        <v>22</v>
      </c>
      <c r="C2023" s="6" t="s">
        <v>36</v>
      </c>
      <c r="D2023">
        <f>IF(HOUR(A2023)+MINUTE(A2023)/60&lt;=18,1,IF(HOUR(A2023)+MINUTE(A2023)/60&gt;=23.25,1,LOOKUP(DAY(A2023),calendario!$A$12:$A$41,calendario!$C$12:$C$41)))</f>
        <v>1</v>
      </c>
      <c r="E2023" s="89">
        <f t="shared" si="311"/>
        <v>0</v>
      </c>
      <c r="F2023" s="88">
        <v>0</v>
      </c>
      <c r="G2023" s="89">
        <f t="shared" si="311"/>
        <v>0</v>
      </c>
      <c r="H2023" s="86">
        <v>0</v>
      </c>
      <c r="O2023" s="53">
        <f t="shared" si="312"/>
        <v>4.5260037464002503</v>
      </c>
      <c r="P2023" s="54">
        <f t="shared" si="313"/>
        <v>58.927641853201457</v>
      </c>
      <c r="Q2023" s="69">
        <v>26.051142373763664</v>
      </c>
      <c r="R2023" s="53">
        <f t="shared" si="314"/>
        <v>14.96505869338886</v>
      </c>
      <c r="S2023" s="53">
        <f t="shared" si="315"/>
        <v>67.73191171137762</v>
      </c>
      <c r="T2023" s="53">
        <f t="shared" si="316"/>
        <v>4.5260037464002503</v>
      </c>
      <c r="U2023" s="53">
        <f t="shared" si="317"/>
        <v>58.927641853201457</v>
      </c>
      <c r="V2023" s="69">
        <v>26.051142373763664</v>
      </c>
      <c r="W2023" s="53">
        <f t="shared" si="318"/>
        <v>14.96505869338886</v>
      </c>
      <c r="X2023" s="53">
        <f t="shared" si="319"/>
        <v>67.73191171137762</v>
      </c>
      <c r="Y2023" s="12"/>
      <c r="Z2023" s="21"/>
      <c r="AA2023" s="48"/>
      <c r="AB2023" s="21"/>
      <c r="AC2023" s="12"/>
    </row>
    <row r="2024" spans="1:29" x14ac:dyDescent="0.3">
      <c r="A2024" s="1">
        <f t="shared" si="310"/>
        <v>45221.041666661768</v>
      </c>
      <c r="B2024" s="6">
        <v>22</v>
      </c>
      <c r="C2024" s="6" t="s">
        <v>38</v>
      </c>
      <c r="D2024">
        <f>IF(HOUR(A2024)+MINUTE(A2024)/60&lt;=18,1,IF(HOUR(A2024)+MINUTE(A2024)/60&gt;=23.25,1,LOOKUP(DAY(A2024),calendario!$A$12:$A$41,calendario!$C$12:$C$41)))</f>
        <v>1</v>
      </c>
      <c r="E2024" s="89">
        <f t="shared" si="311"/>
        <v>0</v>
      </c>
      <c r="F2024" s="88">
        <v>0</v>
      </c>
      <c r="G2024" s="89">
        <f t="shared" si="311"/>
        <v>0</v>
      </c>
      <c r="H2024" s="86">
        <v>0</v>
      </c>
      <c r="O2024" s="53">
        <f t="shared" si="312"/>
        <v>4.5260037464002503</v>
      </c>
      <c r="P2024" s="54">
        <f t="shared" si="313"/>
        <v>58.927641853201457</v>
      </c>
      <c r="Q2024" s="69">
        <v>26.051142373763664</v>
      </c>
      <c r="R2024" s="53">
        <f t="shared" si="314"/>
        <v>14.96505869338886</v>
      </c>
      <c r="S2024" s="53">
        <f t="shared" si="315"/>
        <v>67.73191171137762</v>
      </c>
      <c r="T2024" s="53">
        <f t="shared" si="316"/>
        <v>4.5260037464002503</v>
      </c>
      <c r="U2024" s="53">
        <f t="shared" si="317"/>
        <v>58.927641853201457</v>
      </c>
      <c r="V2024" s="69">
        <v>26.051142373763664</v>
      </c>
      <c r="W2024" s="53">
        <f t="shared" si="318"/>
        <v>14.96505869338886</v>
      </c>
      <c r="X2024" s="53">
        <f t="shared" si="319"/>
        <v>67.73191171137762</v>
      </c>
      <c r="Y2024" s="12"/>
      <c r="Z2024" s="21"/>
      <c r="AA2024" s="48"/>
      <c r="AB2024" s="21"/>
      <c r="AC2024" s="12"/>
    </row>
    <row r="2025" spans="1:29" x14ac:dyDescent="0.3">
      <c r="A2025" s="1">
        <f t="shared" si="310"/>
        <v>45221.052083328432</v>
      </c>
      <c r="B2025" s="6">
        <v>22</v>
      </c>
      <c r="C2025" s="6" t="s">
        <v>40</v>
      </c>
      <c r="D2025">
        <f>IF(HOUR(A2025)+MINUTE(A2025)/60&lt;=18,1,IF(HOUR(A2025)+MINUTE(A2025)/60&gt;=23.25,1,LOOKUP(DAY(A2025),calendario!$A$12:$A$41,calendario!$C$12:$C$41)))</f>
        <v>1</v>
      </c>
      <c r="E2025" s="89">
        <f t="shared" si="311"/>
        <v>0</v>
      </c>
      <c r="F2025" s="88">
        <v>0</v>
      </c>
      <c r="G2025" s="89">
        <f t="shared" si="311"/>
        <v>0</v>
      </c>
      <c r="H2025" s="86">
        <v>0</v>
      </c>
      <c r="O2025" s="53">
        <f t="shared" si="312"/>
        <v>4.5260037464002503</v>
      </c>
      <c r="P2025" s="54">
        <f t="shared" si="313"/>
        <v>58.927641853201457</v>
      </c>
      <c r="Q2025" s="69">
        <v>26.130151223321189</v>
      </c>
      <c r="R2025" s="53">
        <f t="shared" si="314"/>
        <v>14.925554268610098</v>
      </c>
      <c r="S2025" s="53">
        <f t="shared" si="315"/>
        <v>67.553114536829554</v>
      </c>
      <c r="T2025" s="53">
        <f t="shared" si="316"/>
        <v>4.5260037464002503</v>
      </c>
      <c r="U2025" s="53">
        <f t="shared" si="317"/>
        <v>58.927641853201457</v>
      </c>
      <c r="V2025" s="69">
        <v>26.130151223321189</v>
      </c>
      <c r="W2025" s="53">
        <f t="shared" si="318"/>
        <v>14.925554268610098</v>
      </c>
      <c r="X2025" s="53">
        <f t="shared" si="319"/>
        <v>67.553114536829554</v>
      </c>
      <c r="Y2025" s="12"/>
      <c r="Z2025" s="21"/>
      <c r="AA2025" s="48"/>
      <c r="AB2025" s="21"/>
      <c r="AC2025" s="12"/>
    </row>
    <row r="2026" spans="1:29" x14ac:dyDescent="0.3">
      <c r="A2026" s="1">
        <f t="shared" si="310"/>
        <v>45221.062499995096</v>
      </c>
      <c r="B2026" s="6">
        <v>22</v>
      </c>
      <c r="C2026" s="6" t="s">
        <v>42</v>
      </c>
      <c r="D2026">
        <f>IF(HOUR(A2026)+MINUTE(A2026)/60&lt;=18,1,IF(HOUR(A2026)+MINUTE(A2026)/60&gt;=23.25,1,LOOKUP(DAY(A2026),calendario!$A$12:$A$41,calendario!$C$12:$C$41)))</f>
        <v>1</v>
      </c>
      <c r="E2026" s="89">
        <f t="shared" si="311"/>
        <v>0</v>
      </c>
      <c r="F2026" s="88">
        <v>0</v>
      </c>
      <c r="G2026" s="89">
        <f t="shared" si="311"/>
        <v>0</v>
      </c>
      <c r="H2026" s="86">
        <v>0</v>
      </c>
      <c r="O2026" s="53">
        <f t="shared" si="312"/>
        <v>4.5260037464002503</v>
      </c>
      <c r="P2026" s="54">
        <f t="shared" si="313"/>
        <v>58.927641853201457</v>
      </c>
      <c r="Q2026" s="69">
        <v>26.130151223321189</v>
      </c>
      <c r="R2026" s="53">
        <f t="shared" si="314"/>
        <v>14.925554268610098</v>
      </c>
      <c r="S2026" s="53">
        <f t="shared" si="315"/>
        <v>67.553114536829554</v>
      </c>
      <c r="T2026" s="53">
        <f t="shared" si="316"/>
        <v>4.5260037464002503</v>
      </c>
      <c r="U2026" s="53">
        <f t="shared" si="317"/>
        <v>58.927641853201457</v>
      </c>
      <c r="V2026" s="69">
        <v>26.130151223321189</v>
      </c>
      <c r="W2026" s="53">
        <f t="shared" si="318"/>
        <v>14.925554268610098</v>
      </c>
      <c r="X2026" s="53">
        <f t="shared" si="319"/>
        <v>67.553114536829554</v>
      </c>
      <c r="Y2026" s="12"/>
      <c r="Z2026" s="21"/>
      <c r="AA2026" s="48"/>
      <c r="AB2026" s="21"/>
      <c r="AC2026" s="12"/>
    </row>
    <row r="2027" spans="1:29" x14ac:dyDescent="0.3">
      <c r="A2027" s="1">
        <f t="shared" si="310"/>
        <v>45221.07291666176</v>
      </c>
      <c r="B2027" s="6">
        <v>22</v>
      </c>
      <c r="C2027" s="6" t="s">
        <v>43</v>
      </c>
      <c r="D2027">
        <f>IF(HOUR(A2027)+MINUTE(A2027)/60&lt;=18,1,IF(HOUR(A2027)+MINUTE(A2027)/60&gt;=23.25,1,LOOKUP(DAY(A2027),calendario!$A$12:$A$41,calendario!$C$12:$C$41)))</f>
        <v>1</v>
      </c>
      <c r="E2027" s="89">
        <f t="shared" si="311"/>
        <v>0</v>
      </c>
      <c r="F2027" s="88">
        <v>0</v>
      </c>
      <c r="G2027" s="89">
        <f t="shared" si="311"/>
        <v>0</v>
      </c>
      <c r="H2027" s="86">
        <v>0</v>
      </c>
      <c r="O2027" s="53">
        <f t="shared" si="312"/>
        <v>4.5260037464002503</v>
      </c>
      <c r="P2027" s="54">
        <f t="shared" si="313"/>
        <v>58.927641853201457</v>
      </c>
      <c r="Q2027" s="69">
        <v>26.08645158771473</v>
      </c>
      <c r="R2027" s="53">
        <f t="shared" si="314"/>
        <v>14.947404086413327</v>
      </c>
      <c r="S2027" s="53">
        <f t="shared" si="315"/>
        <v>67.652006894065124</v>
      </c>
      <c r="T2027" s="53">
        <f t="shared" si="316"/>
        <v>4.5260037464002503</v>
      </c>
      <c r="U2027" s="53">
        <f t="shared" si="317"/>
        <v>58.927641853201457</v>
      </c>
      <c r="V2027" s="69">
        <v>26.08645158771473</v>
      </c>
      <c r="W2027" s="53">
        <f t="shared" si="318"/>
        <v>14.947404086413327</v>
      </c>
      <c r="X2027" s="53">
        <f t="shared" si="319"/>
        <v>67.652006894065124</v>
      </c>
      <c r="Y2027" s="12"/>
      <c r="Z2027" s="21"/>
      <c r="AA2027" s="48"/>
      <c r="AB2027" s="21"/>
      <c r="AC2027" s="12"/>
    </row>
    <row r="2028" spans="1:29" x14ac:dyDescent="0.3">
      <c r="A2028" s="1">
        <f t="shared" si="310"/>
        <v>45221.083333328424</v>
      </c>
      <c r="B2028" s="6">
        <v>22</v>
      </c>
      <c r="C2028" s="6" t="s">
        <v>45</v>
      </c>
      <c r="D2028">
        <f>IF(HOUR(A2028)+MINUTE(A2028)/60&lt;=18,1,IF(HOUR(A2028)+MINUTE(A2028)/60&gt;=23.25,1,LOOKUP(DAY(A2028),calendario!$A$12:$A$41,calendario!$C$12:$C$41)))</f>
        <v>1</v>
      </c>
      <c r="E2028" s="89">
        <f t="shared" si="311"/>
        <v>0</v>
      </c>
      <c r="F2028" s="88">
        <v>0</v>
      </c>
      <c r="G2028" s="89">
        <f t="shared" si="311"/>
        <v>0</v>
      </c>
      <c r="H2028" s="86">
        <v>0</v>
      </c>
      <c r="O2028" s="53">
        <f t="shared" si="312"/>
        <v>4.5260037464002503</v>
      </c>
      <c r="P2028" s="54">
        <f t="shared" si="313"/>
        <v>58.927641853201457</v>
      </c>
      <c r="Q2028" s="69">
        <v>26.08645158771473</v>
      </c>
      <c r="R2028" s="53">
        <f t="shared" si="314"/>
        <v>14.947404086413327</v>
      </c>
      <c r="S2028" s="53">
        <f t="shared" si="315"/>
        <v>67.652006894065124</v>
      </c>
      <c r="T2028" s="53">
        <f t="shared" si="316"/>
        <v>4.5260037464002503</v>
      </c>
      <c r="U2028" s="53">
        <f t="shared" si="317"/>
        <v>58.927641853201457</v>
      </c>
      <c r="V2028" s="69">
        <v>26.08645158771473</v>
      </c>
      <c r="W2028" s="53">
        <f t="shared" si="318"/>
        <v>14.947404086413327</v>
      </c>
      <c r="X2028" s="53">
        <f t="shared" si="319"/>
        <v>67.652006894065124</v>
      </c>
      <c r="Y2028" s="12"/>
      <c r="Z2028" s="21"/>
      <c r="AA2028" s="48"/>
      <c r="AB2028" s="21"/>
      <c r="AC2028" s="12"/>
    </row>
    <row r="2029" spans="1:29" x14ac:dyDescent="0.3">
      <c r="A2029" s="1">
        <f t="shared" si="310"/>
        <v>45221.093749995089</v>
      </c>
      <c r="B2029" s="6">
        <v>22</v>
      </c>
      <c r="C2029" s="6" t="s">
        <v>46</v>
      </c>
      <c r="D2029">
        <f>IF(HOUR(A2029)+MINUTE(A2029)/60&lt;=18,1,IF(HOUR(A2029)+MINUTE(A2029)/60&gt;=23.25,1,LOOKUP(DAY(A2029),calendario!$A$12:$A$41,calendario!$C$12:$C$41)))</f>
        <v>1</v>
      </c>
      <c r="E2029" s="89">
        <f t="shared" si="311"/>
        <v>0</v>
      </c>
      <c r="F2029" s="88">
        <v>0</v>
      </c>
      <c r="G2029" s="89">
        <f t="shared" si="311"/>
        <v>0</v>
      </c>
      <c r="H2029" s="86">
        <v>0</v>
      </c>
      <c r="O2029" s="53">
        <f t="shared" si="312"/>
        <v>4.5260037464002503</v>
      </c>
      <c r="P2029" s="54">
        <f t="shared" si="313"/>
        <v>58.927641853201457</v>
      </c>
      <c r="Q2029" s="69">
        <v>26.147603071317022</v>
      </c>
      <c r="R2029" s="53">
        <f t="shared" si="314"/>
        <v>14.916828344612181</v>
      </c>
      <c r="S2029" s="53">
        <f t="shared" si="315"/>
        <v>67.513620972124173</v>
      </c>
      <c r="T2029" s="53">
        <f t="shared" si="316"/>
        <v>4.5260037464002503</v>
      </c>
      <c r="U2029" s="53">
        <f t="shared" si="317"/>
        <v>58.927641853201457</v>
      </c>
      <c r="V2029" s="69">
        <v>26.147603071317022</v>
      </c>
      <c r="W2029" s="53">
        <f t="shared" si="318"/>
        <v>14.916828344612181</v>
      </c>
      <c r="X2029" s="53">
        <f t="shared" si="319"/>
        <v>67.513620972124173</v>
      </c>
      <c r="Y2029" s="12"/>
      <c r="Z2029" s="21"/>
      <c r="AA2029" s="48"/>
      <c r="AB2029" s="21"/>
      <c r="AC2029" s="12"/>
    </row>
    <row r="2030" spans="1:29" x14ac:dyDescent="0.3">
      <c r="A2030" s="1">
        <f t="shared" si="310"/>
        <v>45221.104166661753</v>
      </c>
      <c r="B2030" s="6">
        <v>22</v>
      </c>
      <c r="C2030" s="6" t="s">
        <v>49</v>
      </c>
      <c r="D2030">
        <f>IF(HOUR(A2030)+MINUTE(A2030)/60&lt;=18,1,IF(HOUR(A2030)+MINUTE(A2030)/60&gt;=23.25,1,LOOKUP(DAY(A2030),calendario!$A$12:$A$41,calendario!$C$12:$C$41)))</f>
        <v>1</v>
      </c>
      <c r="E2030" s="89">
        <f t="shared" si="311"/>
        <v>0</v>
      </c>
      <c r="F2030" s="88">
        <v>0</v>
      </c>
      <c r="G2030" s="89">
        <f t="shared" si="311"/>
        <v>0</v>
      </c>
      <c r="H2030" s="86">
        <v>0</v>
      </c>
      <c r="O2030" s="53">
        <f t="shared" si="312"/>
        <v>4.5260037464002503</v>
      </c>
      <c r="P2030" s="54">
        <f t="shared" si="313"/>
        <v>58.927641853201457</v>
      </c>
      <c r="Q2030" s="69">
        <v>26.147603071317022</v>
      </c>
      <c r="R2030" s="53">
        <f t="shared" si="314"/>
        <v>14.916828344612181</v>
      </c>
      <c r="S2030" s="53">
        <f t="shared" si="315"/>
        <v>67.513620972124173</v>
      </c>
      <c r="T2030" s="53">
        <f t="shared" si="316"/>
        <v>4.5260037464002503</v>
      </c>
      <c r="U2030" s="53">
        <f t="shared" si="317"/>
        <v>58.927641853201457</v>
      </c>
      <c r="V2030" s="69">
        <v>26.147603071317022</v>
      </c>
      <c r="W2030" s="53">
        <f t="shared" si="318"/>
        <v>14.916828344612181</v>
      </c>
      <c r="X2030" s="53">
        <f t="shared" si="319"/>
        <v>67.513620972124173</v>
      </c>
      <c r="Y2030" s="12"/>
      <c r="Z2030" s="21"/>
      <c r="AA2030" s="48"/>
      <c r="AB2030" s="21"/>
      <c r="AC2030" s="12"/>
    </row>
    <row r="2031" spans="1:29" x14ac:dyDescent="0.3">
      <c r="A2031" s="1">
        <f t="shared" si="310"/>
        <v>45221.114583328417</v>
      </c>
      <c r="B2031" s="6">
        <v>22</v>
      </c>
      <c r="C2031" s="6" t="s">
        <v>52</v>
      </c>
      <c r="D2031">
        <f>IF(HOUR(A2031)+MINUTE(A2031)/60&lt;=18,1,IF(HOUR(A2031)+MINUTE(A2031)/60&gt;=23.25,1,LOOKUP(DAY(A2031),calendario!$A$12:$A$41,calendario!$C$12:$C$41)))</f>
        <v>1</v>
      </c>
      <c r="E2031" s="89">
        <f t="shared" si="311"/>
        <v>0</v>
      </c>
      <c r="F2031" s="88">
        <v>0</v>
      </c>
      <c r="G2031" s="89">
        <f t="shared" si="311"/>
        <v>0</v>
      </c>
      <c r="H2031" s="86">
        <v>0</v>
      </c>
      <c r="O2031" s="53">
        <f t="shared" si="312"/>
        <v>4.5260037464002503</v>
      </c>
      <c r="P2031" s="54">
        <f t="shared" si="313"/>
        <v>58.927641853201457</v>
      </c>
      <c r="Q2031" s="69">
        <v>26.282942217595</v>
      </c>
      <c r="R2031" s="53">
        <f t="shared" si="314"/>
        <v>14.849158771473192</v>
      </c>
      <c r="S2031" s="53">
        <f t="shared" si="315"/>
        <v>67.207348230579811</v>
      </c>
      <c r="T2031" s="53">
        <f t="shared" si="316"/>
        <v>4.5260037464002503</v>
      </c>
      <c r="U2031" s="53">
        <f t="shared" si="317"/>
        <v>58.927641853201457</v>
      </c>
      <c r="V2031" s="69">
        <v>26.282942217595</v>
      </c>
      <c r="W2031" s="53">
        <f t="shared" si="318"/>
        <v>14.849158771473192</v>
      </c>
      <c r="X2031" s="53">
        <f t="shared" si="319"/>
        <v>67.207348230579811</v>
      </c>
      <c r="Y2031" s="12"/>
      <c r="Z2031" s="21"/>
      <c r="AA2031" s="48"/>
      <c r="AB2031" s="21"/>
      <c r="AC2031" s="12"/>
    </row>
    <row r="2032" spans="1:29" x14ac:dyDescent="0.3">
      <c r="A2032" s="1">
        <f t="shared" si="310"/>
        <v>45221.124999995081</v>
      </c>
      <c r="B2032" s="6">
        <v>22</v>
      </c>
      <c r="C2032" s="6" t="s">
        <v>54</v>
      </c>
      <c r="D2032">
        <f>IF(HOUR(A2032)+MINUTE(A2032)/60&lt;=18,1,IF(HOUR(A2032)+MINUTE(A2032)/60&gt;=23.25,1,LOOKUP(DAY(A2032),calendario!$A$12:$A$41,calendario!$C$12:$C$41)))</f>
        <v>1</v>
      </c>
      <c r="E2032" s="89">
        <f t="shared" si="311"/>
        <v>0</v>
      </c>
      <c r="F2032" s="88">
        <v>0</v>
      </c>
      <c r="G2032" s="89">
        <f t="shared" si="311"/>
        <v>0</v>
      </c>
      <c r="H2032" s="86">
        <v>0</v>
      </c>
      <c r="O2032" s="53">
        <f t="shared" si="312"/>
        <v>4.5260037464002503</v>
      </c>
      <c r="P2032" s="54">
        <f t="shared" si="313"/>
        <v>58.927641853201457</v>
      </c>
      <c r="Q2032" s="69">
        <v>26.282942217595</v>
      </c>
      <c r="R2032" s="53">
        <f t="shared" si="314"/>
        <v>14.849158771473192</v>
      </c>
      <c r="S2032" s="53">
        <f t="shared" si="315"/>
        <v>67.207348230579811</v>
      </c>
      <c r="T2032" s="53">
        <f t="shared" si="316"/>
        <v>4.5260037464002503</v>
      </c>
      <c r="U2032" s="53">
        <f t="shared" si="317"/>
        <v>58.927641853201457</v>
      </c>
      <c r="V2032" s="69">
        <v>26.282942217595</v>
      </c>
      <c r="W2032" s="53">
        <f t="shared" si="318"/>
        <v>14.849158771473192</v>
      </c>
      <c r="X2032" s="53">
        <f t="shared" si="319"/>
        <v>67.207348230579811</v>
      </c>
      <c r="Y2032" s="12"/>
      <c r="Z2032" s="21"/>
      <c r="AA2032" s="48"/>
      <c r="AB2032" s="21"/>
      <c r="AC2032" s="12"/>
    </row>
    <row r="2033" spans="1:29" x14ac:dyDescent="0.3">
      <c r="A2033" s="1">
        <f t="shared" si="310"/>
        <v>45221.135416661746</v>
      </c>
      <c r="B2033" s="6">
        <v>22</v>
      </c>
      <c r="C2033" s="6" t="s">
        <v>55</v>
      </c>
      <c r="D2033">
        <f>IF(HOUR(A2033)+MINUTE(A2033)/60&lt;=18,1,IF(HOUR(A2033)+MINUTE(A2033)/60&gt;=23.25,1,LOOKUP(DAY(A2033),calendario!$A$12:$A$41,calendario!$C$12:$C$41)))</f>
        <v>1</v>
      </c>
      <c r="E2033" s="89">
        <f t="shared" si="311"/>
        <v>0</v>
      </c>
      <c r="F2033" s="88">
        <v>0</v>
      </c>
      <c r="G2033" s="89">
        <f t="shared" si="311"/>
        <v>0</v>
      </c>
      <c r="H2033" s="86">
        <v>0</v>
      </c>
      <c r="O2033" s="53">
        <f t="shared" si="312"/>
        <v>4.5260037464002503</v>
      </c>
      <c r="P2033" s="54">
        <f t="shared" si="313"/>
        <v>58.927641853201457</v>
      </c>
      <c r="Q2033" s="69">
        <v>26.291097345132744</v>
      </c>
      <c r="R2033" s="53">
        <f t="shared" si="314"/>
        <v>14.84508120770432</v>
      </c>
      <c r="S2033" s="53">
        <f t="shared" si="315"/>
        <v>67.188893161685698</v>
      </c>
      <c r="T2033" s="53">
        <f t="shared" si="316"/>
        <v>4.5260037464002503</v>
      </c>
      <c r="U2033" s="53">
        <f t="shared" si="317"/>
        <v>58.927641853201457</v>
      </c>
      <c r="V2033" s="69">
        <v>26.291097345132744</v>
      </c>
      <c r="W2033" s="53">
        <f t="shared" si="318"/>
        <v>14.84508120770432</v>
      </c>
      <c r="X2033" s="53">
        <f t="shared" si="319"/>
        <v>67.188893161685698</v>
      </c>
      <c r="Y2033" s="12"/>
      <c r="Z2033" s="21"/>
      <c r="AA2033" s="48"/>
      <c r="AB2033" s="21"/>
      <c r="AC2033" s="12"/>
    </row>
    <row r="2034" spans="1:29" x14ac:dyDescent="0.3">
      <c r="A2034" s="1">
        <f t="shared" si="310"/>
        <v>45221.14583332841</v>
      </c>
      <c r="B2034" s="6">
        <v>22</v>
      </c>
      <c r="C2034" s="6" t="s">
        <v>56</v>
      </c>
      <c r="D2034">
        <f>IF(HOUR(A2034)+MINUTE(A2034)/60&lt;=18,1,IF(HOUR(A2034)+MINUTE(A2034)/60&gt;=23.25,1,LOOKUP(DAY(A2034),calendario!$A$12:$A$41,calendario!$C$12:$C$41)))</f>
        <v>1</v>
      </c>
      <c r="E2034" s="89">
        <f t="shared" si="311"/>
        <v>0</v>
      </c>
      <c r="F2034" s="88">
        <v>0</v>
      </c>
      <c r="G2034" s="89">
        <f t="shared" si="311"/>
        <v>0</v>
      </c>
      <c r="H2034" s="86">
        <v>0</v>
      </c>
      <c r="O2034" s="53">
        <f t="shared" si="312"/>
        <v>4.5260037464002503</v>
      </c>
      <c r="P2034" s="54">
        <f t="shared" si="313"/>
        <v>58.927641853201457</v>
      </c>
      <c r="Q2034" s="69">
        <v>26.291097345132744</v>
      </c>
      <c r="R2034" s="53">
        <f t="shared" si="314"/>
        <v>14.84508120770432</v>
      </c>
      <c r="S2034" s="53">
        <f t="shared" si="315"/>
        <v>67.188893161685698</v>
      </c>
      <c r="T2034" s="53">
        <f t="shared" si="316"/>
        <v>4.5260037464002503</v>
      </c>
      <c r="U2034" s="53">
        <f t="shared" si="317"/>
        <v>58.927641853201457</v>
      </c>
      <c r="V2034" s="69">
        <v>26.291097345132744</v>
      </c>
      <c r="W2034" s="53">
        <f t="shared" si="318"/>
        <v>14.84508120770432</v>
      </c>
      <c r="X2034" s="53">
        <f t="shared" si="319"/>
        <v>67.188893161685698</v>
      </c>
      <c r="Y2034" s="12"/>
      <c r="Z2034" s="21"/>
      <c r="AA2034" s="48"/>
      <c r="AB2034" s="21"/>
      <c r="AC2034" s="12"/>
    </row>
    <row r="2035" spans="1:29" x14ac:dyDescent="0.3">
      <c r="A2035" s="1">
        <f t="shared" si="310"/>
        <v>45221.156249995074</v>
      </c>
      <c r="B2035" s="6">
        <v>22</v>
      </c>
      <c r="C2035" s="6" t="s">
        <v>57</v>
      </c>
      <c r="D2035">
        <f>IF(HOUR(A2035)+MINUTE(A2035)/60&lt;=18,1,IF(HOUR(A2035)+MINUTE(A2035)/60&gt;=23.25,1,LOOKUP(DAY(A2035),calendario!$A$12:$A$41,calendario!$C$12:$C$41)))</f>
        <v>1</v>
      </c>
      <c r="E2035" s="89">
        <f t="shared" si="311"/>
        <v>0</v>
      </c>
      <c r="F2035" s="88">
        <v>0</v>
      </c>
      <c r="G2035" s="89">
        <f t="shared" si="311"/>
        <v>0</v>
      </c>
      <c r="H2035" s="86">
        <v>0</v>
      </c>
      <c r="O2035" s="53">
        <f t="shared" si="312"/>
        <v>4.5260037464002503</v>
      </c>
      <c r="P2035" s="54">
        <f t="shared" si="313"/>
        <v>58.927641853201457</v>
      </c>
      <c r="Q2035" s="69">
        <v>26.02710749609578</v>
      </c>
      <c r="R2035" s="53">
        <f t="shared" si="314"/>
        <v>14.977076132222802</v>
      </c>
      <c r="S2035" s="53">
        <f t="shared" si="315"/>
        <v>67.786302684562173</v>
      </c>
      <c r="T2035" s="53">
        <f t="shared" si="316"/>
        <v>4.5260037464002503</v>
      </c>
      <c r="U2035" s="53">
        <f t="shared" si="317"/>
        <v>58.927641853201457</v>
      </c>
      <c r="V2035" s="69">
        <v>26.02710749609578</v>
      </c>
      <c r="W2035" s="53">
        <f t="shared" si="318"/>
        <v>14.977076132222802</v>
      </c>
      <c r="X2035" s="53">
        <f t="shared" si="319"/>
        <v>67.786302684562173</v>
      </c>
      <c r="Y2035" s="12"/>
      <c r="Z2035" s="21"/>
      <c r="AA2035" s="48"/>
      <c r="AB2035" s="21"/>
      <c r="AC2035" s="12"/>
    </row>
    <row r="2036" spans="1:29" x14ac:dyDescent="0.3">
      <c r="A2036" s="1">
        <f t="shared" si="310"/>
        <v>45221.166666661738</v>
      </c>
      <c r="B2036" s="6">
        <v>22</v>
      </c>
      <c r="C2036" s="6" t="s">
        <v>58</v>
      </c>
      <c r="D2036">
        <f>IF(HOUR(A2036)+MINUTE(A2036)/60&lt;=18,1,IF(HOUR(A2036)+MINUTE(A2036)/60&gt;=23.25,1,LOOKUP(DAY(A2036),calendario!$A$12:$A$41,calendario!$C$12:$C$41)))</f>
        <v>1</v>
      </c>
      <c r="E2036" s="89">
        <f t="shared" si="311"/>
        <v>0</v>
      </c>
      <c r="F2036" s="88">
        <v>0</v>
      </c>
      <c r="G2036" s="89">
        <f t="shared" si="311"/>
        <v>0</v>
      </c>
      <c r="H2036" s="86">
        <v>0</v>
      </c>
      <c r="O2036" s="53">
        <f t="shared" si="312"/>
        <v>4.5260037464002503</v>
      </c>
      <c r="P2036" s="54">
        <f t="shared" si="313"/>
        <v>58.927641853201457</v>
      </c>
      <c r="Q2036" s="69">
        <v>26.02710749609578</v>
      </c>
      <c r="R2036" s="53">
        <f t="shared" si="314"/>
        <v>14.977076132222802</v>
      </c>
      <c r="S2036" s="53">
        <f t="shared" si="315"/>
        <v>67.786302684562173</v>
      </c>
      <c r="T2036" s="53">
        <f t="shared" si="316"/>
        <v>4.5260037464002503</v>
      </c>
      <c r="U2036" s="53">
        <f t="shared" si="317"/>
        <v>58.927641853201457</v>
      </c>
      <c r="V2036" s="69">
        <v>26.02710749609578</v>
      </c>
      <c r="W2036" s="53">
        <f t="shared" si="318"/>
        <v>14.977076132222802</v>
      </c>
      <c r="X2036" s="53">
        <f t="shared" si="319"/>
        <v>67.786302684562173</v>
      </c>
      <c r="Y2036" s="12"/>
      <c r="Z2036" s="21"/>
      <c r="AA2036" s="48"/>
      <c r="AB2036" s="21"/>
      <c r="AC2036" s="12"/>
    </row>
    <row r="2037" spans="1:29" x14ac:dyDescent="0.3">
      <c r="A2037" s="1">
        <f t="shared" si="310"/>
        <v>45221.177083328403</v>
      </c>
      <c r="B2037" s="6">
        <v>22</v>
      </c>
      <c r="C2037" s="6" t="s">
        <v>60</v>
      </c>
      <c r="D2037">
        <f>IF(HOUR(A2037)+MINUTE(A2037)/60&lt;=18,1,IF(HOUR(A2037)+MINUTE(A2037)/60&gt;=23.25,1,LOOKUP(DAY(A2037),calendario!$A$12:$A$41,calendario!$C$12:$C$41)))</f>
        <v>1</v>
      </c>
      <c r="E2037" s="89">
        <f t="shared" si="311"/>
        <v>0</v>
      </c>
      <c r="F2037" s="88">
        <v>0</v>
      </c>
      <c r="G2037" s="89">
        <f t="shared" si="311"/>
        <v>0</v>
      </c>
      <c r="H2037" s="86">
        <v>0</v>
      </c>
      <c r="O2037" s="53">
        <f t="shared" si="312"/>
        <v>4.5260037464002503</v>
      </c>
      <c r="P2037" s="54">
        <f t="shared" si="313"/>
        <v>58.927641853201457</v>
      </c>
      <c r="Q2037" s="69">
        <v>26.52193336803748</v>
      </c>
      <c r="R2037" s="53">
        <f t="shared" si="314"/>
        <v>14.729663196251952</v>
      </c>
      <c r="S2037" s="53">
        <f t="shared" si="315"/>
        <v>66.666510809450216</v>
      </c>
      <c r="T2037" s="53">
        <f t="shared" si="316"/>
        <v>4.5260037464002503</v>
      </c>
      <c r="U2037" s="53">
        <f t="shared" si="317"/>
        <v>58.927641853201457</v>
      </c>
      <c r="V2037" s="69">
        <v>26.52193336803748</v>
      </c>
      <c r="W2037" s="53">
        <f t="shared" si="318"/>
        <v>14.729663196251952</v>
      </c>
      <c r="X2037" s="53">
        <f t="shared" si="319"/>
        <v>66.666510809450216</v>
      </c>
      <c r="Y2037" s="12"/>
      <c r="Z2037" s="21"/>
      <c r="AA2037" s="48"/>
      <c r="AB2037" s="21"/>
      <c r="AC2037" s="12"/>
    </row>
    <row r="2038" spans="1:29" x14ac:dyDescent="0.3">
      <c r="A2038" s="1">
        <f t="shared" si="310"/>
        <v>45221.187499995067</v>
      </c>
      <c r="B2038" s="6">
        <v>22</v>
      </c>
      <c r="C2038" s="6" t="s">
        <v>61</v>
      </c>
      <c r="D2038">
        <f>IF(HOUR(A2038)+MINUTE(A2038)/60&lt;=18,1,IF(HOUR(A2038)+MINUTE(A2038)/60&gt;=23.25,1,LOOKUP(DAY(A2038),calendario!$A$12:$A$41,calendario!$C$12:$C$41)))</f>
        <v>1</v>
      </c>
      <c r="E2038" s="89">
        <f t="shared" si="311"/>
        <v>0</v>
      </c>
      <c r="F2038" s="88">
        <v>0</v>
      </c>
      <c r="G2038" s="89">
        <f t="shared" si="311"/>
        <v>0</v>
      </c>
      <c r="H2038" s="86">
        <v>0</v>
      </c>
      <c r="O2038" s="53">
        <f t="shared" si="312"/>
        <v>4.5260037464002503</v>
      </c>
      <c r="P2038" s="54">
        <f t="shared" si="313"/>
        <v>58.927641853201457</v>
      </c>
      <c r="Q2038" s="69">
        <v>26.52193336803748</v>
      </c>
      <c r="R2038" s="53">
        <f t="shared" si="314"/>
        <v>14.729663196251952</v>
      </c>
      <c r="S2038" s="53">
        <f t="shared" si="315"/>
        <v>66.666510809450216</v>
      </c>
      <c r="T2038" s="53">
        <f t="shared" si="316"/>
        <v>4.5260037464002503</v>
      </c>
      <c r="U2038" s="53">
        <f t="shared" si="317"/>
        <v>58.927641853201457</v>
      </c>
      <c r="V2038" s="69">
        <v>26.52193336803748</v>
      </c>
      <c r="W2038" s="53">
        <f t="shared" si="318"/>
        <v>14.729663196251952</v>
      </c>
      <c r="X2038" s="53">
        <f t="shared" si="319"/>
        <v>66.666510809450216</v>
      </c>
      <c r="Y2038" s="12"/>
      <c r="Z2038" s="21"/>
      <c r="AA2038" s="48"/>
      <c r="AB2038" s="21"/>
      <c r="AC2038" s="12"/>
    </row>
    <row r="2039" spans="1:29" x14ac:dyDescent="0.3">
      <c r="A2039" s="1">
        <f t="shared" si="310"/>
        <v>45221.197916661731</v>
      </c>
      <c r="B2039" s="6">
        <v>22</v>
      </c>
      <c r="C2039" s="6" t="s">
        <v>62</v>
      </c>
      <c r="D2039">
        <f>IF(HOUR(A2039)+MINUTE(A2039)/60&lt;=18,1,IF(HOUR(A2039)+MINUTE(A2039)/60&gt;=23.25,1,LOOKUP(DAY(A2039),calendario!$A$12:$A$41,calendario!$C$12:$C$41)))</f>
        <v>1</v>
      </c>
      <c r="E2039" s="89">
        <f t="shared" si="311"/>
        <v>0</v>
      </c>
      <c r="F2039" s="88">
        <v>0</v>
      </c>
      <c r="G2039" s="89">
        <f t="shared" si="311"/>
        <v>0</v>
      </c>
      <c r="H2039" s="86">
        <v>0</v>
      </c>
      <c r="O2039" s="53">
        <f t="shared" si="312"/>
        <v>4.5260037464002503</v>
      </c>
      <c r="P2039" s="54">
        <f t="shared" si="313"/>
        <v>58.927641853201457</v>
      </c>
      <c r="Q2039" s="69">
        <v>26.438165018219674</v>
      </c>
      <c r="R2039" s="53">
        <f t="shared" si="314"/>
        <v>14.771547371160855</v>
      </c>
      <c r="S2039" s="53">
        <f t="shared" si="315"/>
        <v>66.856078742002794</v>
      </c>
      <c r="T2039" s="53">
        <f t="shared" si="316"/>
        <v>4.5260037464002503</v>
      </c>
      <c r="U2039" s="53">
        <f t="shared" si="317"/>
        <v>58.927641853201457</v>
      </c>
      <c r="V2039" s="69">
        <v>26.438165018219674</v>
      </c>
      <c r="W2039" s="53">
        <f t="shared" si="318"/>
        <v>14.771547371160855</v>
      </c>
      <c r="X2039" s="53">
        <f t="shared" si="319"/>
        <v>66.856078742002794</v>
      </c>
      <c r="Y2039" s="12"/>
      <c r="Z2039" s="21"/>
      <c r="AA2039" s="48"/>
      <c r="AB2039" s="21"/>
      <c r="AC2039" s="12"/>
    </row>
    <row r="2040" spans="1:29" x14ac:dyDescent="0.3">
      <c r="A2040" s="1">
        <f t="shared" si="310"/>
        <v>45221.208333328395</v>
      </c>
      <c r="B2040" s="6">
        <v>22</v>
      </c>
      <c r="C2040" s="6" t="s">
        <v>63</v>
      </c>
      <c r="D2040">
        <f>IF(HOUR(A2040)+MINUTE(A2040)/60&lt;=18,1,IF(HOUR(A2040)+MINUTE(A2040)/60&gt;=23.25,1,LOOKUP(DAY(A2040),calendario!$A$12:$A$41,calendario!$C$12:$C$41)))</f>
        <v>1</v>
      </c>
      <c r="E2040" s="89">
        <f t="shared" si="311"/>
        <v>0</v>
      </c>
      <c r="F2040" s="88">
        <v>0</v>
      </c>
      <c r="G2040" s="89">
        <f t="shared" si="311"/>
        <v>0</v>
      </c>
      <c r="H2040" s="86">
        <v>0</v>
      </c>
      <c r="O2040" s="53">
        <f t="shared" si="312"/>
        <v>4.5260037464002503</v>
      </c>
      <c r="P2040" s="54">
        <f t="shared" si="313"/>
        <v>58.927641853201457</v>
      </c>
      <c r="Q2040" s="69">
        <v>26.438165018219674</v>
      </c>
      <c r="R2040" s="53">
        <f t="shared" si="314"/>
        <v>14.771547371160855</v>
      </c>
      <c r="S2040" s="53">
        <f t="shared" si="315"/>
        <v>66.856078742002794</v>
      </c>
      <c r="T2040" s="53">
        <f t="shared" si="316"/>
        <v>4.5260037464002503</v>
      </c>
      <c r="U2040" s="53">
        <f t="shared" si="317"/>
        <v>58.927641853201457</v>
      </c>
      <c r="V2040" s="69">
        <v>26.438165018219674</v>
      </c>
      <c r="W2040" s="53">
        <f t="shared" si="318"/>
        <v>14.771547371160855</v>
      </c>
      <c r="X2040" s="53">
        <f t="shared" si="319"/>
        <v>66.856078742002794</v>
      </c>
      <c r="Y2040" s="12"/>
      <c r="Z2040" s="21"/>
      <c r="AA2040" s="48"/>
      <c r="AB2040" s="21"/>
      <c r="AC2040" s="12"/>
    </row>
    <row r="2041" spans="1:29" x14ac:dyDescent="0.3">
      <c r="A2041" s="1">
        <f t="shared" si="310"/>
        <v>45221.21874999506</v>
      </c>
      <c r="B2041" s="6">
        <v>22</v>
      </c>
      <c r="C2041" s="6" t="s">
        <v>64</v>
      </c>
      <c r="D2041">
        <f>IF(HOUR(A2041)+MINUTE(A2041)/60&lt;=18,1,IF(HOUR(A2041)+MINUTE(A2041)/60&gt;=23.25,1,LOOKUP(DAY(A2041),calendario!$A$12:$A$41,calendario!$C$12:$C$41)))</f>
        <v>1</v>
      </c>
      <c r="E2041" s="89">
        <f t="shared" si="311"/>
        <v>0</v>
      </c>
      <c r="F2041" s="88">
        <v>0</v>
      </c>
      <c r="G2041" s="89">
        <f t="shared" si="311"/>
        <v>0</v>
      </c>
      <c r="H2041" s="86">
        <v>0</v>
      </c>
      <c r="O2041" s="53">
        <f t="shared" si="312"/>
        <v>4.5260037464002503</v>
      </c>
      <c r="P2041" s="54">
        <f t="shared" si="313"/>
        <v>58.927641853201457</v>
      </c>
      <c r="Q2041" s="69">
        <v>26.200938573659553</v>
      </c>
      <c r="R2041" s="53">
        <f t="shared" si="314"/>
        <v>14.890160593440916</v>
      </c>
      <c r="S2041" s="53">
        <f t="shared" si="315"/>
        <v>67.392922630414958</v>
      </c>
      <c r="T2041" s="53">
        <f t="shared" si="316"/>
        <v>4.5260037464002503</v>
      </c>
      <c r="U2041" s="53">
        <f t="shared" si="317"/>
        <v>58.927641853201457</v>
      </c>
      <c r="V2041" s="69">
        <v>26.200938573659553</v>
      </c>
      <c r="W2041" s="53">
        <f t="shared" si="318"/>
        <v>14.890160593440916</v>
      </c>
      <c r="X2041" s="53">
        <f t="shared" si="319"/>
        <v>67.392922630414958</v>
      </c>
      <c r="Y2041" s="12"/>
      <c r="Z2041" s="21"/>
      <c r="AA2041" s="48"/>
      <c r="AB2041" s="21"/>
      <c r="AC2041" s="12"/>
    </row>
    <row r="2042" spans="1:29" x14ac:dyDescent="0.3">
      <c r="A2042" s="1">
        <f t="shared" si="310"/>
        <v>45221.229166661724</v>
      </c>
      <c r="B2042" s="6">
        <v>22</v>
      </c>
      <c r="C2042" s="6" t="s">
        <v>65</v>
      </c>
      <c r="D2042">
        <f>IF(HOUR(A2042)+MINUTE(A2042)/60&lt;=18,1,IF(HOUR(A2042)+MINUTE(A2042)/60&gt;=23.25,1,LOOKUP(DAY(A2042),calendario!$A$12:$A$41,calendario!$C$12:$C$41)))</f>
        <v>1</v>
      </c>
      <c r="E2042" s="89">
        <f t="shared" si="311"/>
        <v>0</v>
      </c>
      <c r="F2042" s="88">
        <v>0</v>
      </c>
      <c r="G2042" s="89">
        <f t="shared" si="311"/>
        <v>0</v>
      </c>
      <c r="H2042" s="86">
        <v>0</v>
      </c>
      <c r="O2042" s="53">
        <f t="shared" si="312"/>
        <v>4.5260037464002503</v>
      </c>
      <c r="P2042" s="54">
        <f t="shared" si="313"/>
        <v>58.927641853201457</v>
      </c>
      <c r="Q2042" s="69">
        <v>26.200938573659553</v>
      </c>
      <c r="R2042" s="53">
        <f t="shared" si="314"/>
        <v>14.890160593440916</v>
      </c>
      <c r="S2042" s="53">
        <f t="shared" si="315"/>
        <v>67.392922630414958</v>
      </c>
      <c r="T2042" s="53">
        <f t="shared" si="316"/>
        <v>4.5260037464002503</v>
      </c>
      <c r="U2042" s="53">
        <f t="shared" si="317"/>
        <v>58.927641853201457</v>
      </c>
      <c r="V2042" s="69">
        <v>26.200938573659553</v>
      </c>
      <c r="W2042" s="53">
        <f t="shared" si="318"/>
        <v>14.890160593440916</v>
      </c>
      <c r="X2042" s="53">
        <f t="shared" si="319"/>
        <v>67.392922630414958</v>
      </c>
      <c r="Y2042" s="12"/>
      <c r="Z2042" s="21"/>
      <c r="AA2042" s="48"/>
      <c r="AB2042" s="21"/>
      <c r="AC2042" s="12"/>
    </row>
    <row r="2043" spans="1:29" x14ac:dyDescent="0.3">
      <c r="A2043" s="1">
        <f t="shared" si="310"/>
        <v>45221.239583328388</v>
      </c>
      <c r="B2043" s="6">
        <v>22</v>
      </c>
      <c r="C2043" s="6" t="s">
        <v>66</v>
      </c>
      <c r="D2043">
        <f>IF(HOUR(A2043)+MINUTE(A2043)/60&lt;=18,1,IF(HOUR(A2043)+MINUTE(A2043)/60&gt;=23.25,1,LOOKUP(DAY(A2043),calendario!$A$12:$A$41,calendario!$C$12:$C$41)))</f>
        <v>1</v>
      </c>
      <c r="E2043" s="89">
        <f t="shared" si="311"/>
        <v>0</v>
      </c>
      <c r="F2043" s="88">
        <v>0</v>
      </c>
      <c r="G2043" s="89">
        <f t="shared" si="311"/>
        <v>0</v>
      </c>
      <c r="H2043" s="86">
        <v>0</v>
      </c>
      <c r="O2043" s="53">
        <f t="shared" si="312"/>
        <v>4.5260037464002503</v>
      </c>
      <c r="P2043" s="54">
        <f t="shared" si="313"/>
        <v>58.927641853201457</v>
      </c>
      <c r="Q2043" s="69">
        <v>26.282608537220199</v>
      </c>
      <c r="R2043" s="53">
        <f t="shared" si="314"/>
        <v>14.849325611660593</v>
      </c>
      <c r="S2043" s="53">
        <f t="shared" si="315"/>
        <v>67.208103349893037</v>
      </c>
      <c r="T2043" s="53">
        <f t="shared" si="316"/>
        <v>4.5260037464002503</v>
      </c>
      <c r="U2043" s="53">
        <f t="shared" si="317"/>
        <v>58.927641853201457</v>
      </c>
      <c r="V2043" s="69">
        <v>26.282608537220199</v>
      </c>
      <c r="W2043" s="53">
        <f t="shared" si="318"/>
        <v>14.849325611660593</v>
      </c>
      <c r="X2043" s="53">
        <f t="shared" si="319"/>
        <v>67.208103349893037</v>
      </c>
      <c r="Y2043" s="12"/>
      <c r="Z2043" s="21"/>
      <c r="AA2043" s="48"/>
      <c r="AB2043" s="21"/>
      <c r="AC2043" s="12"/>
    </row>
    <row r="2044" spans="1:29" x14ac:dyDescent="0.3">
      <c r="A2044" s="1">
        <f t="shared" si="310"/>
        <v>45221.249999995052</v>
      </c>
      <c r="B2044" s="6">
        <v>22</v>
      </c>
      <c r="C2044" s="6" t="s">
        <v>67</v>
      </c>
      <c r="D2044">
        <f>IF(HOUR(A2044)+MINUTE(A2044)/60&lt;=18,1,IF(HOUR(A2044)+MINUTE(A2044)/60&gt;=23.25,1,LOOKUP(DAY(A2044),calendario!$A$12:$A$41,calendario!$C$12:$C$41)))</f>
        <v>1</v>
      </c>
      <c r="E2044" s="89">
        <f t="shared" si="311"/>
        <v>0</v>
      </c>
      <c r="F2044" s="88">
        <v>0</v>
      </c>
      <c r="G2044" s="89">
        <f t="shared" si="311"/>
        <v>0</v>
      </c>
      <c r="H2044" s="86">
        <v>0</v>
      </c>
      <c r="O2044" s="53">
        <f t="shared" si="312"/>
        <v>4.5260037464002503</v>
      </c>
      <c r="P2044" s="54">
        <f t="shared" si="313"/>
        <v>58.927641853201457</v>
      </c>
      <c r="Q2044" s="69">
        <v>26.282608537220199</v>
      </c>
      <c r="R2044" s="53">
        <f t="shared" si="314"/>
        <v>14.849325611660593</v>
      </c>
      <c r="S2044" s="53">
        <f t="shared" si="315"/>
        <v>67.208103349893037</v>
      </c>
      <c r="T2044" s="53">
        <f t="shared" si="316"/>
        <v>4.5260037464002503</v>
      </c>
      <c r="U2044" s="53">
        <f t="shared" si="317"/>
        <v>58.927641853201457</v>
      </c>
      <c r="V2044" s="69">
        <v>26.282608537220199</v>
      </c>
      <c r="W2044" s="53">
        <f t="shared" si="318"/>
        <v>14.849325611660593</v>
      </c>
      <c r="X2044" s="53">
        <f t="shared" si="319"/>
        <v>67.208103349893037</v>
      </c>
      <c r="Y2044" s="12"/>
      <c r="Z2044" s="21"/>
      <c r="AA2044" s="48"/>
      <c r="AB2044" s="21"/>
      <c r="AC2044" s="12"/>
    </row>
    <row r="2045" spans="1:29" x14ac:dyDescent="0.3">
      <c r="A2045" s="1">
        <f t="shared" si="310"/>
        <v>45221.260416661717</v>
      </c>
      <c r="B2045" s="6">
        <v>22</v>
      </c>
      <c r="C2045" s="6" t="s">
        <v>68</v>
      </c>
      <c r="D2045">
        <f>IF(HOUR(A2045)+MINUTE(A2045)/60&lt;=18,1,IF(HOUR(A2045)+MINUTE(A2045)/60&gt;=23.25,1,LOOKUP(DAY(A2045),calendario!$A$12:$A$41,calendario!$C$12:$C$41)))</f>
        <v>1</v>
      </c>
      <c r="E2045" s="89">
        <f t="shared" si="311"/>
        <v>1.0637485351562499</v>
      </c>
      <c r="F2045" s="88">
        <v>4.2549941406249996</v>
      </c>
      <c r="G2045" s="89">
        <f t="shared" si="311"/>
        <v>0</v>
      </c>
      <c r="H2045" s="86">
        <v>0</v>
      </c>
      <c r="O2045" s="53">
        <f t="shared" si="312"/>
        <v>3.440910894773868</v>
      </c>
      <c r="P2045" s="54">
        <f t="shared" si="313"/>
        <v>58.927641853201457</v>
      </c>
      <c r="Q2045" s="69">
        <v>26.162073659552316</v>
      </c>
      <c r="R2045" s="53">
        <f t="shared" si="314"/>
        <v>14.909593050494534</v>
      </c>
      <c r="S2045" s="53">
        <f t="shared" si="315"/>
        <v>51.302581164091393</v>
      </c>
      <c r="T2045" s="53">
        <f t="shared" si="316"/>
        <v>4.5260037464002503</v>
      </c>
      <c r="U2045" s="53">
        <f t="shared" si="317"/>
        <v>58.927641853201457</v>
      </c>
      <c r="V2045" s="69">
        <v>26.162073659552316</v>
      </c>
      <c r="W2045" s="53">
        <f t="shared" si="318"/>
        <v>14.909593050494534</v>
      </c>
      <c r="X2045" s="53">
        <f t="shared" si="319"/>
        <v>67.480874003841393</v>
      </c>
      <c r="Y2045" s="12"/>
      <c r="Z2045" s="21"/>
      <c r="AA2045" s="48"/>
      <c r="AB2045" s="21"/>
      <c r="AC2045" s="12"/>
    </row>
    <row r="2046" spans="1:29" x14ac:dyDescent="0.3">
      <c r="A2046" s="1">
        <f t="shared" si="310"/>
        <v>45221.270833328381</v>
      </c>
      <c r="B2046" s="6">
        <v>22</v>
      </c>
      <c r="C2046" s="6" t="s">
        <v>69</v>
      </c>
      <c r="D2046">
        <f>IF(HOUR(A2046)+MINUTE(A2046)/60&lt;=18,1,IF(HOUR(A2046)+MINUTE(A2046)/60&gt;=23.25,1,LOOKUP(DAY(A2046),calendario!$A$12:$A$41,calendario!$C$12:$C$41)))</f>
        <v>1</v>
      </c>
      <c r="E2046" s="89">
        <f t="shared" si="311"/>
        <v>4.4138261718749998</v>
      </c>
      <c r="F2046" s="88">
        <v>17.655304687499999</v>
      </c>
      <c r="G2046" s="89">
        <f t="shared" si="311"/>
        <v>1.7636549072265626</v>
      </c>
      <c r="H2046" s="86">
        <v>7.0546196289062504</v>
      </c>
      <c r="O2046" s="53">
        <f t="shared" si="312"/>
        <v>2.3613313759605094E-2</v>
      </c>
      <c r="P2046" s="54">
        <f t="shared" si="313"/>
        <v>58.927641853201457</v>
      </c>
      <c r="Q2046" s="69">
        <v>26.162073659552316</v>
      </c>
      <c r="R2046" s="53">
        <f t="shared" si="314"/>
        <v>14.909593050494534</v>
      </c>
      <c r="S2046" s="53">
        <f t="shared" si="315"/>
        <v>0.35206489872935509</v>
      </c>
      <c r="T2046" s="53">
        <f t="shared" si="316"/>
        <v>2.7269607683657533</v>
      </c>
      <c r="U2046" s="53">
        <f t="shared" si="317"/>
        <v>58.927641853201457</v>
      </c>
      <c r="V2046" s="69">
        <v>26.162073659552316</v>
      </c>
      <c r="W2046" s="53">
        <f t="shared" si="318"/>
        <v>14.909593050494534</v>
      </c>
      <c r="X2046" s="53">
        <f t="shared" si="319"/>
        <v>40.65787532099727</v>
      </c>
      <c r="Y2046" s="12"/>
      <c r="Z2046" s="21"/>
      <c r="AA2046" s="48"/>
      <c r="AB2046" s="21"/>
      <c r="AC2046" s="12"/>
    </row>
    <row r="2047" spans="1:29" x14ac:dyDescent="0.3">
      <c r="A2047" s="1">
        <f t="shared" si="310"/>
        <v>45221.281249995045</v>
      </c>
      <c r="B2047" s="6">
        <v>22</v>
      </c>
      <c r="C2047" s="6" t="s">
        <v>70</v>
      </c>
      <c r="D2047">
        <f>IF(HOUR(A2047)+MINUTE(A2047)/60&lt;=18,1,IF(HOUR(A2047)+MINUTE(A2047)/60&gt;=23.25,1,LOOKUP(DAY(A2047),calendario!$A$12:$A$41,calendario!$C$12:$C$41)))</f>
        <v>1</v>
      </c>
      <c r="E2047" s="89">
        <f t="shared" si="311"/>
        <v>4.5076870117187502</v>
      </c>
      <c r="F2047" s="88">
        <v>18.030748046875001</v>
      </c>
      <c r="G2047" s="89">
        <f t="shared" si="311"/>
        <v>4.5008559570312503</v>
      </c>
      <c r="H2047" s="86">
        <v>18.003423828125001</v>
      </c>
      <c r="O2047" s="53">
        <f t="shared" si="312"/>
        <v>0</v>
      </c>
      <c r="P2047" s="54">
        <f t="shared" si="313"/>
        <v>58.927641853201457</v>
      </c>
      <c r="Q2047" s="69">
        <v>26.382633784487243</v>
      </c>
      <c r="R2047" s="53">
        <f t="shared" si="314"/>
        <v>14.79931298802707</v>
      </c>
      <c r="S2047" s="53">
        <f t="shared" si="315"/>
        <v>0</v>
      </c>
      <c r="T2047" s="53">
        <f t="shared" si="316"/>
        <v>0</v>
      </c>
      <c r="U2047" s="53">
        <f t="shared" si="317"/>
        <v>58.927641853201457</v>
      </c>
      <c r="V2047" s="69">
        <v>26.382633784487243</v>
      </c>
      <c r="W2047" s="53">
        <f t="shared" si="318"/>
        <v>14.79931298802707</v>
      </c>
      <c r="X2047" s="53">
        <f t="shared" si="319"/>
        <v>0</v>
      </c>
      <c r="Y2047" s="12"/>
      <c r="Z2047" s="21"/>
      <c r="AA2047" s="48"/>
      <c r="AB2047" s="21"/>
      <c r="AC2047" s="12"/>
    </row>
    <row r="2048" spans="1:29" x14ac:dyDescent="0.3">
      <c r="A2048" s="1">
        <f t="shared" si="310"/>
        <v>45221.291666661709</v>
      </c>
      <c r="B2048" s="6">
        <v>22</v>
      </c>
      <c r="C2048" s="6" t="s">
        <v>71</v>
      </c>
      <c r="D2048">
        <f>IF(HOUR(A2048)+MINUTE(A2048)/60&lt;=18,1,IF(HOUR(A2048)+MINUTE(A2048)/60&gt;=23.25,1,LOOKUP(DAY(A2048),calendario!$A$12:$A$41,calendario!$C$12:$C$41)))</f>
        <v>1</v>
      </c>
      <c r="E2048" s="89">
        <f t="shared" si="311"/>
        <v>4.5069692382812496</v>
      </c>
      <c r="F2048" s="88">
        <v>18.027876953124998</v>
      </c>
      <c r="G2048" s="89">
        <f t="shared" si="311"/>
        <v>4.4986821289062497</v>
      </c>
      <c r="H2048" s="86">
        <v>17.994728515624999</v>
      </c>
      <c r="O2048" s="53">
        <f t="shared" si="312"/>
        <v>0</v>
      </c>
      <c r="P2048" s="54">
        <f t="shared" si="313"/>
        <v>58.927641853201457</v>
      </c>
      <c r="Q2048" s="69">
        <v>26.382633784487243</v>
      </c>
      <c r="R2048" s="53">
        <f t="shared" si="314"/>
        <v>14.79931298802707</v>
      </c>
      <c r="S2048" s="53">
        <f t="shared" si="315"/>
        <v>0</v>
      </c>
      <c r="T2048" s="53">
        <f t="shared" si="316"/>
        <v>0</v>
      </c>
      <c r="U2048" s="53">
        <f t="shared" si="317"/>
        <v>58.927641853201457</v>
      </c>
      <c r="V2048" s="69">
        <v>26.382633784487243</v>
      </c>
      <c r="W2048" s="53">
        <f t="shared" si="318"/>
        <v>14.79931298802707</v>
      </c>
      <c r="X2048" s="53">
        <f t="shared" si="319"/>
        <v>0</v>
      </c>
      <c r="Y2048" s="12"/>
      <c r="Z2048" s="21"/>
      <c r="AA2048" s="48"/>
      <c r="AB2048" s="21"/>
      <c r="AC2048" s="12"/>
    </row>
    <row r="2049" spans="1:29" x14ac:dyDescent="0.3">
      <c r="A2049" s="1">
        <f t="shared" si="310"/>
        <v>45221.302083328374</v>
      </c>
      <c r="B2049" s="6">
        <v>22</v>
      </c>
      <c r="C2049" s="6" t="s">
        <v>72</v>
      </c>
      <c r="D2049">
        <f>IF(HOUR(A2049)+MINUTE(A2049)/60&lt;=18,1,IF(HOUR(A2049)+MINUTE(A2049)/60&gt;=23.25,1,LOOKUP(DAY(A2049),calendario!$A$12:$A$41,calendario!$C$12:$C$41)))</f>
        <v>1</v>
      </c>
      <c r="E2049" s="89">
        <f t="shared" si="311"/>
        <v>4.5081503906249996</v>
      </c>
      <c r="F2049" s="88">
        <v>18.032601562499998</v>
      </c>
      <c r="G2049" s="89">
        <f t="shared" si="311"/>
        <v>4.4984501953124996</v>
      </c>
      <c r="H2049" s="86">
        <v>17.993800781249998</v>
      </c>
      <c r="O2049" s="53">
        <f t="shared" si="312"/>
        <v>0</v>
      </c>
      <c r="P2049" s="54">
        <f t="shared" si="313"/>
        <v>58.927641853201457</v>
      </c>
      <c r="Q2049" s="69">
        <v>26.549179333680375</v>
      </c>
      <c r="R2049" s="53">
        <f t="shared" si="314"/>
        <v>14.716040213430505</v>
      </c>
      <c r="S2049" s="53">
        <f t="shared" si="315"/>
        <v>0</v>
      </c>
      <c r="T2049" s="53">
        <f t="shared" si="316"/>
        <v>0</v>
      </c>
      <c r="U2049" s="53">
        <f t="shared" si="317"/>
        <v>58.927641853201457</v>
      </c>
      <c r="V2049" s="69">
        <v>26.549179333680375</v>
      </c>
      <c r="W2049" s="53">
        <f t="shared" si="318"/>
        <v>14.716040213430505</v>
      </c>
      <c r="X2049" s="53">
        <f t="shared" si="319"/>
        <v>0</v>
      </c>
      <c r="Y2049" s="12"/>
      <c r="Z2049" s="21"/>
      <c r="AA2049" s="48"/>
      <c r="AB2049" s="21"/>
      <c r="AC2049" s="12"/>
    </row>
    <row r="2050" spans="1:29" x14ac:dyDescent="0.3">
      <c r="A2050" s="1">
        <f t="shared" si="310"/>
        <v>45221.312499995038</v>
      </c>
      <c r="B2050" s="6">
        <v>22</v>
      </c>
      <c r="C2050" s="6" t="s">
        <v>73</v>
      </c>
      <c r="D2050">
        <f>IF(HOUR(A2050)+MINUTE(A2050)/60&lt;=18,1,IF(HOUR(A2050)+MINUTE(A2050)/60&gt;=23.25,1,LOOKUP(DAY(A2050),calendario!$A$12:$A$41,calendario!$C$12:$C$41)))</f>
        <v>1</v>
      </c>
      <c r="E2050" s="89">
        <f t="shared" si="311"/>
        <v>4.5080410156250004</v>
      </c>
      <c r="F2050" s="88">
        <v>18.032164062500001</v>
      </c>
      <c r="G2050" s="89">
        <f t="shared" si="311"/>
        <v>4.4982495117187504</v>
      </c>
      <c r="H2050" s="86">
        <v>17.992998046875002</v>
      </c>
      <c r="O2050" s="53">
        <f t="shared" si="312"/>
        <v>0</v>
      </c>
      <c r="P2050" s="54">
        <f t="shared" si="313"/>
        <v>58.927641853201457</v>
      </c>
      <c r="Q2050" s="69">
        <v>26.549179333680375</v>
      </c>
      <c r="R2050" s="53">
        <f t="shared" si="314"/>
        <v>14.716040213430505</v>
      </c>
      <c r="S2050" s="53">
        <f t="shared" si="315"/>
        <v>0</v>
      </c>
      <c r="T2050" s="53">
        <f t="shared" si="316"/>
        <v>0</v>
      </c>
      <c r="U2050" s="53">
        <f t="shared" si="317"/>
        <v>58.927641853201457</v>
      </c>
      <c r="V2050" s="69">
        <v>26.549179333680375</v>
      </c>
      <c r="W2050" s="53">
        <f t="shared" si="318"/>
        <v>14.716040213430505</v>
      </c>
      <c r="X2050" s="53">
        <f t="shared" si="319"/>
        <v>0</v>
      </c>
      <c r="Y2050" s="12"/>
      <c r="Z2050" s="21"/>
      <c r="AA2050" s="48"/>
      <c r="AB2050" s="21"/>
      <c r="AC2050" s="12"/>
    </row>
    <row r="2051" spans="1:29" x14ac:dyDescent="0.3">
      <c r="A2051" s="1">
        <f t="shared" si="310"/>
        <v>45221.322916661702</v>
      </c>
      <c r="B2051" s="6">
        <v>22</v>
      </c>
      <c r="C2051" s="6" t="s">
        <v>74</v>
      </c>
      <c r="D2051">
        <f>IF(HOUR(A2051)+MINUTE(A2051)/60&lt;=18,1,IF(HOUR(A2051)+MINUTE(A2051)/60&gt;=23.25,1,LOOKUP(DAY(A2051),calendario!$A$12:$A$41,calendario!$C$12:$C$41)))</f>
        <v>1</v>
      </c>
      <c r="E2051" s="89">
        <f t="shared" si="311"/>
        <v>4.5076879882812504</v>
      </c>
      <c r="F2051" s="88">
        <v>18.030751953125002</v>
      </c>
      <c r="G2051" s="89">
        <f t="shared" si="311"/>
        <v>4.4984853515624996</v>
      </c>
      <c r="H2051" s="86">
        <v>17.993941406249998</v>
      </c>
      <c r="O2051" s="53">
        <f t="shared" si="312"/>
        <v>0</v>
      </c>
      <c r="P2051" s="54">
        <f t="shared" si="313"/>
        <v>58.927641853201457</v>
      </c>
      <c r="Q2051" s="69">
        <v>27.866529672045811</v>
      </c>
      <c r="R2051" s="53">
        <f t="shared" si="314"/>
        <v>14.057365044247787</v>
      </c>
      <c r="S2051" s="53">
        <f t="shared" si="315"/>
        <v>0</v>
      </c>
      <c r="T2051" s="53">
        <f t="shared" si="316"/>
        <v>0</v>
      </c>
      <c r="U2051" s="53">
        <f t="shared" si="317"/>
        <v>58.927641853201457</v>
      </c>
      <c r="V2051" s="69">
        <v>27.866529672045811</v>
      </c>
      <c r="W2051" s="53">
        <f t="shared" si="318"/>
        <v>14.057365044247787</v>
      </c>
      <c r="X2051" s="53">
        <f t="shared" si="319"/>
        <v>0</v>
      </c>
      <c r="Y2051" s="12"/>
      <c r="Z2051" s="21"/>
      <c r="AA2051" s="48"/>
      <c r="AB2051" s="21"/>
      <c r="AC2051" s="12"/>
    </row>
    <row r="2052" spans="1:29" x14ac:dyDescent="0.3">
      <c r="A2052" s="1">
        <f t="shared" si="310"/>
        <v>45221.333333328366</v>
      </c>
      <c r="B2052" s="6">
        <v>22</v>
      </c>
      <c r="C2052" s="6" t="s">
        <v>75</v>
      </c>
      <c r="D2052">
        <f>IF(HOUR(A2052)+MINUTE(A2052)/60&lt;=18,1,IF(HOUR(A2052)+MINUTE(A2052)/60&gt;=23.25,1,LOOKUP(DAY(A2052),calendario!$A$12:$A$41,calendario!$C$12:$C$41)))</f>
        <v>1</v>
      </c>
      <c r="E2052" s="89">
        <f t="shared" si="311"/>
        <v>4.5077387695312501</v>
      </c>
      <c r="F2052" s="88">
        <v>18.030955078125</v>
      </c>
      <c r="G2052" s="89">
        <f t="shared" si="311"/>
        <v>4.4983452148437504</v>
      </c>
      <c r="H2052" s="86">
        <v>17.993380859375002</v>
      </c>
      <c r="O2052" s="53">
        <f t="shared" si="312"/>
        <v>0</v>
      </c>
      <c r="P2052" s="54">
        <f t="shared" si="313"/>
        <v>58.927641853201457</v>
      </c>
      <c r="Q2052" s="69">
        <v>27.866529672045811</v>
      </c>
      <c r="R2052" s="53">
        <f t="shared" si="314"/>
        <v>14.057365044247787</v>
      </c>
      <c r="S2052" s="53">
        <f t="shared" si="315"/>
        <v>0</v>
      </c>
      <c r="T2052" s="53">
        <f t="shared" si="316"/>
        <v>0</v>
      </c>
      <c r="U2052" s="53">
        <f t="shared" si="317"/>
        <v>58.927641853201457</v>
      </c>
      <c r="V2052" s="69">
        <v>27.866529672045811</v>
      </c>
      <c r="W2052" s="53">
        <f t="shared" si="318"/>
        <v>14.057365044247787</v>
      </c>
      <c r="X2052" s="53">
        <f t="shared" si="319"/>
        <v>0</v>
      </c>
      <c r="Y2052" s="12"/>
      <c r="Z2052" s="21"/>
      <c r="AA2052" s="48"/>
      <c r="AB2052" s="21"/>
      <c r="AC2052" s="12"/>
    </row>
    <row r="2053" spans="1:29" x14ac:dyDescent="0.3">
      <c r="A2053" s="1">
        <f t="shared" si="310"/>
        <v>45221.343749995031</v>
      </c>
      <c r="B2053" s="6">
        <v>22</v>
      </c>
      <c r="C2053" s="6" t="s">
        <v>76</v>
      </c>
      <c r="D2053">
        <f>IF(HOUR(A2053)+MINUTE(A2053)/60&lt;=18,1,IF(HOUR(A2053)+MINUTE(A2053)/60&gt;=23.25,1,LOOKUP(DAY(A2053),calendario!$A$12:$A$41,calendario!$C$12:$C$41)))</f>
        <v>1</v>
      </c>
      <c r="E2053" s="89">
        <f t="shared" si="311"/>
        <v>4.5075566406250003</v>
      </c>
      <c r="F2053" s="88">
        <v>18.030226562500001</v>
      </c>
      <c r="G2053" s="89">
        <f t="shared" si="311"/>
        <v>4.497955078125</v>
      </c>
      <c r="H2053" s="86">
        <v>17.9918203125</v>
      </c>
      <c r="O2053" s="53">
        <f t="shared" si="312"/>
        <v>0</v>
      </c>
      <c r="P2053" s="54">
        <f t="shared" si="313"/>
        <v>58.927641853201457</v>
      </c>
      <c r="Q2053" s="69">
        <v>27.420864133263926</v>
      </c>
      <c r="R2053" s="53">
        <f t="shared" si="314"/>
        <v>14.280197813638729</v>
      </c>
      <c r="S2053" s="53">
        <f t="shared" si="315"/>
        <v>0</v>
      </c>
      <c r="T2053" s="53">
        <f t="shared" si="316"/>
        <v>0</v>
      </c>
      <c r="U2053" s="53">
        <f t="shared" si="317"/>
        <v>58.927641853201457</v>
      </c>
      <c r="V2053" s="69">
        <v>27.420864133263926</v>
      </c>
      <c r="W2053" s="53">
        <f t="shared" si="318"/>
        <v>14.280197813638729</v>
      </c>
      <c r="X2053" s="53">
        <f t="shared" si="319"/>
        <v>0</v>
      </c>
      <c r="Y2053" s="12"/>
      <c r="Z2053" s="21"/>
      <c r="AA2053" s="48"/>
      <c r="AB2053" s="21"/>
      <c r="AC2053" s="12"/>
    </row>
    <row r="2054" spans="1:29" x14ac:dyDescent="0.3">
      <c r="A2054" s="1">
        <f t="shared" ref="A2054:A2117" si="320">A2053+0.0104166666666667</f>
        <v>45221.354166661695</v>
      </c>
      <c r="B2054" s="6">
        <v>22</v>
      </c>
      <c r="C2054" s="6" t="s">
        <v>77</v>
      </c>
      <c r="D2054">
        <f>IF(HOUR(A2054)+MINUTE(A2054)/60&lt;=18,1,IF(HOUR(A2054)+MINUTE(A2054)/60&gt;=23.25,1,LOOKUP(DAY(A2054),calendario!$A$12:$A$41,calendario!$C$12:$C$41)))</f>
        <v>1</v>
      </c>
      <c r="E2054" s="89">
        <f t="shared" ref="E2054:G2117" si="321">F2054/4</f>
        <v>4.5082426757812497</v>
      </c>
      <c r="F2054" s="88">
        <v>18.032970703124999</v>
      </c>
      <c r="G2054" s="89">
        <f t="shared" si="321"/>
        <v>4.4980839843749996</v>
      </c>
      <c r="H2054" s="86">
        <v>17.992335937499998</v>
      </c>
      <c r="O2054" s="53">
        <f t="shared" ref="O2054:O2117" si="322">IF(($K$2*95%/4-E2054)*$M$8*$M$9&lt;0,0,($K$2*95%/4-E2054)*$M$8*$M$9)</f>
        <v>0</v>
      </c>
      <c r="P2054" s="54">
        <f t="shared" ref="P2054:P2117" si="323">IF(B2054&lt;=3,IF(D2054=1,$L$14*10/$K$11,$K$14*10/$K$11),IF(D2054=1,$L$15*10/$K$11,$K$15*10/$K$11))</f>
        <v>58.927641853201457</v>
      </c>
      <c r="Q2054" s="69">
        <v>27.420864133263926</v>
      </c>
      <c r="R2054" s="53">
        <f t="shared" ref="R2054:R2117" si="324">IF((P2054*95%-Q2054)/2&lt;0,0,(P2054*95%-Q2054)/2)</f>
        <v>14.280197813638729</v>
      </c>
      <c r="S2054" s="53">
        <f t="shared" ref="S2054:S2117" si="325">R2054*O2054</f>
        <v>0</v>
      </c>
      <c r="T2054" s="53">
        <f t="shared" ref="T2054:T2117" si="326">IF(($K$3*95%/4-G2054)*$M$8*$M$9&lt;0,0,($K$3*95%/4-G2054)*$M$8*$M$9)</f>
        <v>0</v>
      </c>
      <c r="U2054" s="53">
        <f t="shared" ref="U2054:U2117" si="327">IF(B2054&lt;=3,IF(D2054=1,$L$14*10/$K$11,$K$14*10/$K$11),IF(D2054=1,$L$15*10/$K$11,$K$15*10/$K$11))</f>
        <v>58.927641853201457</v>
      </c>
      <c r="V2054" s="69">
        <v>27.420864133263926</v>
      </c>
      <c r="W2054" s="53">
        <f t="shared" ref="W2054:W2117" si="328">IF((U2054*95%-V2054)/2&lt;0,0,(U2054*95%-V2054)/2)</f>
        <v>14.280197813638729</v>
      </c>
      <c r="X2054" s="53">
        <f t="shared" ref="X2054:X2117" si="329">W2054*T2054</f>
        <v>0</v>
      </c>
      <c r="Y2054" s="12"/>
      <c r="Z2054" s="21"/>
      <c r="AA2054" s="48"/>
      <c r="AB2054" s="21"/>
      <c r="AC2054" s="12"/>
    </row>
    <row r="2055" spans="1:29" x14ac:dyDescent="0.3">
      <c r="A2055" s="1">
        <f t="shared" si="320"/>
        <v>45221.364583328359</v>
      </c>
      <c r="B2055" s="6">
        <v>22</v>
      </c>
      <c r="C2055" s="6" t="s">
        <v>78</v>
      </c>
      <c r="D2055">
        <f>IF(HOUR(A2055)+MINUTE(A2055)/60&lt;=18,1,IF(HOUR(A2055)+MINUTE(A2055)/60&gt;=23.25,1,LOOKUP(DAY(A2055),calendario!$A$12:$A$41,calendario!$C$12:$C$41)))</f>
        <v>1</v>
      </c>
      <c r="E2055" s="89">
        <f t="shared" si="321"/>
        <v>4.5078608398437501</v>
      </c>
      <c r="F2055" s="88">
        <v>18.031443359375</v>
      </c>
      <c r="G2055" s="89">
        <f t="shared" si="321"/>
        <v>4.4979687500000001</v>
      </c>
      <c r="H2055" s="86">
        <v>17.991875</v>
      </c>
      <c r="O2055" s="53">
        <f t="shared" si="322"/>
        <v>0</v>
      </c>
      <c r="P2055" s="54">
        <f t="shared" si="323"/>
        <v>58.927641853201457</v>
      </c>
      <c r="Q2055" s="69">
        <v>29.11209135866736</v>
      </c>
      <c r="R2055" s="53">
        <f t="shared" si="324"/>
        <v>13.434584200937012</v>
      </c>
      <c r="S2055" s="53">
        <f t="shared" si="325"/>
        <v>0</v>
      </c>
      <c r="T2055" s="53">
        <f t="shared" si="326"/>
        <v>0</v>
      </c>
      <c r="U2055" s="53">
        <f t="shared" si="327"/>
        <v>58.927641853201457</v>
      </c>
      <c r="V2055" s="69">
        <v>29.11209135866736</v>
      </c>
      <c r="W2055" s="53">
        <f t="shared" si="328"/>
        <v>13.434584200937012</v>
      </c>
      <c r="X2055" s="53">
        <f t="shared" si="329"/>
        <v>0</v>
      </c>
      <c r="Y2055" s="12"/>
      <c r="Z2055" s="21"/>
      <c r="AA2055" s="48"/>
      <c r="AB2055" s="21"/>
      <c r="AC2055" s="12"/>
    </row>
    <row r="2056" spans="1:29" x14ac:dyDescent="0.3">
      <c r="A2056" s="1">
        <f t="shared" si="320"/>
        <v>45221.374999995023</v>
      </c>
      <c r="B2056" s="6">
        <v>22</v>
      </c>
      <c r="C2056" s="6" t="s">
        <v>79</v>
      </c>
      <c r="D2056">
        <f>IF(HOUR(A2056)+MINUTE(A2056)/60&lt;=18,1,IF(HOUR(A2056)+MINUTE(A2056)/60&gt;=23.25,1,LOOKUP(DAY(A2056),calendario!$A$12:$A$41,calendario!$C$12:$C$41)))</f>
        <v>1</v>
      </c>
      <c r="E2056" s="89">
        <f t="shared" si="321"/>
        <v>4.5076938476562498</v>
      </c>
      <c r="F2056" s="88">
        <v>18.030775390624999</v>
      </c>
      <c r="G2056" s="89">
        <f t="shared" si="321"/>
        <v>4.4978784179687503</v>
      </c>
      <c r="H2056" s="86">
        <v>17.991513671875001</v>
      </c>
      <c r="O2056" s="53">
        <f t="shared" si="322"/>
        <v>0</v>
      </c>
      <c r="P2056" s="54">
        <f t="shared" si="323"/>
        <v>58.927641853201457</v>
      </c>
      <c r="Q2056" s="69">
        <v>29.11209135866736</v>
      </c>
      <c r="R2056" s="53">
        <f t="shared" si="324"/>
        <v>13.434584200937012</v>
      </c>
      <c r="S2056" s="53">
        <f t="shared" si="325"/>
        <v>0</v>
      </c>
      <c r="T2056" s="53">
        <f t="shared" si="326"/>
        <v>0</v>
      </c>
      <c r="U2056" s="53">
        <f t="shared" si="327"/>
        <v>58.927641853201457</v>
      </c>
      <c r="V2056" s="69">
        <v>29.11209135866736</v>
      </c>
      <c r="W2056" s="53">
        <f t="shared" si="328"/>
        <v>13.434584200937012</v>
      </c>
      <c r="X2056" s="53">
        <f t="shared" si="329"/>
        <v>0</v>
      </c>
      <c r="Y2056" s="12"/>
      <c r="Z2056" s="21"/>
      <c r="AA2056" s="48"/>
      <c r="AB2056" s="21"/>
      <c r="AC2056" s="12"/>
    </row>
    <row r="2057" spans="1:29" x14ac:dyDescent="0.3">
      <c r="A2057" s="1">
        <f t="shared" si="320"/>
        <v>45221.385416661687</v>
      </c>
      <c r="B2057" s="6">
        <v>22</v>
      </c>
      <c r="C2057" s="6" t="s">
        <v>80</v>
      </c>
      <c r="D2057">
        <f>IF(HOUR(A2057)+MINUTE(A2057)/60&lt;=18,1,IF(HOUR(A2057)+MINUTE(A2057)/60&gt;=23.25,1,LOOKUP(DAY(A2057),calendario!$A$12:$A$41,calendario!$C$12:$C$41)))</f>
        <v>1</v>
      </c>
      <c r="E2057" s="89">
        <f t="shared" si="321"/>
        <v>4.5068554687500004</v>
      </c>
      <c r="F2057" s="88">
        <v>18.027421875000002</v>
      </c>
      <c r="G2057" s="89">
        <f t="shared" si="321"/>
        <v>4.4978017578124998</v>
      </c>
      <c r="H2057" s="86">
        <v>17.991207031249999</v>
      </c>
      <c r="O2057" s="53">
        <f t="shared" si="322"/>
        <v>0</v>
      </c>
      <c r="P2057" s="54">
        <f t="shared" si="323"/>
        <v>58.927641853201457</v>
      </c>
      <c r="Q2057" s="69">
        <v>29.635561946902655</v>
      </c>
      <c r="R2057" s="53">
        <f t="shared" si="324"/>
        <v>13.172848906819365</v>
      </c>
      <c r="S2057" s="53">
        <f t="shared" si="325"/>
        <v>0</v>
      </c>
      <c r="T2057" s="53">
        <f t="shared" si="326"/>
        <v>0</v>
      </c>
      <c r="U2057" s="53">
        <f t="shared" si="327"/>
        <v>58.927641853201457</v>
      </c>
      <c r="V2057" s="69">
        <v>29.635561946902655</v>
      </c>
      <c r="W2057" s="53">
        <f t="shared" si="328"/>
        <v>13.172848906819365</v>
      </c>
      <c r="X2057" s="53">
        <f t="shared" si="329"/>
        <v>0</v>
      </c>
      <c r="Y2057" s="12"/>
      <c r="Z2057" s="21"/>
      <c r="AA2057" s="48"/>
      <c r="AB2057" s="21"/>
      <c r="AC2057" s="12"/>
    </row>
    <row r="2058" spans="1:29" x14ac:dyDescent="0.3">
      <c r="A2058" s="1">
        <f t="shared" si="320"/>
        <v>45221.395833328352</v>
      </c>
      <c r="B2058" s="6">
        <v>22</v>
      </c>
      <c r="C2058" s="6" t="s">
        <v>81</v>
      </c>
      <c r="D2058">
        <f>IF(HOUR(A2058)+MINUTE(A2058)/60&lt;=18,1,IF(HOUR(A2058)+MINUTE(A2058)/60&gt;=23.25,1,LOOKUP(DAY(A2058),calendario!$A$12:$A$41,calendario!$C$12:$C$41)))</f>
        <v>1</v>
      </c>
      <c r="E2058" s="89">
        <f t="shared" si="321"/>
        <v>4.5062084960937501</v>
      </c>
      <c r="F2058" s="88">
        <v>18.024833984375</v>
      </c>
      <c r="G2058" s="89">
        <f t="shared" si="321"/>
        <v>4.49814697265625</v>
      </c>
      <c r="H2058" s="86">
        <v>17.992587890625</v>
      </c>
      <c r="O2058" s="53">
        <f t="shared" si="322"/>
        <v>0</v>
      </c>
      <c r="P2058" s="54">
        <f t="shared" si="323"/>
        <v>58.927641853201457</v>
      </c>
      <c r="Q2058" s="69">
        <v>29.635561946902655</v>
      </c>
      <c r="R2058" s="53">
        <f t="shared" si="324"/>
        <v>13.172848906819365</v>
      </c>
      <c r="S2058" s="53">
        <f t="shared" si="325"/>
        <v>0</v>
      </c>
      <c r="T2058" s="53">
        <f t="shared" si="326"/>
        <v>0</v>
      </c>
      <c r="U2058" s="53">
        <f t="shared" si="327"/>
        <v>58.927641853201457</v>
      </c>
      <c r="V2058" s="69">
        <v>29.635561946902655</v>
      </c>
      <c r="W2058" s="53">
        <f t="shared" si="328"/>
        <v>13.172848906819365</v>
      </c>
      <c r="X2058" s="53">
        <f t="shared" si="329"/>
        <v>0</v>
      </c>
      <c r="Y2058" s="12"/>
      <c r="Z2058" s="21"/>
      <c r="AA2058" s="48"/>
      <c r="AB2058" s="21"/>
      <c r="AC2058" s="12"/>
    </row>
    <row r="2059" spans="1:29" x14ac:dyDescent="0.3">
      <c r="A2059" s="1">
        <f t="shared" si="320"/>
        <v>45221.406249995016</v>
      </c>
      <c r="B2059" s="6">
        <v>22</v>
      </c>
      <c r="C2059" s="6" t="s">
        <v>82</v>
      </c>
      <c r="D2059">
        <f>IF(HOUR(A2059)+MINUTE(A2059)/60&lt;=18,1,IF(HOUR(A2059)+MINUTE(A2059)/60&gt;=23.25,1,LOOKUP(DAY(A2059),calendario!$A$12:$A$41,calendario!$C$12:$C$41)))</f>
        <v>1</v>
      </c>
      <c r="E2059" s="89">
        <f t="shared" si="321"/>
        <v>4.5048325195312504</v>
      </c>
      <c r="F2059" s="88">
        <v>18.019330078125002</v>
      </c>
      <c r="G2059" s="89">
        <f t="shared" si="321"/>
        <v>4.4977729492187501</v>
      </c>
      <c r="H2059" s="86">
        <v>17.991091796875001</v>
      </c>
      <c r="O2059" s="53">
        <f t="shared" si="322"/>
        <v>0</v>
      </c>
      <c r="P2059" s="54">
        <f t="shared" si="323"/>
        <v>58.927641853201457</v>
      </c>
      <c r="Q2059" s="69">
        <v>29.58648334200937</v>
      </c>
      <c r="R2059" s="53">
        <f t="shared" si="324"/>
        <v>13.197388209266007</v>
      </c>
      <c r="S2059" s="53">
        <f t="shared" si="325"/>
        <v>0</v>
      </c>
      <c r="T2059" s="53">
        <f t="shared" si="326"/>
        <v>0</v>
      </c>
      <c r="U2059" s="53">
        <f t="shared" si="327"/>
        <v>58.927641853201457</v>
      </c>
      <c r="V2059" s="69">
        <v>29.58648334200937</v>
      </c>
      <c r="W2059" s="53">
        <f t="shared" si="328"/>
        <v>13.197388209266007</v>
      </c>
      <c r="X2059" s="53">
        <f t="shared" si="329"/>
        <v>0</v>
      </c>
      <c r="Y2059" s="12"/>
      <c r="Z2059" s="21"/>
      <c r="AA2059" s="48"/>
      <c r="AB2059" s="21"/>
      <c r="AC2059" s="12"/>
    </row>
    <row r="2060" spans="1:29" x14ac:dyDescent="0.3">
      <c r="A2060" s="1">
        <f t="shared" si="320"/>
        <v>45221.41666666168</v>
      </c>
      <c r="B2060" s="6">
        <v>22</v>
      </c>
      <c r="C2060" s="6" t="s">
        <v>83</v>
      </c>
      <c r="D2060">
        <f>IF(HOUR(A2060)+MINUTE(A2060)/60&lt;=18,1,IF(HOUR(A2060)+MINUTE(A2060)/60&gt;=23.25,1,LOOKUP(DAY(A2060),calendario!$A$12:$A$41,calendario!$C$12:$C$41)))</f>
        <v>1</v>
      </c>
      <c r="E2060" s="89">
        <f t="shared" si="321"/>
        <v>4.5033471679687498</v>
      </c>
      <c r="F2060" s="88">
        <v>18.013388671874999</v>
      </c>
      <c r="G2060" s="89">
        <f t="shared" si="321"/>
        <v>4.4978110351562499</v>
      </c>
      <c r="H2060" s="86">
        <v>17.991244140625</v>
      </c>
      <c r="O2060" s="53">
        <f t="shared" si="322"/>
        <v>0</v>
      </c>
      <c r="P2060" s="54">
        <f t="shared" si="323"/>
        <v>58.927641853201457</v>
      </c>
      <c r="Q2060" s="69">
        <v>29.58648334200937</v>
      </c>
      <c r="R2060" s="53">
        <f t="shared" si="324"/>
        <v>13.197388209266007</v>
      </c>
      <c r="S2060" s="53">
        <f t="shared" si="325"/>
        <v>0</v>
      </c>
      <c r="T2060" s="53">
        <f t="shared" si="326"/>
        <v>0</v>
      </c>
      <c r="U2060" s="53">
        <f t="shared" si="327"/>
        <v>58.927641853201457</v>
      </c>
      <c r="V2060" s="69">
        <v>29.58648334200937</v>
      </c>
      <c r="W2060" s="53">
        <f t="shared" si="328"/>
        <v>13.197388209266007</v>
      </c>
      <c r="X2060" s="53">
        <f t="shared" si="329"/>
        <v>0</v>
      </c>
      <c r="Y2060" s="12"/>
      <c r="Z2060" s="21"/>
      <c r="AA2060" s="48"/>
      <c r="AB2060" s="21"/>
      <c r="AC2060" s="12"/>
    </row>
    <row r="2061" spans="1:29" x14ac:dyDescent="0.3">
      <c r="A2061" s="1">
        <f t="shared" si="320"/>
        <v>45221.427083328344</v>
      </c>
      <c r="B2061" s="6">
        <v>22</v>
      </c>
      <c r="C2061" s="6" t="s">
        <v>84</v>
      </c>
      <c r="D2061">
        <f>IF(HOUR(A2061)+MINUTE(A2061)/60&lt;=18,1,IF(HOUR(A2061)+MINUTE(A2061)/60&gt;=23.25,1,LOOKUP(DAY(A2061),calendario!$A$12:$A$41,calendario!$C$12:$C$41)))</f>
        <v>1</v>
      </c>
      <c r="E2061" s="89">
        <f t="shared" si="321"/>
        <v>4.5028129882812502</v>
      </c>
      <c r="F2061" s="88">
        <v>18.011251953125001</v>
      </c>
      <c r="G2061" s="89">
        <f t="shared" si="321"/>
        <v>4.4978242187499999</v>
      </c>
      <c r="H2061" s="86">
        <v>17.991296875</v>
      </c>
      <c r="O2061" s="53">
        <f t="shared" si="322"/>
        <v>0</v>
      </c>
      <c r="P2061" s="54">
        <f t="shared" si="323"/>
        <v>58.927641853201457</v>
      </c>
      <c r="Q2061" s="69">
        <v>29.695342529932326</v>
      </c>
      <c r="R2061" s="53">
        <f t="shared" si="324"/>
        <v>13.142958615304529</v>
      </c>
      <c r="S2061" s="53">
        <f t="shared" si="325"/>
        <v>0</v>
      </c>
      <c r="T2061" s="53">
        <f t="shared" si="326"/>
        <v>0</v>
      </c>
      <c r="U2061" s="53">
        <f t="shared" si="327"/>
        <v>58.927641853201457</v>
      </c>
      <c r="V2061" s="69">
        <v>29.695342529932326</v>
      </c>
      <c r="W2061" s="53">
        <f t="shared" si="328"/>
        <v>13.142958615304529</v>
      </c>
      <c r="X2061" s="53">
        <f t="shared" si="329"/>
        <v>0</v>
      </c>
      <c r="Y2061" s="12"/>
      <c r="Z2061" s="21"/>
      <c r="AA2061" s="48"/>
      <c r="AB2061" s="21"/>
      <c r="AC2061" s="12"/>
    </row>
    <row r="2062" spans="1:29" x14ac:dyDescent="0.3">
      <c r="A2062" s="1">
        <f t="shared" si="320"/>
        <v>45221.437499995009</v>
      </c>
      <c r="B2062" s="6">
        <v>22</v>
      </c>
      <c r="C2062" s="6" t="s">
        <v>85</v>
      </c>
      <c r="D2062">
        <f>IF(HOUR(A2062)+MINUTE(A2062)/60&lt;=18,1,IF(HOUR(A2062)+MINUTE(A2062)/60&gt;=23.25,1,LOOKUP(DAY(A2062),calendario!$A$12:$A$41,calendario!$C$12:$C$41)))</f>
        <v>1</v>
      </c>
      <c r="E2062" s="89">
        <f t="shared" si="321"/>
        <v>4.50152587890625</v>
      </c>
      <c r="F2062" s="88">
        <v>18.006103515625</v>
      </c>
      <c r="G2062" s="89">
        <f t="shared" si="321"/>
        <v>4.4977651367187503</v>
      </c>
      <c r="H2062" s="86">
        <v>17.991060546875001</v>
      </c>
      <c r="O2062" s="53">
        <f t="shared" si="322"/>
        <v>0</v>
      </c>
      <c r="P2062" s="54">
        <f t="shared" si="323"/>
        <v>58.927641853201457</v>
      </c>
      <c r="Q2062" s="69">
        <v>29.695342529932326</v>
      </c>
      <c r="R2062" s="53">
        <f t="shared" si="324"/>
        <v>13.142958615304529</v>
      </c>
      <c r="S2062" s="53">
        <f t="shared" si="325"/>
        <v>0</v>
      </c>
      <c r="T2062" s="53">
        <f t="shared" si="326"/>
        <v>0</v>
      </c>
      <c r="U2062" s="53">
        <f t="shared" si="327"/>
        <v>58.927641853201457</v>
      </c>
      <c r="V2062" s="69">
        <v>29.695342529932326</v>
      </c>
      <c r="W2062" s="53">
        <f t="shared" si="328"/>
        <v>13.142958615304529</v>
      </c>
      <c r="X2062" s="53">
        <f t="shared" si="329"/>
        <v>0</v>
      </c>
      <c r="Y2062" s="12"/>
      <c r="Z2062" s="21"/>
      <c r="AA2062" s="48"/>
      <c r="AB2062" s="21"/>
      <c r="AC2062" s="12"/>
    </row>
    <row r="2063" spans="1:29" x14ac:dyDescent="0.3">
      <c r="A2063" s="1">
        <f t="shared" si="320"/>
        <v>45221.447916661673</v>
      </c>
      <c r="B2063" s="6">
        <v>22</v>
      </c>
      <c r="C2063" s="6" t="s">
        <v>86</v>
      </c>
      <c r="D2063">
        <f>IF(HOUR(A2063)+MINUTE(A2063)/60&lt;=18,1,IF(HOUR(A2063)+MINUTE(A2063)/60&gt;=23.25,1,LOOKUP(DAY(A2063),calendario!$A$12:$A$41,calendario!$C$12:$C$41)))</f>
        <v>1</v>
      </c>
      <c r="E2063" s="89">
        <f t="shared" si="321"/>
        <v>4.4998056640625004</v>
      </c>
      <c r="F2063" s="88">
        <v>17.999222656250002</v>
      </c>
      <c r="G2063" s="89">
        <f t="shared" si="321"/>
        <v>4.4979238281249998</v>
      </c>
      <c r="H2063" s="86">
        <v>17.991695312499999</v>
      </c>
      <c r="O2063" s="53">
        <f t="shared" si="322"/>
        <v>0</v>
      </c>
      <c r="P2063" s="54">
        <f t="shared" si="323"/>
        <v>58.927641853201457</v>
      </c>
      <c r="Q2063" s="69">
        <v>29.708709526288391</v>
      </c>
      <c r="R2063" s="53">
        <f t="shared" si="324"/>
        <v>13.136275117126496</v>
      </c>
      <c r="S2063" s="53">
        <f t="shared" si="325"/>
        <v>0</v>
      </c>
      <c r="T2063" s="53">
        <f t="shared" si="326"/>
        <v>0</v>
      </c>
      <c r="U2063" s="53">
        <f t="shared" si="327"/>
        <v>58.927641853201457</v>
      </c>
      <c r="V2063" s="69">
        <v>29.708709526288391</v>
      </c>
      <c r="W2063" s="53">
        <f t="shared" si="328"/>
        <v>13.136275117126496</v>
      </c>
      <c r="X2063" s="53">
        <f t="shared" si="329"/>
        <v>0</v>
      </c>
      <c r="Y2063" s="12"/>
      <c r="Z2063" s="21"/>
      <c r="AA2063" s="48"/>
      <c r="AB2063" s="21"/>
      <c r="AC2063" s="12"/>
    </row>
    <row r="2064" spans="1:29" x14ac:dyDescent="0.3">
      <c r="A2064" s="1">
        <f t="shared" si="320"/>
        <v>45221.458333328337</v>
      </c>
      <c r="B2064" s="6">
        <v>22</v>
      </c>
      <c r="C2064" s="6" t="s">
        <v>87</v>
      </c>
      <c r="D2064">
        <f>IF(HOUR(A2064)+MINUTE(A2064)/60&lt;=18,1,IF(HOUR(A2064)+MINUTE(A2064)/60&gt;=23.25,1,LOOKUP(DAY(A2064),calendario!$A$12:$A$41,calendario!$C$12:$C$41)))</f>
        <v>1</v>
      </c>
      <c r="E2064" s="89">
        <f t="shared" si="321"/>
        <v>4.4981474609375001</v>
      </c>
      <c r="F2064" s="88">
        <v>17.99258984375</v>
      </c>
      <c r="G2064" s="89">
        <f t="shared" si="321"/>
        <v>4.4978598632812501</v>
      </c>
      <c r="H2064" s="86">
        <v>17.991439453125</v>
      </c>
      <c r="O2064" s="53">
        <f t="shared" si="322"/>
        <v>0</v>
      </c>
      <c r="P2064" s="54">
        <f t="shared" si="323"/>
        <v>58.927641853201457</v>
      </c>
      <c r="Q2064" s="69">
        <v>29.708709526288391</v>
      </c>
      <c r="R2064" s="53">
        <f t="shared" si="324"/>
        <v>13.136275117126496</v>
      </c>
      <c r="S2064" s="53">
        <f t="shared" si="325"/>
        <v>0</v>
      </c>
      <c r="T2064" s="53">
        <f t="shared" si="326"/>
        <v>0</v>
      </c>
      <c r="U2064" s="53">
        <f t="shared" si="327"/>
        <v>58.927641853201457</v>
      </c>
      <c r="V2064" s="69">
        <v>29.708709526288391</v>
      </c>
      <c r="W2064" s="53">
        <f t="shared" si="328"/>
        <v>13.136275117126496</v>
      </c>
      <c r="X2064" s="53">
        <f t="shared" si="329"/>
        <v>0</v>
      </c>
      <c r="Y2064" s="12"/>
      <c r="Z2064" s="21"/>
      <c r="AA2064" s="48"/>
      <c r="AB2064" s="21"/>
      <c r="AC2064" s="12"/>
    </row>
    <row r="2065" spans="1:29" x14ac:dyDescent="0.3">
      <c r="A2065" s="1">
        <f t="shared" si="320"/>
        <v>45221.468749995001</v>
      </c>
      <c r="B2065" s="6">
        <v>22</v>
      </c>
      <c r="C2065" s="6" t="s">
        <v>88</v>
      </c>
      <c r="D2065">
        <f>IF(HOUR(A2065)+MINUTE(A2065)/60&lt;=18,1,IF(HOUR(A2065)+MINUTE(A2065)/60&gt;=23.25,1,LOOKUP(DAY(A2065),calendario!$A$12:$A$41,calendario!$C$12:$C$41)))</f>
        <v>1</v>
      </c>
      <c r="E2065" s="89">
        <f t="shared" si="321"/>
        <v>4.4964130859375002</v>
      </c>
      <c r="F2065" s="88">
        <v>17.985652343750001</v>
      </c>
      <c r="G2065" s="89">
        <f t="shared" si="321"/>
        <v>4.4981401367187503</v>
      </c>
      <c r="H2065" s="86">
        <v>17.992560546875001</v>
      </c>
      <c r="O2065" s="53">
        <f t="shared" si="322"/>
        <v>0</v>
      </c>
      <c r="P2065" s="54">
        <f t="shared" si="323"/>
        <v>58.927641853201457</v>
      </c>
      <c r="Q2065" s="69">
        <v>29.965039562727746</v>
      </c>
      <c r="R2065" s="53">
        <f t="shared" si="324"/>
        <v>13.008110098906819</v>
      </c>
      <c r="S2065" s="53">
        <f t="shared" si="325"/>
        <v>0</v>
      </c>
      <c r="T2065" s="53">
        <f t="shared" si="326"/>
        <v>0</v>
      </c>
      <c r="U2065" s="53">
        <f t="shared" si="327"/>
        <v>58.927641853201457</v>
      </c>
      <c r="V2065" s="69">
        <v>29.965039562727746</v>
      </c>
      <c r="W2065" s="53">
        <f t="shared" si="328"/>
        <v>13.008110098906819</v>
      </c>
      <c r="X2065" s="53">
        <f t="shared" si="329"/>
        <v>0</v>
      </c>
      <c r="Y2065" s="12"/>
      <c r="Z2065" s="21"/>
      <c r="AA2065" s="48"/>
      <c r="AB2065" s="21"/>
      <c r="AC2065" s="12"/>
    </row>
    <row r="2066" spans="1:29" x14ac:dyDescent="0.3">
      <c r="A2066" s="1">
        <f t="shared" si="320"/>
        <v>45221.479166661666</v>
      </c>
      <c r="B2066" s="6">
        <v>22</v>
      </c>
      <c r="C2066" s="6" t="s">
        <v>89</v>
      </c>
      <c r="D2066">
        <f>IF(HOUR(A2066)+MINUTE(A2066)/60&lt;=18,1,IF(HOUR(A2066)+MINUTE(A2066)/60&gt;=23.25,1,LOOKUP(DAY(A2066),calendario!$A$12:$A$41,calendario!$C$12:$C$41)))</f>
        <v>1</v>
      </c>
      <c r="E2066" s="89">
        <f t="shared" si="321"/>
        <v>4.4926176757812497</v>
      </c>
      <c r="F2066" s="88">
        <v>17.970470703124999</v>
      </c>
      <c r="G2066" s="89">
        <f t="shared" si="321"/>
        <v>4.4979233398437497</v>
      </c>
      <c r="H2066" s="86">
        <v>17.991693359374999</v>
      </c>
      <c r="O2066" s="53">
        <f t="shared" si="322"/>
        <v>0</v>
      </c>
      <c r="P2066" s="54">
        <f t="shared" si="323"/>
        <v>58.927641853201457</v>
      </c>
      <c r="Q2066" s="69">
        <v>29.965039562727746</v>
      </c>
      <c r="R2066" s="53">
        <f t="shared" si="324"/>
        <v>13.008110098906819</v>
      </c>
      <c r="S2066" s="53">
        <f t="shared" si="325"/>
        <v>0</v>
      </c>
      <c r="T2066" s="53">
        <f t="shared" si="326"/>
        <v>0</v>
      </c>
      <c r="U2066" s="53">
        <f t="shared" si="327"/>
        <v>58.927641853201457</v>
      </c>
      <c r="V2066" s="69">
        <v>29.965039562727746</v>
      </c>
      <c r="W2066" s="53">
        <f t="shared" si="328"/>
        <v>13.008110098906819</v>
      </c>
      <c r="X2066" s="53">
        <f t="shared" si="329"/>
        <v>0</v>
      </c>
      <c r="Y2066" s="12"/>
      <c r="Z2066" s="21"/>
      <c r="AA2066" s="48"/>
      <c r="AB2066" s="21"/>
      <c r="AC2066" s="12"/>
    </row>
    <row r="2067" spans="1:29" x14ac:dyDescent="0.3">
      <c r="A2067" s="1">
        <f t="shared" si="320"/>
        <v>45221.48958332833</v>
      </c>
      <c r="B2067" s="6">
        <v>22</v>
      </c>
      <c r="C2067" s="6" t="s">
        <v>90</v>
      </c>
      <c r="D2067">
        <f>IF(HOUR(A2067)+MINUTE(A2067)/60&lt;=18,1,IF(HOUR(A2067)+MINUTE(A2067)/60&gt;=23.25,1,LOOKUP(DAY(A2067),calendario!$A$12:$A$41,calendario!$C$12:$C$41)))</f>
        <v>1</v>
      </c>
      <c r="E2067" s="89">
        <f t="shared" si="321"/>
        <v>4.4962905273437501</v>
      </c>
      <c r="F2067" s="88">
        <v>17.985162109375</v>
      </c>
      <c r="G2067" s="89">
        <f t="shared" si="321"/>
        <v>4.4975966796874998</v>
      </c>
      <c r="H2067" s="86">
        <v>17.990386718749999</v>
      </c>
      <c r="O2067" s="53">
        <f t="shared" si="322"/>
        <v>0</v>
      </c>
      <c r="P2067" s="54">
        <f t="shared" si="323"/>
        <v>58.927641853201457</v>
      </c>
      <c r="Q2067" s="69">
        <v>28.583838365434669</v>
      </c>
      <c r="R2067" s="53">
        <f t="shared" si="324"/>
        <v>13.698710697553357</v>
      </c>
      <c r="S2067" s="53">
        <f t="shared" si="325"/>
        <v>0</v>
      </c>
      <c r="T2067" s="53">
        <f t="shared" si="326"/>
        <v>0</v>
      </c>
      <c r="U2067" s="53">
        <f t="shared" si="327"/>
        <v>58.927641853201457</v>
      </c>
      <c r="V2067" s="69">
        <v>28.583838365434669</v>
      </c>
      <c r="W2067" s="53">
        <f t="shared" si="328"/>
        <v>13.698710697553357</v>
      </c>
      <c r="X2067" s="53">
        <f t="shared" si="329"/>
        <v>0</v>
      </c>
      <c r="Y2067" s="12"/>
      <c r="Z2067" s="21"/>
      <c r="AA2067" s="48"/>
      <c r="AB2067" s="21"/>
      <c r="AC2067" s="12"/>
    </row>
    <row r="2068" spans="1:29" x14ac:dyDescent="0.3">
      <c r="A2068" s="1">
        <f t="shared" si="320"/>
        <v>45221.499999994994</v>
      </c>
      <c r="B2068" s="6">
        <v>22</v>
      </c>
      <c r="C2068" s="6" t="s">
        <v>91</v>
      </c>
      <c r="D2068">
        <f>IF(HOUR(A2068)+MINUTE(A2068)/60&lt;=18,1,IF(HOUR(A2068)+MINUTE(A2068)/60&gt;=23.25,1,LOOKUP(DAY(A2068),calendario!$A$12:$A$41,calendario!$C$12:$C$41)))</f>
        <v>1</v>
      </c>
      <c r="E2068" s="89">
        <f t="shared" si="321"/>
        <v>4.4956796875</v>
      </c>
      <c r="F2068" s="88">
        <v>17.98271875</v>
      </c>
      <c r="G2068" s="89">
        <f t="shared" si="321"/>
        <v>4.4976835937499997</v>
      </c>
      <c r="H2068" s="86">
        <v>17.990734374999999</v>
      </c>
      <c r="O2068" s="53">
        <f t="shared" si="322"/>
        <v>0</v>
      </c>
      <c r="P2068" s="54">
        <f t="shared" si="323"/>
        <v>58.927641853201457</v>
      </c>
      <c r="Q2068" s="69">
        <v>28.583838365434669</v>
      </c>
      <c r="R2068" s="53">
        <f t="shared" si="324"/>
        <v>13.698710697553357</v>
      </c>
      <c r="S2068" s="53">
        <f t="shared" si="325"/>
        <v>0</v>
      </c>
      <c r="T2068" s="53">
        <f t="shared" si="326"/>
        <v>0</v>
      </c>
      <c r="U2068" s="53">
        <f t="shared" si="327"/>
        <v>58.927641853201457</v>
      </c>
      <c r="V2068" s="69">
        <v>28.583838365434669</v>
      </c>
      <c r="W2068" s="53">
        <f t="shared" si="328"/>
        <v>13.698710697553357</v>
      </c>
      <c r="X2068" s="53">
        <f t="shared" si="329"/>
        <v>0</v>
      </c>
      <c r="Y2068" s="12"/>
      <c r="Z2068" s="21"/>
      <c r="AA2068" s="48"/>
      <c r="AB2068" s="21"/>
      <c r="AC2068" s="12"/>
    </row>
    <row r="2069" spans="1:29" x14ac:dyDescent="0.3">
      <c r="A2069" s="1">
        <f t="shared" si="320"/>
        <v>45221.510416661658</v>
      </c>
      <c r="B2069" s="6">
        <v>22</v>
      </c>
      <c r="C2069" s="6" t="s">
        <v>93</v>
      </c>
      <c r="D2069">
        <f>IF(HOUR(A2069)+MINUTE(A2069)/60&lt;=18,1,IF(HOUR(A2069)+MINUTE(A2069)/60&gt;=23.25,1,LOOKUP(DAY(A2069),calendario!$A$12:$A$41,calendario!$C$12:$C$41)))</f>
        <v>1</v>
      </c>
      <c r="E2069" s="89">
        <f t="shared" si="321"/>
        <v>4.4956132812499998</v>
      </c>
      <c r="F2069" s="88">
        <v>17.982453124999999</v>
      </c>
      <c r="G2069" s="89">
        <f t="shared" si="321"/>
        <v>4.4976264648437496</v>
      </c>
      <c r="H2069" s="86">
        <v>17.990505859374998</v>
      </c>
      <c r="O2069" s="53">
        <f t="shared" si="322"/>
        <v>0</v>
      </c>
      <c r="P2069" s="54">
        <f t="shared" si="323"/>
        <v>58.927641853201457</v>
      </c>
      <c r="Q2069" s="69">
        <v>29.294230869338886</v>
      </c>
      <c r="R2069" s="53">
        <f t="shared" si="324"/>
        <v>13.343514445601249</v>
      </c>
      <c r="S2069" s="53">
        <f t="shared" si="325"/>
        <v>0</v>
      </c>
      <c r="T2069" s="53">
        <f t="shared" si="326"/>
        <v>0</v>
      </c>
      <c r="U2069" s="53">
        <f t="shared" si="327"/>
        <v>58.927641853201457</v>
      </c>
      <c r="V2069" s="69">
        <v>29.294230869338886</v>
      </c>
      <c r="W2069" s="53">
        <f t="shared" si="328"/>
        <v>13.343514445601249</v>
      </c>
      <c r="X2069" s="53">
        <f t="shared" si="329"/>
        <v>0</v>
      </c>
      <c r="Y2069" s="12"/>
      <c r="Z2069" s="21"/>
      <c r="AA2069" s="48"/>
      <c r="AB2069" s="21"/>
      <c r="AC2069" s="12"/>
    </row>
    <row r="2070" spans="1:29" x14ac:dyDescent="0.3">
      <c r="A2070" s="1">
        <f t="shared" si="320"/>
        <v>45221.520833328323</v>
      </c>
      <c r="B2070" s="6">
        <v>22</v>
      </c>
      <c r="C2070" s="6" t="s">
        <v>94</v>
      </c>
      <c r="D2070">
        <f>IF(HOUR(A2070)+MINUTE(A2070)/60&lt;=18,1,IF(HOUR(A2070)+MINUTE(A2070)/60&gt;=23.25,1,LOOKUP(DAY(A2070),calendario!$A$12:$A$41,calendario!$C$12:$C$41)))</f>
        <v>1</v>
      </c>
      <c r="E2070" s="89">
        <f t="shared" si="321"/>
        <v>4.4955112304687503</v>
      </c>
      <c r="F2070" s="88">
        <v>17.982044921875001</v>
      </c>
      <c r="G2070" s="89">
        <f t="shared" si="321"/>
        <v>4.4975122070312503</v>
      </c>
      <c r="H2070" s="86">
        <v>17.990048828125001</v>
      </c>
      <c r="O2070" s="53">
        <f t="shared" si="322"/>
        <v>0</v>
      </c>
      <c r="P2070" s="54">
        <f t="shared" si="323"/>
        <v>58.927641853201457</v>
      </c>
      <c r="Q2070" s="69">
        <v>29.294230869338886</v>
      </c>
      <c r="R2070" s="53">
        <f t="shared" si="324"/>
        <v>13.343514445601249</v>
      </c>
      <c r="S2070" s="53">
        <f t="shared" si="325"/>
        <v>0</v>
      </c>
      <c r="T2070" s="53">
        <f t="shared" si="326"/>
        <v>0</v>
      </c>
      <c r="U2070" s="53">
        <f t="shared" si="327"/>
        <v>58.927641853201457</v>
      </c>
      <c r="V2070" s="69">
        <v>29.294230869338886</v>
      </c>
      <c r="W2070" s="53">
        <f t="shared" si="328"/>
        <v>13.343514445601249</v>
      </c>
      <c r="X2070" s="53">
        <f t="shared" si="329"/>
        <v>0</v>
      </c>
      <c r="Y2070" s="12"/>
      <c r="Z2070" s="21"/>
      <c r="AA2070" s="48"/>
      <c r="AB2070" s="21"/>
      <c r="AC2070" s="12"/>
    </row>
    <row r="2071" spans="1:29" x14ac:dyDescent="0.3">
      <c r="A2071" s="1">
        <f t="shared" si="320"/>
        <v>45221.531249994987</v>
      </c>
      <c r="B2071" s="6">
        <v>22</v>
      </c>
      <c r="C2071" s="6" t="s">
        <v>96</v>
      </c>
      <c r="D2071">
        <f>IF(HOUR(A2071)+MINUTE(A2071)/60&lt;=18,1,IF(HOUR(A2071)+MINUTE(A2071)/60&gt;=23.25,1,LOOKUP(DAY(A2071),calendario!$A$12:$A$41,calendario!$C$12:$C$41)))</f>
        <v>1</v>
      </c>
      <c r="E2071" s="89">
        <f t="shared" si="321"/>
        <v>4.4955327148437503</v>
      </c>
      <c r="F2071" s="88">
        <v>17.982130859375001</v>
      </c>
      <c r="G2071" s="89">
        <f t="shared" si="321"/>
        <v>4.49770263671875</v>
      </c>
      <c r="H2071" s="86">
        <v>17.990810546875</v>
      </c>
      <c r="O2071" s="53">
        <f t="shared" si="322"/>
        <v>0</v>
      </c>
      <c r="P2071" s="54">
        <f t="shared" si="323"/>
        <v>58.927641853201457</v>
      </c>
      <c r="Q2071" s="69">
        <v>29.25061790733993</v>
      </c>
      <c r="R2071" s="53">
        <f t="shared" si="324"/>
        <v>13.365320926600727</v>
      </c>
      <c r="S2071" s="53">
        <f t="shared" si="325"/>
        <v>0</v>
      </c>
      <c r="T2071" s="53">
        <f t="shared" si="326"/>
        <v>0</v>
      </c>
      <c r="U2071" s="53">
        <f t="shared" si="327"/>
        <v>58.927641853201457</v>
      </c>
      <c r="V2071" s="69">
        <v>29.25061790733993</v>
      </c>
      <c r="W2071" s="53">
        <f t="shared" si="328"/>
        <v>13.365320926600727</v>
      </c>
      <c r="X2071" s="53">
        <f t="shared" si="329"/>
        <v>0</v>
      </c>
      <c r="Y2071" s="12"/>
      <c r="Z2071" s="21"/>
      <c r="AA2071" s="48"/>
      <c r="AB2071" s="21"/>
      <c r="AC2071" s="12"/>
    </row>
    <row r="2072" spans="1:29" x14ac:dyDescent="0.3">
      <c r="A2072" s="1">
        <f t="shared" si="320"/>
        <v>45221.541666661651</v>
      </c>
      <c r="B2072" s="6">
        <v>22</v>
      </c>
      <c r="C2072" s="6" t="s">
        <v>97</v>
      </c>
      <c r="D2072">
        <f>IF(HOUR(A2072)+MINUTE(A2072)/60&lt;=18,1,IF(HOUR(A2072)+MINUTE(A2072)/60&gt;=23.25,1,LOOKUP(DAY(A2072),calendario!$A$12:$A$41,calendario!$C$12:$C$41)))</f>
        <v>1</v>
      </c>
      <c r="E2072" s="89">
        <f t="shared" si="321"/>
        <v>4.4958632812500001</v>
      </c>
      <c r="F2072" s="88">
        <v>17.983453125</v>
      </c>
      <c r="G2072" s="89">
        <f t="shared" si="321"/>
        <v>4.4974208984375004</v>
      </c>
      <c r="H2072" s="86">
        <v>17.989683593750001</v>
      </c>
      <c r="O2072" s="53">
        <f t="shared" si="322"/>
        <v>0</v>
      </c>
      <c r="P2072" s="54">
        <f t="shared" si="323"/>
        <v>58.927641853201457</v>
      </c>
      <c r="Q2072" s="69">
        <v>29.25061790733993</v>
      </c>
      <c r="R2072" s="53">
        <f t="shared" si="324"/>
        <v>13.365320926600727</v>
      </c>
      <c r="S2072" s="53">
        <f t="shared" si="325"/>
        <v>0</v>
      </c>
      <c r="T2072" s="53">
        <f t="shared" si="326"/>
        <v>0</v>
      </c>
      <c r="U2072" s="53">
        <f t="shared" si="327"/>
        <v>58.927641853201457</v>
      </c>
      <c r="V2072" s="69">
        <v>29.25061790733993</v>
      </c>
      <c r="W2072" s="53">
        <f t="shared" si="328"/>
        <v>13.365320926600727</v>
      </c>
      <c r="X2072" s="53">
        <f t="shared" si="329"/>
        <v>0</v>
      </c>
      <c r="Y2072" s="12"/>
      <c r="Z2072" s="21"/>
      <c r="AA2072" s="48"/>
      <c r="AB2072" s="21"/>
      <c r="AC2072" s="12"/>
    </row>
    <row r="2073" spans="1:29" x14ac:dyDescent="0.3">
      <c r="A2073" s="1">
        <f t="shared" si="320"/>
        <v>45221.552083328315</v>
      </c>
      <c r="B2073" s="6">
        <v>22</v>
      </c>
      <c r="C2073" s="6" t="s">
        <v>98</v>
      </c>
      <c r="D2073">
        <f>IF(HOUR(A2073)+MINUTE(A2073)/60&lt;=18,1,IF(HOUR(A2073)+MINUTE(A2073)/60&gt;=23.25,1,LOOKUP(DAY(A2073),calendario!$A$12:$A$41,calendario!$C$12:$C$41)))</f>
        <v>1</v>
      </c>
      <c r="E2073" s="89">
        <f t="shared" si="321"/>
        <v>4.4950532226562503</v>
      </c>
      <c r="F2073" s="88">
        <v>17.980212890625001</v>
      </c>
      <c r="G2073" s="89">
        <f t="shared" si="321"/>
        <v>4.49710107421875</v>
      </c>
      <c r="H2073" s="86">
        <v>17.988404296875</v>
      </c>
      <c r="O2073" s="53">
        <f t="shared" si="322"/>
        <v>0</v>
      </c>
      <c r="P2073" s="54">
        <f t="shared" si="323"/>
        <v>58.927641853201457</v>
      </c>
      <c r="Q2073" s="69">
        <v>29.513341488807914</v>
      </c>
      <c r="R2073" s="53">
        <f t="shared" si="324"/>
        <v>13.233959135866735</v>
      </c>
      <c r="S2073" s="53">
        <f t="shared" si="325"/>
        <v>0</v>
      </c>
      <c r="T2073" s="53">
        <f t="shared" si="326"/>
        <v>0</v>
      </c>
      <c r="U2073" s="53">
        <f t="shared" si="327"/>
        <v>58.927641853201457</v>
      </c>
      <c r="V2073" s="69">
        <v>29.513341488807914</v>
      </c>
      <c r="W2073" s="53">
        <f t="shared" si="328"/>
        <v>13.233959135866735</v>
      </c>
      <c r="X2073" s="53">
        <f t="shared" si="329"/>
        <v>0</v>
      </c>
      <c r="Y2073" s="12"/>
      <c r="Z2073" s="21"/>
      <c r="AA2073" s="48"/>
      <c r="AB2073" s="21"/>
      <c r="AC2073" s="12"/>
    </row>
    <row r="2074" spans="1:29" x14ac:dyDescent="0.3">
      <c r="A2074" s="1">
        <f t="shared" si="320"/>
        <v>45221.56249999498</v>
      </c>
      <c r="B2074" s="6">
        <v>22</v>
      </c>
      <c r="C2074" s="6" t="s">
        <v>99</v>
      </c>
      <c r="D2074">
        <f>IF(HOUR(A2074)+MINUTE(A2074)/60&lt;=18,1,IF(HOUR(A2074)+MINUTE(A2074)/60&gt;=23.25,1,LOOKUP(DAY(A2074),calendario!$A$12:$A$41,calendario!$C$12:$C$41)))</f>
        <v>1</v>
      </c>
      <c r="E2074" s="89">
        <f t="shared" si="321"/>
        <v>4.4950390625000001</v>
      </c>
      <c r="F2074" s="88">
        <v>17.98015625</v>
      </c>
      <c r="G2074" s="89">
        <f t="shared" si="321"/>
        <v>4.4967314453125002</v>
      </c>
      <c r="H2074" s="86">
        <v>17.986925781250001</v>
      </c>
      <c r="O2074" s="53">
        <f t="shared" si="322"/>
        <v>0</v>
      </c>
      <c r="P2074" s="54">
        <f t="shared" si="323"/>
        <v>58.927641853201457</v>
      </c>
      <c r="Q2074" s="69">
        <v>29.513341488807914</v>
      </c>
      <c r="R2074" s="53">
        <f t="shared" si="324"/>
        <v>13.233959135866735</v>
      </c>
      <c r="S2074" s="53">
        <f t="shared" si="325"/>
        <v>0</v>
      </c>
      <c r="T2074" s="53">
        <f t="shared" si="326"/>
        <v>0</v>
      </c>
      <c r="U2074" s="53">
        <f t="shared" si="327"/>
        <v>58.927641853201457</v>
      </c>
      <c r="V2074" s="69">
        <v>29.513341488807914</v>
      </c>
      <c r="W2074" s="53">
        <f t="shared" si="328"/>
        <v>13.233959135866735</v>
      </c>
      <c r="X2074" s="53">
        <f t="shared" si="329"/>
        <v>0</v>
      </c>
      <c r="Y2074" s="12"/>
      <c r="Z2074" s="21"/>
      <c r="AA2074" s="48"/>
      <c r="AB2074" s="21"/>
      <c r="AC2074" s="12"/>
    </row>
    <row r="2075" spans="1:29" x14ac:dyDescent="0.3">
      <c r="A2075" s="1">
        <f t="shared" si="320"/>
        <v>45221.572916661644</v>
      </c>
      <c r="B2075" s="6">
        <v>22</v>
      </c>
      <c r="C2075" s="6" t="s">
        <v>100</v>
      </c>
      <c r="D2075">
        <f>IF(HOUR(A2075)+MINUTE(A2075)/60&lt;=18,1,IF(HOUR(A2075)+MINUTE(A2075)/60&gt;=23.25,1,LOOKUP(DAY(A2075),calendario!$A$12:$A$41,calendario!$C$12:$C$41)))</f>
        <v>1</v>
      </c>
      <c r="E2075" s="89">
        <f t="shared" si="321"/>
        <v>4.4951987304687497</v>
      </c>
      <c r="F2075" s="88">
        <v>17.980794921874999</v>
      </c>
      <c r="G2075" s="89">
        <f t="shared" si="321"/>
        <v>4.4969584960937503</v>
      </c>
      <c r="H2075" s="86">
        <v>17.987833984375001</v>
      </c>
      <c r="O2075" s="53">
        <f t="shared" si="322"/>
        <v>0</v>
      </c>
      <c r="P2075" s="54">
        <f t="shared" si="323"/>
        <v>58.927641853201457</v>
      </c>
      <c r="Q2075" s="69">
        <v>29.633333940655909</v>
      </c>
      <c r="R2075" s="53">
        <f t="shared" si="324"/>
        <v>13.173962909942738</v>
      </c>
      <c r="S2075" s="53">
        <f t="shared" si="325"/>
        <v>0</v>
      </c>
      <c r="T2075" s="53">
        <f t="shared" si="326"/>
        <v>0</v>
      </c>
      <c r="U2075" s="53">
        <f t="shared" si="327"/>
        <v>58.927641853201457</v>
      </c>
      <c r="V2075" s="69">
        <v>29.633333940655909</v>
      </c>
      <c r="W2075" s="53">
        <f t="shared" si="328"/>
        <v>13.173962909942738</v>
      </c>
      <c r="X2075" s="53">
        <f t="shared" si="329"/>
        <v>0</v>
      </c>
      <c r="Y2075" s="12"/>
      <c r="Z2075" s="21"/>
      <c r="AA2075" s="48"/>
      <c r="AB2075" s="21"/>
      <c r="AC2075" s="12"/>
    </row>
    <row r="2076" spans="1:29" x14ac:dyDescent="0.3">
      <c r="A2076" s="1">
        <f t="shared" si="320"/>
        <v>45221.583333328308</v>
      </c>
      <c r="B2076" s="6">
        <v>22</v>
      </c>
      <c r="C2076" s="6" t="s">
        <v>101</v>
      </c>
      <c r="D2076">
        <f>IF(HOUR(A2076)+MINUTE(A2076)/60&lt;=18,1,IF(HOUR(A2076)+MINUTE(A2076)/60&gt;=23.25,1,LOOKUP(DAY(A2076),calendario!$A$12:$A$41,calendario!$C$12:$C$41)))</f>
        <v>1</v>
      </c>
      <c r="E2076" s="89">
        <f t="shared" si="321"/>
        <v>4.4901772460937499</v>
      </c>
      <c r="F2076" s="88">
        <v>17.960708984375</v>
      </c>
      <c r="G2076" s="89">
        <f t="shared" si="321"/>
        <v>4.4972543945312502</v>
      </c>
      <c r="H2076" s="86">
        <v>17.989017578125001</v>
      </c>
      <c r="O2076" s="53">
        <f t="shared" si="322"/>
        <v>0</v>
      </c>
      <c r="P2076" s="54">
        <f t="shared" si="323"/>
        <v>58.927641853201457</v>
      </c>
      <c r="Q2076" s="69">
        <v>29.633333940655909</v>
      </c>
      <c r="R2076" s="53">
        <f t="shared" si="324"/>
        <v>13.173962909942738</v>
      </c>
      <c r="S2076" s="53">
        <f t="shared" si="325"/>
        <v>0</v>
      </c>
      <c r="T2076" s="53">
        <f t="shared" si="326"/>
        <v>0</v>
      </c>
      <c r="U2076" s="53">
        <f t="shared" si="327"/>
        <v>58.927641853201457</v>
      </c>
      <c r="V2076" s="69">
        <v>29.633333940655909</v>
      </c>
      <c r="W2076" s="53">
        <f t="shared" si="328"/>
        <v>13.173962909942738</v>
      </c>
      <c r="X2076" s="53">
        <f t="shared" si="329"/>
        <v>0</v>
      </c>
      <c r="Y2076" s="12"/>
      <c r="Z2076" s="21"/>
      <c r="AA2076" s="48"/>
      <c r="AB2076" s="21"/>
      <c r="AC2076" s="12"/>
    </row>
    <row r="2077" spans="1:29" x14ac:dyDescent="0.3">
      <c r="A2077" s="1">
        <f t="shared" si="320"/>
        <v>45221.593749994972</v>
      </c>
      <c r="B2077" s="6">
        <v>22</v>
      </c>
      <c r="C2077" s="6" t="s">
        <v>102</v>
      </c>
      <c r="D2077">
        <f>IF(HOUR(A2077)+MINUTE(A2077)/60&lt;=18,1,IF(HOUR(A2077)+MINUTE(A2077)/60&gt;=23.25,1,LOOKUP(DAY(A2077),calendario!$A$12:$A$41,calendario!$C$12:$C$41)))</f>
        <v>1</v>
      </c>
      <c r="E2077" s="89">
        <f t="shared" si="321"/>
        <v>4.4956152343750002</v>
      </c>
      <c r="F2077" s="88">
        <v>17.982460937500001</v>
      </c>
      <c r="G2077" s="89">
        <f t="shared" si="321"/>
        <v>4.4976665039062498</v>
      </c>
      <c r="H2077" s="86">
        <v>17.990666015624999</v>
      </c>
      <c r="O2077" s="53">
        <f t="shared" si="322"/>
        <v>0</v>
      </c>
      <c r="P2077" s="54">
        <f t="shared" si="323"/>
        <v>58.927641853201457</v>
      </c>
      <c r="Q2077" s="69">
        <v>29.301040603852158</v>
      </c>
      <c r="R2077" s="53">
        <f t="shared" si="324"/>
        <v>13.340109578344613</v>
      </c>
      <c r="S2077" s="53">
        <f t="shared" si="325"/>
        <v>0</v>
      </c>
      <c r="T2077" s="53">
        <f t="shared" si="326"/>
        <v>0</v>
      </c>
      <c r="U2077" s="53">
        <f t="shared" si="327"/>
        <v>58.927641853201457</v>
      </c>
      <c r="V2077" s="69">
        <v>29.301040603852158</v>
      </c>
      <c r="W2077" s="53">
        <f t="shared" si="328"/>
        <v>13.340109578344613</v>
      </c>
      <c r="X2077" s="53">
        <f t="shared" si="329"/>
        <v>0</v>
      </c>
      <c r="Y2077" s="12"/>
      <c r="Z2077" s="21"/>
      <c r="AA2077" s="48"/>
      <c r="AB2077" s="21"/>
      <c r="AC2077" s="12"/>
    </row>
    <row r="2078" spans="1:29" x14ac:dyDescent="0.3">
      <c r="A2078" s="1">
        <f t="shared" si="320"/>
        <v>45221.604166661637</v>
      </c>
      <c r="B2078" s="6">
        <v>22</v>
      </c>
      <c r="C2078" s="6" t="s">
        <v>103</v>
      </c>
      <c r="D2078">
        <f>IF(HOUR(A2078)+MINUTE(A2078)/60&lt;=18,1,IF(HOUR(A2078)+MINUTE(A2078)/60&gt;=23.25,1,LOOKUP(DAY(A2078),calendario!$A$12:$A$41,calendario!$C$12:$C$41)))</f>
        <v>1</v>
      </c>
      <c r="E2078" s="89">
        <f t="shared" si="321"/>
        <v>4.4901420898437499</v>
      </c>
      <c r="F2078" s="88">
        <v>17.960568359374999</v>
      </c>
      <c r="G2078" s="89">
        <f t="shared" si="321"/>
        <v>4.4974995117187504</v>
      </c>
      <c r="H2078" s="86">
        <v>17.989998046875002</v>
      </c>
      <c r="O2078" s="53">
        <f t="shared" si="322"/>
        <v>0</v>
      </c>
      <c r="P2078" s="54">
        <f t="shared" si="323"/>
        <v>58.927641853201457</v>
      </c>
      <c r="Q2078" s="69">
        <v>29.301040603852158</v>
      </c>
      <c r="R2078" s="53">
        <f t="shared" si="324"/>
        <v>13.340109578344613</v>
      </c>
      <c r="S2078" s="53">
        <f t="shared" si="325"/>
        <v>0</v>
      </c>
      <c r="T2078" s="53">
        <f t="shared" si="326"/>
        <v>0</v>
      </c>
      <c r="U2078" s="53">
        <f t="shared" si="327"/>
        <v>58.927641853201457</v>
      </c>
      <c r="V2078" s="69">
        <v>29.301040603852158</v>
      </c>
      <c r="W2078" s="53">
        <f t="shared" si="328"/>
        <v>13.340109578344613</v>
      </c>
      <c r="X2078" s="53">
        <f t="shared" si="329"/>
        <v>0</v>
      </c>
      <c r="Y2078" s="12"/>
      <c r="Z2078" s="21"/>
      <c r="AA2078" s="48"/>
      <c r="AB2078" s="21"/>
      <c r="AC2078" s="12"/>
    </row>
    <row r="2079" spans="1:29" x14ac:dyDescent="0.3">
      <c r="A2079" s="1">
        <f t="shared" si="320"/>
        <v>45221.614583328301</v>
      </c>
      <c r="B2079" s="6">
        <v>22</v>
      </c>
      <c r="C2079" s="6" t="s">
        <v>104</v>
      </c>
      <c r="D2079">
        <f>IF(HOUR(A2079)+MINUTE(A2079)/60&lt;=18,1,IF(HOUR(A2079)+MINUTE(A2079)/60&gt;=23.25,1,LOOKUP(DAY(A2079),calendario!$A$12:$A$41,calendario!$C$12:$C$41)))</f>
        <v>1</v>
      </c>
      <c r="E2079" s="89">
        <f t="shared" si="321"/>
        <v>4.4954692382812498</v>
      </c>
      <c r="F2079" s="88">
        <v>17.981876953124999</v>
      </c>
      <c r="G2079" s="89">
        <f t="shared" si="321"/>
        <v>4.4976625976562499</v>
      </c>
      <c r="H2079" s="86">
        <v>17.990650390624999</v>
      </c>
      <c r="O2079" s="53">
        <f t="shared" si="322"/>
        <v>0</v>
      </c>
      <c r="P2079" s="54">
        <f t="shared" si="323"/>
        <v>58.927641853201457</v>
      </c>
      <c r="Q2079" s="69">
        <v>29.25825585632483</v>
      </c>
      <c r="R2079" s="53">
        <f t="shared" si="324"/>
        <v>13.361501952108277</v>
      </c>
      <c r="S2079" s="53">
        <f t="shared" si="325"/>
        <v>0</v>
      </c>
      <c r="T2079" s="53">
        <f t="shared" si="326"/>
        <v>0</v>
      </c>
      <c r="U2079" s="53">
        <f t="shared" si="327"/>
        <v>58.927641853201457</v>
      </c>
      <c r="V2079" s="69">
        <v>29.25825585632483</v>
      </c>
      <c r="W2079" s="53">
        <f t="shared" si="328"/>
        <v>13.361501952108277</v>
      </c>
      <c r="X2079" s="53">
        <f t="shared" si="329"/>
        <v>0</v>
      </c>
      <c r="Y2079" s="12"/>
      <c r="Z2079" s="21"/>
      <c r="AA2079" s="48"/>
      <c r="AB2079" s="21"/>
      <c r="AC2079" s="12"/>
    </row>
    <row r="2080" spans="1:29" x14ac:dyDescent="0.3">
      <c r="A2080" s="1">
        <f t="shared" si="320"/>
        <v>45221.624999994965</v>
      </c>
      <c r="B2080" s="6">
        <v>22</v>
      </c>
      <c r="C2080" s="6" t="s">
        <v>105</v>
      </c>
      <c r="D2080">
        <f>IF(HOUR(A2080)+MINUTE(A2080)/60&lt;=18,1,IF(HOUR(A2080)+MINUTE(A2080)/60&gt;=23.25,1,LOOKUP(DAY(A2080),calendario!$A$12:$A$41,calendario!$C$12:$C$41)))</f>
        <v>1</v>
      </c>
      <c r="E2080" s="89">
        <f t="shared" si="321"/>
        <v>4.4957099609375</v>
      </c>
      <c r="F2080" s="88">
        <v>17.98283984375</v>
      </c>
      <c r="G2080" s="89">
        <f t="shared" si="321"/>
        <v>4.49603271484375</v>
      </c>
      <c r="H2080" s="86">
        <v>17.984130859375</v>
      </c>
      <c r="O2080" s="53">
        <f t="shared" si="322"/>
        <v>0</v>
      </c>
      <c r="P2080" s="54">
        <f t="shared" si="323"/>
        <v>58.927641853201457</v>
      </c>
      <c r="Q2080" s="69">
        <v>29.25825585632483</v>
      </c>
      <c r="R2080" s="53">
        <f t="shared" si="324"/>
        <v>13.361501952108277</v>
      </c>
      <c r="S2080" s="53">
        <f t="shared" si="325"/>
        <v>0</v>
      </c>
      <c r="T2080" s="53">
        <f t="shared" si="326"/>
        <v>0</v>
      </c>
      <c r="U2080" s="53">
        <f t="shared" si="327"/>
        <v>58.927641853201457</v>
      </c>
      <c r="V2080" s="69">
        <v>29.25825585632483</v>
      </c>
      <c r="W2080" s="53">
        <f t="shared" si="328"/>
        <v>13.361501952108277</v>
      </c>
      <c r="X2080" s="53">
        <f t="shared" si="329"/>
        <v>0</v>
      </c>
      <c r="Y2080" s="12"/>
      <c r="Z2080" s="21"/>
      <c r="AA2080" s="48"/>
      <c r="AB2080" s="21"/>
      <c r="AC2080" s="12"/>
    </row>
    <row r="2081" spans="1:29" x14ac:dyDescent="0.3">
      <c r="A2081" s="1">
        <f t="shared" si="320"/>
        <v>45221.635416661629</v>
      </c>
      <c r="B2081" s="6">
        <v>22</v>
      </c>
      <c r="C2081" s="6" t="s">
        <v>106</v>
      </c>
      <c r="D2081">
        <f>IF(HOUR(A2081)+MINUTE(A2081)/60&lt;=18,1,IF(HOUR(A2081)+MINUTE(A2081)/60&gt;=23.25,1,LOOKUP(DAY(A2081),calendario!$A$12:$A$41,calendario!$C$12:$C$41)))</f>
        <v>1</v>
      </c>
      <c r="E2081" s="89">
        <f t="shared" si="321"/>
        <v>4.4921601562499998</v>
      </c>
      <c r="F2081" s="88">
        <v>17.968640624999999</v>
      </c>
      <c r="G2081" s="89">
        <f t="shared" si="321"/>
        <v>4.4982109374999997</v>
      </c>
      <c r="H2081" s="86">
        <v>17.992843749999999</v>
      </c>
      <c r="O2081" s="53">
        <f t="shared" si="322"/>
        <v>0</v>
      </c>
      <c r="P2081" s="54">
        <f t="shared" si="323"/>
        <v>58.927641853201457</v>
      </c>
      <c r="Q2081" s="69">
        <v>28.279635346173865</v>
      </c>
      <c r="R2081" s="53">
        <f t="shared" si="324"/>
        <v>13.850812207183759</v>
      </c>
      <c r="S2081" s="53">
        <f t="shared" si="325"/>
        <v>0</v>
      </c>
      <c r="T2081" s="53">
        <f t="shared" si="326"/>
        <v>0</v>
      </c>
      <c r="U2081" s="53">
        <f t="shared" si="327"/>
        <v>58.927641853201457</v>
      </c>
      <c r="V2081" s="69">
        <v>28.279635346173865</v>
      </c>
      <c r="W2081" s="53">
        <f t="shared" si="328"/>
        <v>13.850812207183759</v>
      </c>
      <c r="X2081" s="53">
        <f t="shared" si="329"/>
        <v>0</v>
      </c>
      <c r="Y2081" s="12"/>
      <c r="Z2081" s="21"/>
      <c r="AA2081" s="48"/>
      <c r="AB2081" s="21"/>
      <c r="AC2081" s="12"/>
    </row>
    <row r="2082" spans="1:29" x14ac:dyDescent="0.3">
      <c r="A2082" s="1">
        <f t="shared" si="320"/>
        <v>45221.645833328294</v>
      </c>
      <c r="B2082" s="6">
        <v>22</v>
      </c>
      <c r="C2082" s="6" t="s">
        <v>107</v>
      </c>
      <c r="D2082">
        <f>IF(HOUR(A2082)+MINUTE(A2082)/60&lt;=18,1,IF(HOUR(A2082)+MINUTE(A2082)/60&gt;=23.25,1,LOOKUP(DAY(A2082),calendario!$A$12:$A$41,calendario!$C$12:$C$41)))</f>
        <v>1</v>
      </c>
      <c r="E2082" s="89">
        <f t="shared" si="321"/>
        <v>4.4956772460937504</v>
      </c>
      <c r="F2082" s="88">
        <v>17.982708984375002</v>
      </c>
      <c r="G2082" s="89">
        <f t="shared" si="321"/>
        <v>4.4984052734375002</v>
      </c>
      <c r="H2082" s="86">
        <v>17.993621093750001</v>
      </c>
      <c r="O2082" s="53">
        <f t="shared" si="322"/>
        <v>0</v>
      </c>
      <c r="P2082" s="54">
        <f t="shared" si="323"/>
        <v>58.927641853201457</v>
      </c>
      <c r="Q2082" s="69">
        <v>28.279635346173865</v>
      </c>
      <c r="R2082" s="53">
        <f t="shared" si="324"/>
        <v>13.850812207183759</v>
      </c>
      <c r="S2082" s="53">
        <f t="shared" si="325"/>
        <v>0</v>
      </c>
      <c r="T2082" s="53">
        <f t="shared" si="326"/>
        <v>0</v>
      </c>
      <c r="U2082" s="53">
        <f t="shared" si="327"/>
        <v>58.927641853201457</v>
      </c>
      <c r="V2082" s="69">
        <v>28.279635346173865</v>
      </c>
      <c r="W2082" s="53">
        <f t="shared" si="328"/>
        <v>13.850812207183759</v>
      </c>
      <c r="X2082" s="53">
        <f t="shared" si="329"/>
        <v>0</v>
      </c>
      <c r="Y2082" s="12"/>
      <c r="Z2082" s="21"/>
      <c r="AA2082" s="48"/>
      <c r="AB2082" s="21"/>
      <c r="AC2082" s="12"/>
    </row>
    <row r="2083" spans="1:29" x14ac:dyDescent="0.3">
      <c r="A2083" s="1">
        <f t="shared" si="320"/>
        <v>45221.656249994958</v>
      </c>
      <c r="B2083" s="6">
        <v>22</v>
      </c>
      <c r="C2083" s="6" t="s">
        <v>108</v>
      </c>
      <c r="D2083">
        <f>IF(HOUR(A2083)+MINUTE(A2083)/60&lt;=18,1,IF(HOUR(A2083)+MINUTE(A2083)/60&gt;=23.25,1,LOOKUP(DAY(A2083),calendario!$A$12:$A$41,calendario!$C$12:$C$41)))</f>
        <v>1</v>
      </c>
      <c r="E2083" s="89">
        <f t="shared" si="321"/>
        <v>4.4913710937499998</v>
      </c>
      <c r="F2083" s="88">
        <v>17.965484374999999</v>
      </c>
      <c r="G2083" s="89">
        <f t="shared" si="321"/>
        <v>4.4988330078125003</v>
      </c>
      <c r="H2083" s="86">
        <v>17.995332031250001</v>
      </c>
      <c r="O2083" s="53">
        <f t="shared" si="322"/>
        <v>0</v>
      </c>
      <c r="P2083" s="54">
        <f t="shared" si="323"/>
        <v>58.927641853201457</v>
      </c>
      <c r="Q2083" s="69">
        <v>28.436516397709525</v>
      </c>
      <c r="R2083" s="53">
        <f t="shared" si="324"/>
        <v>13.77237168141593</v>
      </c>
      <c r="S2083" s="53">
        <f t="shared" si="325"/>
        <v>0</v>
      </c>
      <c r="T2083" s="53">
        <f t="shared" si="326"/>
        <v>0</v>
      </c>
      <c r="U2083" s="53">
        <f t="shared" si="327"/>
        <v>58.927641853201457</v>
      </c>
      <c r="V2083" s="69">
        <v>28.436516397709525</v>
      </c>
      <c r="W2083" s="53">
        <f t="shared" si="328"/>
        <v>13.77237168141593</v>
      </c>
      <c r="X2083" s="53">
        <f t="shared" si="329"/>
        <v>0</v>
      </c>
      <c r="Y2083" s="12"/>
      <c r="Z2083" s="21"/>
      <c r="AA2083" s="48"/>
      <c r="AB2083" s="21"/>
      <c r="AC2083" s="12"/>
    </row>
    <row r="2084" spans="1:29" x14ac:dyDescent="0.3">
      <c r="A2084" s="1">
        <f t="shared" si="320"/>
        <v>45221.666666661622</v>
      </c>
      <c r="B2084" s="6">
        <v>22</v>
      </c>
      <c r="C2084" s="6" t="s">
        <v>109</v>
      </c>
      <c r="D2084">
        <f>IF(HOUR(A2084)+MINUTE(A2084)/60&lt;=18,1,IF(HOUR(A2084)+MINUTE(A2084)/60&gt;=23.25,1,LOOKUP(DAY(A2084),calendario!$A$12:$A$41,calendario!$C$12:$C$41)))</f>
        <v>1</v>
      </c>
      <c r="E2084" s="89">
        <f t="shared" si="321"/>
        <v>4.4957387695312496</v>
      </c>
      <c r="F2084" s="88">
        <v>17.982955078124998</v>
      </c>
      <c r="G2084" s="89">
        <f t="shared" si="321"/>
        <v>4.49859619140625</v>
      </c>
      <c r="H2084" s="86">
        <v>17.994384765625</v>
      </c>
      <c r="O2084" s="53">
        <f t="shared" si="322"/>
        <v>0</v>
      </c>
      <c r="P2084" s="54">
        <f t="shared" si="323"/>
        <v>58.927641853201457</v>
      </c>
      <c r="Q2084" s="69">
        <v>28.436516397709525</v>
      </c>
      <c r="R2084" s="53">
        <f t="shared" si="324"/>
        <v>13.77237168141593</v>
      </c>
      <c r="S2084" s="53">
        <f t="shared" si="325"/>
        <v>0</v>
      </c>
      <c r="T2084" s="53">
        <f t="shared" si="326"/>
        <v>0</v>
      </c>
      <c r="U2084" s="53">
        <f t="shared" si="327"/>
        <v>58.927641853201457</v>
      </c>
      <c r="V2084" s="69">
        <v>28.436516397709525</v>
      </c>
      <c r="W2084" s="53">
        <f t="shared" si="328"/>
        <v>13.77237168141593</v>
      </c>
      <c r="X2084" s="53">
        <f t="shared" si="329"/>
        <v>0</v>
      </c>
      <c r="Y2084" s="12"/>
      <c r="Z2084" s="21"/>
      <c r="AA2084" s="48"/>
      <c r="AB2084" s="21"/>
      <c r="AC2084" s="12"/>
    </row>
    <row r="2085" spans="1:29" x14ac:dyDescent="0.3">
      <c r="A2085" s="1">
        <f t="shared" si="320"/>
        <v>45221.677083328286</v>
      </c>
      <c r="B2085" s="6">
        <v>22</v>
      </c>
      <c r="C2085" s="6" t="s">
        <v>110</v>
      </c>
      <c r="D2085">
        <f>IF(HOUR(A2085)+MINUTE(A2085)/60&lt;=18,1,IF(HOUR(A2085)+MINUTE(A2085)/60&gt;=23.25,1,LOOKUP(DAY(A2085),calendario!$A$12:$A$41,calendario!$C$12:$C$41)))</f>
        <v>1</v>
      </c>
      <c r="E2085" s="89">
        <f t="shared" si="321"/>
        <v>4.4956215820312497</v>
      </c>
      <c r="F2085" s="88">
        <v>17.982486328124999</v>
      </c>
      <c r="G2085" s="89">
        <f t="shared" si="321"/>
        <v>4.4985454101562503</v>
      </c>
      <c r="H2085" s="86">
        <v>17.994181640625001</v>
      </c>
      <c r="O2085" s="53">
        <f t="shared" si="322"/>
        <v>0</v>
      </c>
      <c r="P2085" s="54">
        <f t="shared" si="323"/>
        <v>58.927641853201457</v>
      </c>
      <c r="Q2085" s="69">
        <v>28.315820926600729</v>
      </c>
      <c r="R2085" s="53">
        <f t="shared" si="324"/>
        <v>13.832719416970328</v>
      </c>
      <c r="S2085" s="53">
        <f t="shared" si="325"/>
        <v>0</v>
      </c>
      <c r="T2085" s="53">
        <f t="shared" si="326"/>
        <v>0</v>
      </c>
      <c r="U2085" s="53">
        <f t="shared" si="327"/>
        <v>58.927641853201457</v>
      </c>
      <c r="V2085" s="69">
        <v>28.315820926600729</v>
      </c>
      <c r="W2085" s="53">
        <f t="shared" si="328"/>
        <v>13.832719416970328</v>
      </c>
      <c r="X2085" s="53">
        <f t="shared" si="329"/>
        <v>0</v>
      </c>
      <c r="Y2085" s="12"/>
      <c r="Z2085" s="21"/>
      <c r="AA2085" s="48"/>
      <c r="AB2085" s="21"/>
      <c r="AC2085" s="12"/>
    </row>
    <row r="2086" spans="1:29" x14ac:dyDescent="0.3">
      <c r="A2086" s="1">
        <f t="shared" si="320"/>
        <v>45221.68749999495</v>
      </c>
      <c r="B2086" s="6">
        <v>22</v>
      </c>
      <c r="C2086" s="6" t="s">
        <v>111</v>
      </c>
      <c r="D2086">
        <f>IF(HOUR(A2086)+MINUTE(A2086)/60&lt;=18,1,IF(HOUR(A2086)+MINUTE(A2086)/60&gt;=23.25,1,LOOKUP(DAY(A2086),calendario!$A$12:$A$41,calendario!$C$12:$C$41)))</f>
        <v>1</v>
      </c>
      <c r="E2086" s="89">
        <f t="shared" si="321"/>
        <v>4.4957514648437504</v>
      </c>
      <c r="F2086" s="88">
        <v>17.983005859375002</v>
      </c>
      <c r="G2086" s="89">
        <f t="shared" si="321"/>
        <v>4.4987778320312497</v>
      </c>
      <c r="H2086" s="86">
        <v>17.995111328124999</v>
      </c>
      <c r="O2086" s="53">
        <f t="shared" si="322"/>
        <v>0</v>
      </c>
      <c r="P2086" s="54">
        <f t="shared" si="323"/>
        <v>58.927641853201457</v>
      </c>
      <c r="Q2086" s="69">
        <v>28.315820926600729</v>
      </c>
      <c r="R2086" s="53">
        <f t="shared" si="324"/>
        <v>13.832719416970328</v>
      </c>
      <c r="S2086" s="53">
        <f t="shared" si="325"/>
        <v>0</v>
      </c>
      <c r="T2086" s="53">
        <f t="shared" si="326"/>
        <v>0</v>
      </c>
      <c r="U2086" s="53">
        <f t="shared" si="327"/>
        <v>58.927641853201457</v>
      </c>
      <c r="V2086" s="69">
        <v>28.315820926600729</v>
      </c>
      <c r="W2086" s="53">
        <f t="shared" si="328"/>
        <v>13.832719416970328</v>
      </c>
      <c r="X2086" s="53">
        <f t="shared" si="329"/>
        <v>0</v>
      </c>
      <c r="Y2086" s="12"/>
      <c r="Z2086" s="21"/>
      <c r="AA2086" s="48"/>
      <c r="AB2086" s="21"/>
      <c r="AC2086" s="12"/>
    </row>
    <row r="2087" spans="1:29" x14ac:dyDescent="0.3">
      <c r="A2087" s="1">
        <f t="shared" si="320"/>
        <v>45221.697916661615</v>
      </c>
      <c r="B2087" s="6">
        <v>22</v>
      </c>
      <c r="C2087" s="6" t="s">
        <v>112</v>
      </c>
      <c r="D2087">
        <f>IF(HOUR(A2087)+MINUTE(A2087)/60&lt;=18,1,IF(HOUR(A2087)+MINUTE(A2087)/60&gt;=23.25,1,LOOKUP(DAY(A2087),calendario!$A$12:$A$41,calendario!$C$12:$C$41)))</f>
        <v>1</v>
      </c>
      <c r="E2087" s="89">
        <f t="shared" si="321"/>
        <v>4.4958466796875003</v>
      </c>
      <c r="F2087" s="88">
        <v>17.983386718750001</v>
      </c>
      <c r="G2087" s="89">
        <f t="shared" si="321"/>
        <v>4.4990571289062498</v>
      </c>
      <c r="H2087" s="86">
        <v>17.996228515624999</v>
      </c>
      <c r="O2087" s="53">
        <f t="shared" si="322"/>
        <v>0</v>
      </c>
      <c r="P2087" s="54">
        <f t="shared" si="323"/>
        <v>58.927641853201457</v>
      </c>
      <c r="Q2087" s="69">
        <v>28.188423217074437</v>
      </c>
      <c r="R2087" s="53">
        <f t="shared" si="324"/>
        <v>13.896418271733474</v>
      </c>
      <c r="S2087" s="53">
        <f t="shared" si="325"/>
        <v>0</v>
      </c>
      <c r="T2087" s="53">
        <f t="shared" si="326"/>
        <v>0</v>
      </c>
      <c r="U2087" s="53">
        <f t="shared" si="327"/>
        <v>58.927641853201457</v>
      </c>
      <c r="V2087" s="69">
        <v>28.188423217074437</v>
      </c>
      <c r="W2087" s="53">
        <f t="shared" si="328"/>
        <v>13.896418271733474</v>
      </c>
      <c r="X2087" s="53">
        <f t="shared" si="329"/>
        <v>0</v>
      </c>
      <c r="Y2087" s="12"/>
      <c r="Z2087" s="21"/>
      <c r="AA2087" s="48"/>
      <c r="AB2087" s="21"/>
      <c r="AC2087" s="12"/>
    </row>
    <row r="2088" spans="1:29" x14ac:dyDescent="0.3">
      <c r="A2088" s="1">
        <f t="shared" si="320"/>
        <v>45221.708333328279</v>
      </c>
      <c r="B2088" s="6">
        <v>22</v>
      </c>
      <c r="C2088" s="6" t="s">
        <v>113</v>
      </c>
      <c r="D2088">
        <f>IF(HOUR(A2088)+MINUTE(A2088)/60&lt;=18,1,IF(HOUR(A2088)+MINUTE(A2088)/60&gt;=23.25,1,LOOKUP(DAY(A2088),calendario!$A$12:$A$41,calendario!$C$12:$C$41)))</f>
        <v>1</v>
      </c>
      <c r="E2088" s="89">
        <f t="shared" si="321"/>
        <v>4.4958383789062504</v>
      </c>
      <c r="F2088" s="88">
        <v>17.983353515625002</v>
      </c>
      <c r="G2088" s="89">
        <f t="shared" si="321"/>
        <v>4.4994711914062497</v>
      </c>
      <c r="H2088" s="86">
        <v>17.997884765624999</v>
      </c>
      <c r="O2088" s="53">
        <f t="shared" si="322"/>
        <v>0</v>
      </c>
      <c r="P2088" s="54">
        <f t="shared" si="323"/>
        <v>58.927641853201457</v>
      </c>
      <c r="Q2088" s="69">
        <v>28.188423217074437</v>
      </c>
      <c r="R2088" s="53">
        <f t="shared" si="324"/>
        <v>13.896418271733474</v>
      </c>
      <c r="S2088" s="53">
        <f t="shared" si="325"/>
        <v>0</v>
      </c>
      <c r="T2088" s="53">
        <f t="shared" si="326"/>
        <v>0</v>
      </c>
      <c r="U2088" s="53">
        <f t="shared" si="327"/>
        <v>58.927641853201457</v>
      </c>
      <c r="V2088" s="69">
        <v>28.188423217074437</v>
      </c>
      <c r="W2088" s="53">
        <f t="shared" si="328"/>
        <v>13.896418271733474</v>
      </c>
      <c r="X2088" s="53">
        <f t="shared" si="329"/>
        <v>0</v>
      </c>
      <c r="Y2088" s="12"/>
      <c r="Z2088" s="21"/>
      <c r="AA2088" s="48"/>
      <c r="AB2088" s="21"/>
      <c r="AC2088" s="12"/>
    </row>
    <row r="2089" spans="1:29" x14ac:dyDescent="0.3">
      <c r="A2089" s="1">
        <f t="shared" si="320"/>
        <v>45221.718749994943</v>
      </c>
      <c r="B2089" s="6">
        <v>22</v>
      </c>
      <c r="C2089" s="6" t="s">
        <v>114</v>
      </c>
      <c r="D2089">
        <f>IF(HOUR(A2089)+MINUTE(A2089)/60&lt;=18,1,IF(HOUR(A2089)+MINUTE(A2089)/60&gt;=23.25,1,LOOKUP(DAY(A2089),calendario!$A$12:$A$41,calendario!$C$12:$C$41)))</f>
        <v>1</v>
      </c>
      <c r="E2089" s="89">
        <f t="shared" si="321"/>
        <v>4.4958623046874999</v>
      </c>
      <c r="F2089" s="88">
        <v>17.98344921875</v>
      </c>
      <c r="G2089" s="89">
        <f t="shared" si="321"/>
        <v>4.4994042968750003</v>
      </c>
      <c r="H2089" s="86">
        <v>17.997617187500001</v>
      </c>
      <c r="O2089" s="53">
        <f t="shared" si="322"/>
        <v>0</v>
      </c>
      <c r="P2089" s="54">
        <f t="shared" si="323"/>
        <v>58.927641853201457</v>
      </c>
      <c r="Q2089" s="69">
        <v>27.789750650702757</v>
      </c>
      <c r="R2089" s="53">
        <f t="shared" si="324"/>
        <v>14.095754554919314</v>
      </c>
      <c r="S2089" s="53">
        <f t="shared" si="325"/>
        <v>0</v>
      </c>
      <c r="T2089" s="53">
        <f t="shared" si="326"/>
        <v>0</v>
      </c>
      <c r="U2089" s="53">
        <f t="shared" si="327"/>
        <v>58.927641853201457</v>
      </c>
      <c r="V2089" s="69">
        <v>27.789750650702757</v>
      </c>
      <c r="W2089" s="53">
        <f t="shared" si="328"/>
        <v>14.095754554919314</v>
      </c>
      <c r="X2089" s="53">
        <f t="shared" si="329"/>
        <v>0</v>
      </c>
      <c r="Y2089" s="12"/>
      <c r="Z2089" s="21"/>
      <c r="AA2089" s="48"/>
      <c r="AB2089" s="21"/>
      <c r="AC2089" s="12"/>
    </row>
    <row r="2090" spans="1:29" x14ac:dyDescent="0.3">
      <c r="A2090" s="1">
        <f t="shared" si="320"/>
        <v>45221.729166661607</v>
      </c>
      <c r="B2090" s="6">
        <v>22</v>
      </c>
      <c r="C2090" s="6" t="s">
        <v>115</v>
      </c>
      <c r="D2090">
        <f>IF(HOUR(A2090)+MINUTE(A2090)/60&lt;=18,1,IF(HOUR(A2090)+MINUTE(A2090)/60&gt;=23.25,1,LOOKUP(DAY(A2090),calendario!$A$12:$A$41,calendario!$C$12:$C$41)))</f>
        <v>1</v>
      </c>
      <c r="E2090" s="89">
        <f t="shared" si="321"/>
        <v>4.4961982421875</v>
      </c>
      <c r="F2090" s="88">
        <v>17.98479296875</v>
      </c>
      <c r="G2090" s="89">
        <f t="shared" si="321"/>
        <v>4.4992031250000002</v>
      </c>
      <c r="H2090" s="86">
        <v>17.996812500000001</v>
      </c>
      <c r="O2090" s="53">
        <f t="shared" si="322"/>
        <v>0</v>
      </c>
      <c r="P2090" s="54">
        <f t="shared" si="323"/>
        <v>58.927641853201457</v>
      </c>
      <c r="Q2090" s="69">
        <v>27.789750650702757</v>
      </c>
      <c r="R2090" s="53">
        <f t="shared" si="324"/>
        <v>14.095754554919314</v>
      </c>
      <c r="S2090" s="53">
        <f t="shared" si="325"/>
        <v>0</v>
      </c>
      <c r="T2090" s="53">
        <f t="shared" si="326"/>
        <v>0</v>
      </c>
      <c r="U2090" s="53">
        <f t="shared" si="327"/>
        <v>58.927641853201457</v>
      </c>
      <c r="V2090" s="69">
        <v>27.789750650702757</v>
      </c>
      <c r="W2090" s="53">
        <f t="shared" si="328"/>
        <v>14.095754554919314</v>
      </c>
      <c r="X2090" s="53">
        <f t="shared" si="329"/>
        <v>0</v>
      </c>
      <c r="Y2090" s="12"/>
      <c r="Z2090" s="21"/>
      <c r="AA2090" s="48"/>
      <c r="AB2090" s="21"/>
      <c r="AC2090" s="12"/>
    </row>
    <row r="2091" spans="1:29" x14ac:dyDescent="0.3">
      <c r="A2091" s="1">
        <f t="shared" si="320"/>
        <v>45221.739583328272</v>
      </c>
      <c r="B2091" s="6">
        <v>22</v>
      </c>
      <c r="C2091" s="6" t="s">
        <v>116</v>
      </c>
      <c r="D2091">
        <f>IF(HOUR(A2091)+MINUTE(A2091)/60&lt;=18,1,IF(HOUR(A2091)+MINUTE(A2091)/60&gt;=23.25,1,LOOKUP(DAY(A2091),calendario!$A$12:$A$41,calendario!$C$12:$C$41)))</f>
        <v>1</v>
      </c>
      <c r="E2091" s="89">
        <f t="shared" si="321"/>
        <v>4.4964755859374996</v>
      </c>
      <c r="F2091" s="88">
        <v>17.985902343749999</v>
      </c>
      <c r="G2091" s="89">
        <f t="shared" si="321"/>
        <v>4.4985498046875003</v>
      </c>
      <c r="H2091" s="86">
        <v>17.994199218750001</v>
      </c>
      <c r="O2091" s="53">
        <f t="shared" si="322"/>
        <v>0</v>
      </c>
      <c r="P2091" s="54">
        <f t="shared" si="323"/>
        <v>58.927641853201457</v>
      </c>
      <c r="Q2091" s="69">
        <v>27.713902134305048</v>
      </c>
      <c r="R2091" s="53">
        <f t="shared" si="324"/>
        <v>14.133678813118168</v>
      </c>
      <c r="S2091" s="53">
        <f t="shared" si="325"/>
        <v>0</v>
      </c>
      <c r="T2091" s="53">
        <f t="shared" si="326"/>
        <v>0</v>
      </c>
      <c r="U2091" s="53">
        <f t="shared" si="327"/>
        <v>58.927641853201457</v>
      </c>
      <c r="V2091" s="69">
        <v>27.713902134305048</v>
      </c>
      <c r="W2091" s="53">
        <f t="shared" si="328"/>
        <v>14.133678813118168</v>
      </c>
      <c r="X2091" s="53">
        <f t="shared" si="329"/>
        <v>0</v>
      </c>
      <c r="Y2091" s="12"/>
      <c r="Z2091" s="21"/>
      <c r="AA2091" s="48"/>
      <c r="AB2091" s="21"/>
      <c r="AC2091" s="12"/>
    </row>
    <row r="2092" spans="1:29" x14ac:dyDescent="0.3">
      <c r="A2092" s="1">
        <f t="shared" si="320"/>
        <v>45221.749999994936</v>
      </c>
      <c r="B2092" s="6">
        <v>22</v>
      </c>
      <c r="C2092" s="6" t="s">
        <v>117</v>
      </c>
      <c r="D2092">
        <f>IF(HOUR(A2092)+MINUTE(A2092)/60&lt;=18,1,IF(HOUR(A2092)+MINUTE(A2092)/60&gt;=23.25,1,LOOKUP(DAY(A2092),calendario!$A$12:$A$41,calendario!$C$12:$C$41)))</f>
        <v>1</v>
      </c>
      <c r="E2092" s="89">
        <f t="shared" si="321"/>
        <v>4.4965991210937499</v>
      </c>
      <c r="F2092" s="88">
        <v>17.986396484375</v>
      </c>
      <c r="G2092" s="89">
        <f t="shared" si="321"/>
        <v>4.49839990234375</v>
      </c>
      <c r="H2092" s="86">
        <v>17.993599609375</v>
      </c>
      <c r="O2092" s="53">
        <f t="shared" si="322"/>
        <v>0</v>
      </c>
      <c r="P2092" s="54">
        <f t="shared" si="323"/>
        <v>58.927641853201457</v>
      </c>
      <c r="Q2092" s="69">
        <v>27.713902134305048</v>
      </c>
      <c r="R2092" s="53">
        <f t="shared" si="324"/>
        <v>14.133678813118168</v>
      </c>
      <c r="S2092" s="53">
        <f t="shared" si="325"/>
        <v>0</v>
      </c>
      <c r="T2092" s="53">
        <f t="shared" si="326"/>
        <v>0</v>
      </c>
      <c r="U2092" s="53">
        <f t="shared" si="327"/>
        <v>58.927641853201457</v>
      </c>
      <c r="V2092" s="69">
        <v>27.713902134305048</v>
      </c>
      <c r="W2092" s="53">
        <f t="shared" si="328"/>
        <v>14.133678813118168</v>
      </c>
      <c r="X2092" s="53">
        <f t="shared" si="329"/>
        <v>0</v>
      </c>
      <c r="Y2092" s="12"/>
      <c r="Z2092" s="21"/>
      <c r="AA2092" s="48"/>
      <c r="AB2092" s="21"/>
      <c r="AC2092" s="12"/>
    </row>
    <row r="2093" spans="1:29" x14ac:dyDescent="0.3">
      <c r="A2093" s="1">
        <f t="shared" si="320"/>
        <v>45221.7604166616</v>
      </c>
      <c r="B2093" s="6">
        <v>22</v>
      </c>
      <c r="C2093" s="6" t="s">
        <v>118</v>
      </c>
      <c r="D2093">
        <f>IF(HOUR(A2093)+MINUTE(A2093)/60&lt;=18,1,IF(HOUR(A2093)+MINUTE(A2093)/60&gt;=23.25,1,LOOKUP(DAY(A2093),calendario!$A$12:$A$41,calendario!$C$12:$C$41)))</f>
        <v>1</v>
      </c>
      <c r="E2093" s="89">
        <f t="shared" si="321"/>
        <v>4.4973876953124998</v>
      </c>
      <c r="F2093" s="88">
        <v>17.989550781249999</v>
      </c>
      <c r="G2093" s="89">
        <f t="shared" si="321"/>
        <v>4.4978466796875001</v>
      </c>
      <c r="H2093" s="86">
        <v>17.99138671875</v>
      </c>
      <c r="O2093" s="53">
        <f t="shared" si="322"/>
        <v>0</v>
      </c>
      <c r="P2093" s="54">
        <f t="shared" si="323"/>
        <v>58.927641853201457</v>
      </c>
      <c r="Q2093" s="69">
        <v>28.294796199895888</v>
      </c>
      <c r="R2093" s="53">
        <f t="shared" si="324"/>
        <v>13.843231780322748</v>
      </c>
      <c r="S2093" s="53">
        <f t="shared" si="325"/>
        <v>0</v>
      </c>
      <c r="T2093" s="53">
        <f t="shared" si="326"/>
        <v>0</v>
      </c>
      <c r="U2093" s="53">
        <f t="shared" si="327"/>
        <v>58.927641853201457</v>
      </c>
      <c r="V2093" s="69">
        <v>28.294796199895888</v>
      </c>
      <c r="W2093" s="53">
        <f t="shared" si="328"/>
        <v>13.843231780322748</v>
      </c>
      <c r="X2093" s="53">
        <f t="shared" si="329"/>
        <v>0</v>
      </c>
      <c r="Y2093" s="12"/>
      <c r="Z2093" s="21"/>
      <c r="AA2093" s="48"/>
      <c r="AB2093" s="21"/>
      <c r="AC2093" s="12"/>
    </row>
    <row r="2094" spans="1:29" x14ac:dyDescent="0.3">
      <c r="A2094" s="1">
        <f t="shared" si="320"/>
        <v>45221.770833328264</v>
      </c>
      <c r="B2094" s="6">
        <v>22</v>
      </c>
      <c r="C2094" s="6" t="s">
        <v>119</v>
      </c>
      <c r="D2094">
        <f>IF(HOUR(A2094)+MINUTE(A2094)/60&lt;=18,1,IF(HOUR(A2094)+MINUTE(A2094)/60&gt;=23.25,1,LOOKUP(DAY(A2094),calendario!$A$12:$A$41,calendario!$C$12:$C$41)))</f>
        <v>1</v>
      </c>
      <c r="E2094" s="89">
        <f t="shared" si="321"/>
        <v>4.4984013671875003</v>
      </c>
      <c r="F2094" s="88">
        <v>17.993605468750001</v>
      </c>
      <c r="G2094" s="89">
        <f t="shared" si="321"/>
        <v>4.4976318359374998</v>
      </c>
      <c r="H2094" s="86">
        <v>17.990527343749999</v>
      </c>
      <c r="O2094" s="53">
        <f t="shared" si="322"/>
        <v>0</v>
      </c>
      <c r="P2094" s="54">
        <f t="shared" si="323"/>
        <v>58.927641853201457</v>
      </c>
      <c r="Q2094" s="69">
        <v>28.294796199895888</v>
      </c>
      <c r="R2094" s="53">
        <f t="shared" si="324"/>
        <v>13.843231780322748</v>
      </c>
      <c r="S2094" s="53">
        <f t="shared" si="325"/>
        <v>0</v>
      </c>
      <c r="T2094" s="53">
        <f t="shared" si="326"/>
        <v>0</v>
      </c>
      <c r="U2094" s="53">
        <f t="shared" si="327"/>
        <v>58.927641853201457</v>
      </c>
      <c r="V2094" s="69">
        <v>28.294796199895888</v>
      </c>
      <c r="W2094" s="53">
        <f t="shared" si="328"/>
        <v>13.843231780322748</v>
      </c>
      <c r="X2094" s="53">
        <f t="shared" si="329"/>
        <v>0</v>
      </c>
      <c r="Y2094" s="12"/>
      <c r="Z2094" s="21"/>
      <c r="AA2094" s="48"/>
      <c r="AB2094" s="21"/>
      <c r="AC2094" s="12"/>
    </row>
    <row r="2095" spans="1:29" x14ac:dyDescent="0.3">
      <c r="A2095" s="1">
        <f t="shared" si="320"/>
        <v>45221.781249994929</v>
      </c>
      <c r="B2095" s="6">
        <v>22</v>
      </c>
      <c r="C2095" s="6" t="s">
        <v>120</v>
      </c>
      <c r="D2095">
        <f>IF(HOUR(A2095)+MINUTE(A2095)/60&lt;=18,1,IF(HOUR(A2095)+MINUTE(A2095)/60&gt;=23.25,1,LOOKUP(DAY(A2095),calendario!$A$12:$A$41,calendario!$C$12:$C$41)))</f>
        <v>1</v>
      </c>
      <c r="E2095" s="89">
        <f t="shared" si="321"/>
        <v>4.5016645507812498</v>
      </c>
      <c r="F2095" s="88">
        <v>18.006658203124999</v>
      </c>
      <c r="G2095" s="89">
        <f t="shared" si="321"/>
        <v>4.4977812500000001</v>
      </c>
      <c r="H2095" s="86">
        <v>17.991125</v>
      </c>
      <c r="O2095" s="53">
        <f t="shared" si="322"/>
        <v>0</v>
      </c>
      <c r="P2095" s="54">
        <f t="shared" si="323"/>
        <v>58.927641853201457</v>
      </c>
      <c r="Q2095" s="69">
        <v>28.492515356585113</v>
      </c>
      <c r="R2095" s="53">
        <f t="shared" si="324"/>
        <v>13.744372201978136</v>
      </c>
      <c r="S2095" s="53">
        <f t="shared" si="325"/>
        <v>0</v>
      </c>
      <c r="T2095" s="53">
        <f t="shared" si="326"/>
        <v>0</v>
      </c>
      <c r="U2095" s="53">
        <f t="shared" si="327"/>
        <v>58.927641853201457</v>
      </c>
      <c r="V2095" s="69">
        <v>28.492515356585113</v>
      </c>
      <c r="W2095" s="53">
        <f t="shared" si="328"/>
        <v>13.744372201978136</v>
      </c>
      <c r="X2095" s="53">
        <f t="shared" si="329"/>
        <v>0</v>
      </c>
      <c r="Y2095" s="12"/>
      <c r="Z2095" s="21"/>
      <c r="AA2095" s="48"/>
      <c r="AB2095" s="21"/>
      <c r="AC2095" s="12"/>
    </row>
    <row r="2096" spans="1:29" x14ac:dyDescent="0.3">
      <c r="A2096" s="1">
        <f t="shared" si="320"/>
        <v>45221.791666661593</v>
      </c>
      <c r="B2096" s="6">
        <v>22</v>
      </c>
      <c r="C2096" s="6" t="s">
        <v>121</v>
      </c>
      <c r="D2096">
        <f>IF(HOUR(A2096)+MINUTE(A2096)/60&lt;=18,1,IF(HOUR(A2096)+MINUTE(A2096)/60&gt;=23.25,1,LOOKUP(DAY(A2096),calendario!$A$12:$A$41,calendario!$C$12:$C$41)))</f>
        <v>1</v>
      </c>
      <c r="E2096" s="89">
        <f t="shared" si="321"/>
        <v>4.5032822265624999</v>
      </c>
      <c r="F2096" s="88">
        <v>18.01312890625</v>
      </c>
      <c r="G2096" s="89">
        <f t="shared" si="321"/>
        <v>4.4976665039062498</v>
      </c>
      <c r="H2096" s="86">
        <v>17.990666015624999</v>
      </c>
      <c r="O2096" s="53">
        <f t="shared" si="322"/>
        <v>0</v>
      </c>
      <c r="P2096" s="54">
        <f t="shared" si="323"/>
        <v>58.927641853201457</v>
      </c>
      <c r="Q2096" s="69">
        <v>28.492515356585113</v>
      </c>
      <c r="R2096" s="53">
        <f t="shared" si="324"/>
        <v>13.744372201978136</v>
      </c>
      <c r="S2096" s="53">
        <f t="shared" si="325"/>
        <v>0</v>
      </c>
      <c r="T2096" s="53">
        <f t="shared" si="326"/>
        <v>0</v>
      </c>
      <c r="U2096" s="53">
        <f t="shared" si="327"/>
        <v>58.927641853201457</v>
      </c>
      <c r="V2096" s="69">
        <v>28.492515356585113</v>
      </c>
      <c r="W2096" s="53">
        <f t="shared" si="328"/>
        <v>13.744372201978136</v>
      </c>
      <c r="X2096" s="53">
        <f t="shared" si="329"/>
        <v>0</v>
      </c>
      <c r="Y2096" s="12"/>
      <c r="Z2096" s="21"/>
      <c r="AA2096" s="48"/>
      <c r="AB2096" s="21"/>
      <c r="AC2096" s="12"/>
    </row>
    <row r="2097" spans="1:29" x14ac:dyDescent="0.3">
      <c r="A2097" s="1">
        <f t="shared" si="320"/>
        <v>45221.802083328257</v>
      </c>
      <c r="B2097" s="6">
        <v>22</v>
      </c>
      <c r="C2097" s="6" t="s">
        <v>122</v>
      </c>
      <c r="D2097">
        <f>IF(HOUR(A2097)+MINUTE(A2097)/60&lt;=18,1,IF(HOUR(A2097)+MINUTE(A2097)/60&gt;=23.25,1,LOOKUP(DAY(A2097),calendario!$A$12:$A$41,calendario!$C$12:$C$41)))</f>
        <v>1</v>
      </c>
      <c r="E2097" s="89">
        <f t="shared" si="321"/>
        <v>4.5038217773437497</v>
      </c>
      <c r="F2097" s="88">
        <v>18.015287109374999</v>
      </c>
      <c r="G2097" s="89">
        <f t="shared" si="321"/>
        <v>4.4976474609375003</v>
      </c>
      <c r="H2097" s="86">
        <v>17.990589843750001</v>
      </c>
      <c r="O2097" s="53">
        <f t="shared" si="322"/>
        <v>0</v>
      </c>
      <c r="P2097" s="54">
        <f t="shared" si="323"/>
        <v>58.927641853201457</v>
      </c>
      <c r="Q2097" s="69">
        <v>28.191309474232167</v>
      </c>
      <c r="R2097" s="53">
        <f t="shared" si="324"/>
        <v>13.894975143154609</v>
      </c>
      <c r="S2097" s="53">
        <f t="shared" si="325"/>
        <v>0</v>
      </c>
      <c r="T2097" s="53">
        <f t="shared" si="326"/>
        <v>0</v>
      </c>
      <c r="U2097" s="53">
        <f t="shared" si="327"/>
        <v>58.927641853201457</v>
      </c>
      <c r="V2097" s="69">
        <v>28.191309474232167</v>
      </c>
      <c r="W2097" s="53">
        <f t="shared" si="328"/>
        <v>13.894975143154609</v>
      </c>
      <c r="X2097" s="53">
        <f t="shared" si="329"/>
        <v>0</v>
      </c>
      <c r="Y2097" s="12"/>
      <c r="Z2097" s="21"/>
      <c r="AA2097" s="48"/>
      <c r="AB2097" s="21"/>
      <c r="AC2097" s="12"/>
    </row>
    <row r="2098" spans="1:29" x14ac:dyDescent="0.3">
      <c r="A2098" s="1">
        <f t="shared" si="320"/>
        <v>45221.812499994921</v>
      </c>
      <c r="B2098" s="6">
        <v>22</v>
      </c>
      <c r="C2098" s="6" t="s">
        <v>123</v>
      </c>
      <c r="D2098">
        <f>IF(HOUR(A2098)+MINUTE(A2098)/60&lt;=18,1,IF(HOUR(A2098)+MINUTE(A2098)/60&gt;=23.25,1,LOOKUP(DAY(A2098),calendario!$A$12:$A$41,calendario!$C$12:$C$41)))</f>
        <v>1</v>
      </c>
      <c r="E2098" s="89">
        <f t="shared" si="321"/>
        <v>4.5042226562499996</v>
      </c>
      <c r="F2098" s="88">
        <v>18.016890624999998</v>
      </c>
      <c r="G2098" s="89">
        <f t="shared" si="321"/>
        <v>4.4974970703124999</v>
      </c>
      <c r="H2098" s="86">
        <v>17.98998828125</v>
      </c>
      <c r="O2098" s="53">
        <f t="shared" si="322"/>
        <v>0</v>
      </c>
      <c r="P2098" s="54">
        <f t="shared" si="323"/>
        <v>58.927641853201457</v>
      </c>
      <c r="Q2098" s="69">
        <v>28.191309474232167</v>
      </c>
      <c r="R2098" s="53">
        <f t="shared" si="324"/>
        <v>13.894975143154609</v>
      </c>
      <c r="S2098" s="53">
        <f t="shared" si="325"/>
        <v>0</v>
      </c>
      <c r="T2098" s="53">
        <f t="shared" si="326"/>
        <v>0</v>
      </c>
      <c r="U2098" s="53">
        <f t="shared" si="327"/>
        <v>58.927641853201457</v>
      </c>
      <c r="V2098" s="69">
        <v>28.191309474232167</v>
      </c>
      <c r="W2098" s="53">
        <f t="shared" si="328"/>
        <v>13.894975143154609</v>
      </c>
      <c r="X2098" s="53">
        <f t="shared" si="329"/>
        <v>0</v>
      </c>
      <c r="Y2098" s="12"/>
      <c r="Z2098" s="21"/>
      <c r="AA2098" s="48"/>
      <c r="AB2098" s="21"/>
      <c r="AC2098" s="12"/>
    </row>
    <row r="2099" spans="1:29" x14ac:dyDescent="0.3">
      <c r="A2099" s="1">
        <f t="shared" si="320"/>
        <v>45221.822916661586</v>
      </c>
      <c r="B2099" s="6">
        <v>22</v>
      </c>
      <c r="C2099" s="6" t="s">
        <v>124</v>
      </c>
      <c r="D2099">
        <f>IF(HOUR(A2099)+MINUTE(A2099)/60&lt;=18,1,IF(HOUR(A2099)+MINUTE(A2099)/60&gt;=23.25,1,LOOKUP(DAY(A2099),calendario!$A$12:$A$41,calendario!$C$12:$C$41)))</f>
        <v>1</v>
      </c>
      <c r="E2099" s="89">
        <f t="shared" si="321"/>
        <v>4.5051308593749999</v>
      </c>
      <c r="F2099" s="88">
        <v>18.0205234375</v>
      </c>
      <c r="G2099" s="89">
        <f t="shared" si="321"/>
        <v>4.49744091796875</v>
      </c>
      <c r="H2099" s="86">
        <v>17.989763671875</v>
      </c>
      <c r="O2099" s="53">
        <f t="shared" si="322"/>
        <v>0</v>
      </c>
      <c r="P2099" s="54">
        <f t="shared" si="323"/>
        <v>58.927641853201457</v>
      </c>
      <c r="Q2099" s="69">
        <v>29.030737116085369</v>
      </c>
      <c r="R2099" s="53">
        <f t="shared" si="324"/>
        <v>13.475261322228008</v>
      </c>
      <c r="S2099" s="53">
        <f t="shared" si="325"/>
        <v>0</v>
      </c>
      <c r="T2099" s="53">
        <f t="shared" si="326"/>
        <v>0</v>
      </c>
      <c r="U2099" s="53">
        <f t="shared" si="327"/>
        <v>58.927641853201457</v>
      </c>
      <c r="V2099" s="69">
        <v>29.030737116085369</v>
      </c>
      <c r="W2099" s="53">
        <f t="shared" si="328"/>
        <v>13.475261322228008</v>
      </c>
      <c r="X2099" s="53">
        <f t="shared" si="329"/>
        <v>0</v>
      </c>
      <c r="Y2099" s="12"/>
      <c r="Z2099" s="21"/>
      <c r="AA2099" s="48"/>
      <c r="AB2099" s="21"/>
      <c r="AC2099" s="12"/>
    </row>
    <row r="2100" spans="1:29" x14ac:dyDescent="0.3">
      <c r="A2100" s="1">
        <f t="shared" si="320"/>
        <v>45221.83333332825</v>
      </c>
      <c r="B2100" s="6">
        <v>22</v>
      </c>
      <c r="C2100" s="6" t="s">
        <v>125</v>
      </c>
      <c r="D2100">
        <f>IF(HOUR(A2100)+MINUTE(A2100)/60&lt;=18,1,IF(HOUR(A2100)+MINUTE(A2100)/60&gt;=23.25,1,LOOKUP(DAY(A2100),calendario!$A$12:$A$41,calendario!$C$12:$C$41)))</f>
        <v>1</v>
      </c>
      <c r="E2100" s="89">
        <f t="shared" si="321"/>
        <v>4.5053974609375</v>
      </c>
      <c r="F2100" s="88">
        <v>18.02158984375</v>
      </c>
      <c r="G2100" s="89">
        <f t="shared" si="321"/>
        <v>4.4976367187499999</v>
      </c>
      <c r="H2100" s="86">
        <v>17.990546875</v>
      </c>
      <c r="O2100" s="53">
        <f t="shared" si="322"/>
        <v>0</v>
      </c>
      <c r="P2100" s="54">
        <f t="shared" si="323"/>
        <v>58.927641853201457</v>
      </c>
      <c r="Q2100" s="69">
        <v>29.030737116085369</v>
      </c>
      <c r="R2100" s="53">
        <f t="shared" si="324"/>
        <v>13.475261322228008</v>
      </c>
      <c r="S2100" s="53">
        <f t="shared" si="325"/>
        <v>0</v>
      </c>
      <c r="T2100" s="53">
        <f t="shared" si="326"/>
        <v>0</v>
      </c>
      <c r="U2100" s="53">
        <f t="shared" si="327"/>
        <v>58.927641853201457</v>
      </c>
      <c r="V2100" s="69">
        <v>29.030737116085369</v>
      </c>
      <c r="W2100" s="53">
        <f t="shared" si="328"/>
        <v>13.475261322228008</v>
      </c>
      <c r="X2100" s="53">
        <f t="shared" si="329"/>
        <v>0</v>
      </c>
      <c r="Y2100" s="12"/>
      <c r="Z2100" s="21"/>
      <c r="AA2100" s="48"/>
      <c r="AB2100" s="21"/>
      <c r="AC2100" s="12"/>
    </row>
    <row r="2101" spans="1:29" x14ac:dyDescent="0.3">
      <c r="A2101" s="1">
        <f t="shared" si="320"/>
        <v>45221.843749994914</v>
      </c>
      <c r="B2101" s="6">
        <v>22</v>
      </c>
      <c r="C2101" s="6" t="s">
        <v>126</v>
      </c>
      <c r="D2101">
        <f>IF(HOUR(A2101)+MINUTE(A2101)/60&lt;=18,1,IF(HOUR(A2101)+MINUTE(A2101)/60&gt;=23.25,1,LOOKUP(DAY(A2101),calendario!$A$12:$A$41,calendario!$C$12:$C$41)))</f>
        <v>1</v>
      </c>
      <c r="E2101" s="89">
        <f t="shared" si="321"/>
        <v>4.5063637695312497</v>
      </c>
      <c r="F2101" s="88">
        <v>18.025455078124999</v>
      </c>
      <c r="G2101" s="89">
        <f t="shared" si="321"/>
        <v>4.49761083984375</v>
      </c>
      <c r="H2101" s="86">
        <v>17.990443359375</v>
      </c>
      <c r="O2101" s="53">
        <f t="shared" si="322"/>
        <v>0</v>
      </c>
      <c r="P2101" s="54">
        <f t="shared" si="323"/>
        <v>58.927641853201457</v>
      </c>
      <c r="Q2101" s="69">
        <v>27.907540603852159</v>
      </c>
      <c r="R2101" s="53">
        <f t="shared" si="324"/>
        <v>14.036859578344613</v>
      </c>
      <c r="S2101" s="53">
        <f t="shared" si="325"/>
        <v>0</v>
      </c>
      <c r="T2101" s="53">
        <f t="shared" si="326"/>
        <v>0</v>
      </c>
      <c r="U2101" s="53">
        <f t="shared" si="327"/>
        <v>58.927641853201457</v>
      </c>
      <c r="V2101" s="69">
        <v>27.907540603852159</v>
      </c>
      <c r="W2101" s="53">
        <f t="shared" si="328"/>
        <v>14.036859578344613</v>
      </c>
      <c r="X2101" s="53">
        <f t="shared" si="329"/>
        <v>0</v>
      </c>
      <c r="Y2101" s="12"/>
      <c r="Z2101" s="21"/>
      <c r="AA2101" s="48"/>
      <c r="AB2101" s="21"/>
      <c r="AC2101" s="12"/>
    </row>
    <row r="2102" spans="1:29" x14ac:dyDescent="0.3">
      <c r="A2102" s="1">
        <f t="shared" si="320"/>
        <v>45221.854166661578</v>
      </c>
      <c r="B2102" s="6">
        <v>22</v>
      </c>
      <c r="C2102" s="6" t="s">
        <v>127</v>
      </c>
      <c r="D2102">
        <f>IF(HOUR(A2102)+MINUTE(A2102)/60&lt;=18,1,IF(HOUR(A2102)+MINUTE(A2102)/60&gt;=23.25,1,LOOKUP(DAY(A2102),calendario!$A$12:$A$41,calendario!$C$12:$C$41)))</f>
        <v>1</v>
      </c>
      <c r="E2102" s="89">
        <f t="shared" si="321"/>
        <v>4.5063969726562503</v>
      </c>
      <c r="F2102" s="88">
        <v>18.025587890625001</v>
      </c>
      <c r="G2102" s="89">
        <f t="shared" si="321"/>
        <v>4.4976831054687496</v>
      </c>
      <c r="H2102" s="86">
        <v>17.990732421874998</v>
      </c>
      <c r="O2102" s="53">
        <f t="shared" si="322"/>
        <v>0</v>
      </c>
      <c r="P2102" s="54">
        <f t="shared" si="323"/>
        <v>58.927641853201457</v>
      </c>
      <c r="Q2102" s="69">
        <v>27.907540603852159</v>
      </c>
      <c r="R2102" s="53">
        <f t="shared" si="324"/>
        <v>14.036859578344613</v>
      </c>
      <c r="S2102" s="53">
        <f t="shared" si="325"/>
        <v>0</v>
      </c>
      <c r="T2102" s="53">
        <f t="shared" si="326"/>
        <v>0</v>
      </c>
      <c r="U2102" s="53">
        <f t="shared" si="327"/>
        <v>58.927641853201457</v>
      </c>
      <c r="V2102" s="69">
        <v>27.907540603852159</v>
      </c>
      <c r="W2102" s="53">
        <f t="shared" si="328"/>
        <v>14.036859578344613</v>
      </c>
      <c r="X2102" s="53">
        <f t="shared" si="329"/>
        <v>0</v>
      </c>
      <c r="Y2102" s="12"/>
      <c r="Z2102" s="21"/>
      <c r="AA2102" s="48"/>
      <c r="AB2102" s="21"/>
      <c r="AC2102" s="12"/>
    </row>
    <row r="2103" spans="1:29" x14ac:dyDescent="0.3">
      <c r="A2103" s="1">
        <f t="shared" si="320"/>
        <v>45221.864583328243</v>
      </c>
      <c r="B2103" s="6">
        <v>22</v>
      </c>
      <c r="C2103" s="6" t="s">
        <v>128</v>
      </c>
      <c r="D2103">
        <f>IF(HOUR(A2103)+MINUTE(A2103)/60&lt;=18,1,IF(HOUR(A2103)+MINUTE(A2103)/60&gt;=23.25,1,LOOKUP(DAY(A2103),calendario!$A$12:$A$41,calendario!$C$12:$C$41)))</f>
        <v>1</v>
      </c>
      <c r="E2103" s="89">
        <f t="shared" si="321"/>
        <v>4.50650439453125</v>
      </c>
      <c r="F2103" s="88">
        <v>18.026017578125</v>
      </c>
      <c r="G2103" s="89">
        <f t="shared" si="321"/>
        <v>4.4973603515624996</v>
      </c>
      <c r="H2103" s="86">
        <v>17.989441406249998</v>
      </c>
      <c r="O2103" s="53">
        <f t="shared" si="322"/>
        <v>0</v>
      </c>
      <c r="P2103" s="54">
        <f t="shared" si="323"/>
        <v>58.927641853201457</v>
      </c>
      <c r="Q2103" s="69">
        <v>27.850960957834463</v>
      </c>
      <c r="R2103" s="53">
        <f t="shared" si="324"/>
        <v>14.065149401353461</v>
      </c>
      <c r="S2103" s="53">
        <f t="shared" si="325"/>
        <v>0</v>
      </c>
      <c r="T2103" s="53">
        <f t="shared" si="326"/>
        <v>0</v>
      </c>
      <c r="U2103" s="53">
        <f t="shared" si="327"/>
        <v>58.927641853201457</v>
      </c>
      <c r="V2103" s="69">
        <v>27.850960957834463</v>
      </c>
      <c r="W2103" s="53">
        <f t="shared" si="328"/>
        <v>14.065149401353461</v>
      </c>
      <c r="X2103" s="53">
        <f t="shared" si="329"/>
        <v>0</v>
      </c>
      <c r="Y2103" s="12"/>
      <c r="Z2103" s="21"/>
      <c r="AA2103" s="48"/>
      <c r="AB2103" s="21"/>
      <c r="AC2103" s="12"/>
    </row>
    <row r="2104" spans="1:29" x14ac:dyDescent="0.3">
      <c r="A2104" s="1">
        <f t="shared" si="320"/>
        <v>45221.874999994907</v>
      </c>
      <c r="B2104" s="6">
        <v>22</v>
      </c>
      <c r="C2104" s="6" t="s">
        <v>129</v>
      </c>
      <c r="D2104">
        <f>IF(HOUR(A2104)+MINUTE(A2104)/60&lt;=18,1,IF(HOUR(A2104)+MINUTE(A2104)/60&gt;=23.25,1,LOOKUP(DAY(A2104),calendario!$A$12:$A$41,calendario!$C$12:$C$41)))</f>
        <v>1</v>
      </c>
      <c r="E2104" s="89">
        <f t="shared" si="321"/>
        <v>4.5058754882812497</v>
      </c>
      <c r="F2104" s="88">
        <v>18.023501953124999</v>
      </c>
      <c r="G2104" s="89">
        <f t="shared" si="321"/>
        <v>4.49740625</v>
      </c>
      <c r="H2104" s="86">
        <v>17.989625</v>
      </c>
      <c r="O2104" s="53">
        <f t="shared" si="322"/>
        <v>0</v>
      </c>
      <c r="P2104" s="54">
        <f t="shared" si="323"/>
        <v>58.927641853201457</v>
      </c>
      <c r="Q2104" s="69">
        <v>27.850960957834463</v>
      </c>
      <c r="R2104" s="53">
        <f t="shared" si="324"/>
        <v>14.065149401353461</v>
      </c>
      <c r="S2104" s="53">
        <f t="shared" si="325"/>
        <v>0</v>
      </c>
      <c r="T2104" s="53">
        <f t="shared" si="326"/>
        <v>0</v>
      </c>
      <c r="U2104" s="53">
        <f t="shared" si="327"/>
        <v>58.927641853201457</v>
      </c>
      <c r="V2104" s="69">
        <v>27.850960957834463</v>
      </c>
      <c r="W2104" s="53">
        <f t="shared" si="328"/>
        <v>14.065149401353461</v>
      </c>
      <c r="X2104" s="53">
        <f t="shared" si="329"/>
        <v>0</v>
      </c>
      <c r="Y2104" s="12"/>
      <c r="Z2104" s="21"/>
      <c r="AA2104" s="48"/>
      <c r="AB2104" s="21"/>
      <c r="AC2104" s="12"/>
    </row>
    <row r="2105" spans="1:29" x14ac:dyDescent="0.3">
      <c r="A2105" s="1">
        <f t="shared" si="320"/>
        <v>45221.885416661571</v>
      </c>
      <c r="B2105" s="6">
        <v>22</v>
      </c>
      <c r="C2105" s="6" t="s">
        <v>130</v>
      </c>
      <c r="D2105">
        <f>IF(HOUR(A2105)+MINUTE(A2105)/60&lt;=18,1,IF(HOUR(A2105)+MINUTE(A2105)/60&gt;=23.25,1,LOOKUP(DAY(A2105),calendario!$A$12:$A$41,calendario!$C$12:$C$41)))</f>
        <v>1</v>
      </c>
      <c r="E2105" s="89">
        <f t="shared" si="321"/>
        <v>4.5061088867187502</v>
      </c>
      <c r="F2105" s="88">
        <v>18.024435546875001</v>
      </c>
      <c r="G2105" s="89">
        <f t="shared" si="321"/>
        <v>4.4973017578125001</v>
      </c>
      <c r="H2105" s="86">
        <v>17.98920703125</v>
      </c>
      <c r="O2105" s="53">
        <f t="shared" si="322"/>
        <v>0</v>
      </c>
      <c r="P2105" s="54">
        <f t="shared" si="323"/>
        <v>58.927641853201457</v>
      </c>
      <c r="Q2105" s="69">
        <v>27.696249609578345</v>
      </c>
      <c r="R2105" s="53">
        <f t="shared" si="324"/>
        <v>14.14250507548152</v>
      </c>
      <c r="S2105" s="53">
        <f t="shared" si="325"/>
        <v>0</v>
      </c>
      <c r="T2105" s="53">
        <f t="shared" si="326"/>
        <v>0</v>
      </c>
      <c r="U2105" s="53">
        <f t="shared" si="327"/>
        <v>58.927641853201457</v>
      </c>
      <c r="V2105" s="69">
        <v>27.696249609578345</v>
      </c>
      <c r="W2105" s="53">
        <f t="shared" si="328"/>
        <v>14.14250507548152</v>
      </c>
      <c r="X2105" s="53">
        <f t="shared" si="329"/>
        <v>0</v>
      </c>
      <c r="Y2105" s="12"/>
      <c r="Z2105" s="21"/>
      <c r="AA2105" s="48"/>
      <c r="AB2105" s="21"/>
      <c r="AC2105" s="12"/>
    </row>
    <row r="2106" spans="1:29" x14ac:dyDescent="0.3">
      <c r="A2106" s="1">
        <f t="shared" si="320"/>
        <v>45221.895833328235</v>
      </c>
      <c r="B2106" s="6">
        <v>22</v>
      </c>
      <c r="C2106" s="6" t="s">
        <v>131</v>
      </c>
      <c r="D2106">
        <f>IF(HOUR(A2106)+MINUTE(A2106)/60&lt;=18,1,IF(HOUR(A2106)+MINUTE(A2106)/60&gt;=23.25,1,LOOKUP(DAY(A2106),calendario!$A$12:$A$41,calendario!$C$12:$C$41)))</f>
        <v>1</v>
      </c>
      <c r="E2106" s="89">
        <f t="shared" si="321"/>
        <v>4.5060654296875002</v>
      </c>
      <c r="F2106" s="88">
        <v>18.024261718750001</v>
      </c>
      <c r="G2106" s="89">
        <f t="shared" si="321"/>
        <v>4.4975009765624998</v>
      </c>
      <c r="H2106" s="86">
        <v>17.990003906249999</v>
      </c>
      <c r="O2106" s="53">
        <f t="shared" si="322"/>
        <v>0</v>
      </c>
      <c r="P2106" s="54">
        <f t="shared" si="323"/>
        <v>58.927641853201457</v>
      </c>
      <c r="Q2106" s="69">
        <v>27.696249609578345</v>
      </c>
      <c r="R2106" s="53">
        <f t="shared" si="324"/>
        <v>14.14250507548152</v>
      </c>
      <c r="S2106" s="53">
        <f t="shared" si="325"/>
        <v>0</v>
      </c>
      <c r="T2106" s="53">
        <f t="shared" si="326"/>
        <v>0</v>
      </c>
      <c r="U2106" s="53">
        <f t="shared" si="327"/>
        <v>58.927641853201457</v>
      </c>
      <c r="V2106" s="69">
        <v>27.696249609578345</v>
      </c>
      <c r="W2106" s="53">
        <f t="shared" si="328"/>
        <v>14.14250507548152</v>
      </c>
      <c r="X2106" s="53">
        <f t="shared" si="329"/>
        <v>0</v>
      </c>
      <c r="Y2106" s="12"/>
      <c r="Z2106" s="21"/>
      <c r="AA2106" s="48"/>
      <c r="AB2106" s="21"/>
      <c r="AC2106" s="12"/>
    </row>
    <row r="2107" spans="1:29" x14ac:dyDescent="0.3">
      <c r="A2107" s="1">
        <f t="shared" si="320"/>
        <v>45221.9062499949</v>
      </c>
      <c r="B2107" s="6">
        <v>22</v>
      </c>
      <c r="C2107" s="6" t="s">
        <v>132</v>
      </c>
      <c r="D2107">
        <f>IF(HOUR(A2107)+MINUTE(A2107)/60&lt;=18,1,IF(HOUR(A2107)+MINUTE(A2107)/60&gt;=23.25,1,LOOKUP(DAY(A2107),calendario!$A$12:$A$41,calendario!$C$12:$C$41)))</f>
        <v>1</v>
      </c>
      <c r="E2107" s="89">
        <f t="shared" si="321"/>
        <v>4.5063164062499999</v>
      </c>
      <c r="F2107" s="88">
        <v>18.025265624999999</v>
      </c>
      <c r="G2107" s="89">
        <f t="shared" si="321"/>
        <v>4.4972749023437499</v>
      </c>
      <c r="H2107" s="86">
        <v>17.989099609375</v>
      </c>
      <c r="O2107" s="53">
        <f t="shared" si="322"/>
        <v>0</v>
      </c>
      <c r="P2107" s="54">
        <f t="shared" si="323"/>
        <v>58.927641853201457</v>
      </c>
      <c r="Q2107" s="69">
        <v>27.561486985944821</v>
      </c>
      <c r="R2107" s="53">
        <f t="shared" si="324"/>
        <v>14.209886387298281</v>
      </c>
      <c r="S2107" s="53">
        <f t="shared" si="325"/>
        <v>0</v>
      </c>
      <c r="T2107" s="53">
        <f t="shared" si="326"/>
        <v>0</v>
      </c>
      <c r="U2107" s="53">
        <f t="shared" si="327"/>
        <v>58.927641853201457</v>
      </c>
      <c r="V2107" s="69">
        <v>27.561486985944821</v>
      </c>
      <c r="W2107" s="53">
        <f t="shared" si="328"/>
        <v>14.209886387298281</v>
      </c>
      <c r="X2107" s="53">
        <f t="shared" si="329"/>
        <v>0</v>
      </c>
      <c r="Y2107" s="12"/>
      <c r="Z2107" s="21"/>
      <c r="AA2107" s="48"/>
      <c r="AB2107" s="21"/>
      <c r="AC2107" s="12"/>
    </row>
    <row r="2108" spans="1:29" x14ac:dyDescent="0.3">
      <c r="A2108" s="1">
        <f t="shared" si="320"/>
        <v>45221.916666661564</v>
      </c>
      <c r="B2108" s="6">
        <v>22</v>
      </c>
      <c r="C2108" s="6" t="s">
        <v>133</v>
      </c>
      <c r="D2108">
        <f>IF(HOUR(A2108)+MINUTE(A2108)/60&lt;=18,1,IF(HOUR(A2108)+MINUTE(A2108)/60&gt;=23.25,1,LOOKUP(DAY(A2108),calendario!$A$12:$A$41,calendario!$C$12:$C$41)))</f>
        <v>1</v>
      </c>
      <c r="E2108" s="89">
        <f t="shared" si="321"/>
        <v>4.5059936523437498</v>
      </c>
      <c r="F2108" s="88">
        <v>18.023974609374999</v>
      </c>
      <c r="G2108" s="89">
        <f t="shared" si="321"/>
        <v>4.4976098632812498</v>
      </c>
      <c r="H2108" s="86">
        <v>17.990439453124999</v>
      </c>
      <c r="O2108" s="53">
        <f t="shared" si="322"/>
        <v>0</v>
      </c>
      <c r="P2108" s="54">
        <f t="shared" si="323"/>
        <v>58.927641853201457</v>
      </c>
      <c r="Q2108" s="69">
        <v>27.561486985944821</v>
      </c>
      <c r="R2108" s="53">
        <f t="shared" si="324"/>
        <v>14.209886387298281</v>
      </c>
      <c r="S2108" s="53">
        <f t="shared" si="325"/>
        <v>0</v>
      </c>
      <c r="T2108" s="53">
        <f t="shared" si="326"/>
        <v>0</v>
      </c>
      <c r="U2108" s="53">
        <f t="shared" si="327"/>
        <v>58.927641853201457</v>
      </c>
      <c r="V2108" s="69">
        <v>27.561486985944821</v>
      </c>
      <c r="W2108" s="53">
        <f t="shared" si="328"/>
        <v>14.209886387298281</v>
      </c>
      <c r="X2108" s="53">
        <f t="shared" si="329"/>
        <v>0</v>
      </c>
      <c r="Y2108" s="12"/>
      <c r="Z2108" s="21"/>
      <c r="AA2108" s="48"/>
      <c r="AB2108" s="21"/>
      <c r="AC2108" s="12"/>
    </row>
    <row r="2109" spans="1:29" x14ac:dyDescent="0.3">
      <c r="A2109" s="1">
        <f t="shared" si="320"/>
        <v>45221.927083328228</v>
      </c>
      <c r="B2109" s="6">
        <v>22</v>
      </c>
      <c r="C2109" s="6" t="s">
        <v>134</v>
      </c>
      <c r="D2109">
        <f>IF(HOUR(A2109)+MINUTE(A2109)/60&lt;=18,1,IF(HOUR(A2109)+MINUTE(A2109)/60&gt;=23.25,1,LOOKUP(DAY(A2109),calendario!$A$12:$A$41,calendario!$C$12:$C$41)))</f>
        <v>1</v>
      </c>
      <c r="E2109" s="89">
        <f t="shared" si="321"/>
        <v>4.5063828125000001</v>
      </c>
      <c r="F2109" s="88">
        <v>18.02553125</v>
      </c>
      <c r="G2109" s="89">
        <f t="shared" si="321"/>
        <v>4.4978784179687503</v>
      </c>
      <c r="H2109" s="86">
        <v>17.991513671875001</v>
      </c>
      <c r="O2109" s="53">
        <f t="shared" si="322"/>
        <v>0</v>
      </c>
      <c r="P2109" s="54">
        <f t="shared" si="323"/>
        <v>58.927641853201457</v>
      </c>
      <c r="Q2109" s="69">
        <v>27.565720718375847</v>
      </c>
      <c r="R2109" s="53">
        <f t="shared" si="324"/>
        <v>14.207769521082769</v>
      </c>
      <c r="S2109" s="53">
        <f t="shared" si="325"/>
        <v>0</v>
      </c>
      <c r="T2109" s="53">
        <f t="shared" si="326"/>
        <v>0</v>
      </c>
      <c r="U2109" s="53">
        <f t="shared" si="327"/>
        <v>58.927641853201457</v>
      </c>
      <c r="V2109" s="69">
        <v>27.565720718375847</v>
      </c>
      <c r="W2109" s="53">
        <f t="shared" si="328"/>
        <v>14.207769521082769</v>
      </c>
      <c r="X2109" s="53">
        <f t="shared" si="329"/>
        <v>0</v>
      </c>
      <c r="Y2109" s="12"/>
      <c r="Z2109" s="21"/>
      <c r="AA2109" s="48"/>
      <c r="AB2109" s="21"/>
      <c r="AC2109" s="12"/>
    </row>
    <row r="2110" spans="1:29" x14ac:dyDescent="0.3">
      <c r="A2110" s="1">
        <f t="shared" si="320"/>
        <v>45221.937499994892</v>
      </c>
      <c r="B2110" s="6">
        <v>22</v>
      </c>
      <c r="C2110" s="6" t="s">
        <v>135</v>
      </c>
      <c r="D2110">
        <f>IF(HOUR(A2110)+MINUTE(A2110)/60&lt;=18,1,IF(HOUR(A2110)+MINUTE(A2110)/60&gt;=23.25,1,LOOKUP(DAY(A2110),calendario!$A$12:$A$41,calendario!$C$12:$C$41)))</f>
        <v>1</v>
      </c>
      <c r="E2110" s="89">
        <f t="shared" si="321"/>
        <v>4.5063447265625003</v>
      </c>
      <c r="F2110" s="88">
        <v>18.025378906250001</v>
      </c>
      <c r="G2110" s="89">
        <f t="shared" si="321"/>
        <v>4.4980869140625002</v>
      </c>
      <c r="H2110" s="86">
        <v>17.992347656250001</v>
      </c>
      <c r="O2110" s="53">
        <f t="shared" si="322"/>
        <v>0</v>
      </c>
      <c r="P2110" s="54">
        <f t="shared" si="323"/>
        <v>58.927641853201457</v>
      </c>
      <c r="Q2110" s="69">
        <v>27.565720718375847</v>
      </c>
      <c r="R2110" s="53">
        <f t="shared" si="324"/>
        <v>14.207769521082769</v>
      </c>
      <c r="S2110" s="53">
        <f t="shared" si="325"/>
        <v>0</v>
      </c>
      <c r="T2110" s="53">
        <f t="shared" si="326"/>
        <v>0</v>
      </c>
      <c r="U2110" s="53">
        <f t="shared" si="327"/>
        <v>58.927641853201457</v>
      </c>
      <c r="V2110" s="69">
        <v>27.565720718375847</v>
      </c>
      <c r="W2110" s="53">
        <f t="shared" si="328"/>
        <v>14.207769521082769</v>
      </c>
      <c r="X2110" s="53">
        <f t="shared" si="329"/>
        <v>0</v>
      </c>
      <c r="Y2110" s="12"/>
      <c r="Z2110" s="21"/>
      <c r="AA2110" s="48"/>
      <c r="AB2110" s="21"/>
      <c r="AC2110" s="12"/>
    </row>
    <row r="2111" spans="1:29" x14ac:dyDescent="0.3">
      <c r="A2111" s="1">
        <f t="shared" si="320"/>
        <v>45221.947916661557</v>
      </c>
      <c r="B2111" s="6">
        <v>22</v>
      </c>
      <c r="C2111" s="6" t="s">
        <v>136</v>
      </c>
      <c r="D2111">
        <f>IF(HOUR(A2111)+MINUTE(A2111)/60&lt;=18,1,IF(HOUR(A2111)+MINUTE(A2111)/60&gt;=23.25,1,LOOKUP(DAY(A2111),calendario!$A$12:$A$41,calendario!$C$12:$C$41)))</f>
        <v>1</v>
      </c>
      <c r="E2111" s="89">
        <f t="shared" si="321"/>
        <v>4.5069511718750004</v>
      </c>
      <c r="F2111" s="88">
        <v>18.027804687500002</v>
      </c>
      <c r="G2111" s="89">
        <f t="shared" si="321"/>
        <v>4.4979790039062504</v>
      </c>
      <c r="H2111" s="86">
        <v>17.991916015625002</v>
      </c>
      <c r="O2111" s="53">
        <f t="shared" si="322"/>
        <v>0</v>
      </c>
      <c r="P2111" s="54">
        <f t="shared" si="323"/>
        <v>58.927641853201457</v>
      </c>
      <c r="Q2111" s="69">
        <v>27.267540343571053</v>
      </c>
      <c r="R2111" s="53">
        <f t="shared" si="324"/>
        <v>14.356859708485166</v>
      </c>
      <c r="S2111" s="53">
        <f t="shared" si="325"/>
        <v>0</v>
      </c>
      <c r="T2111" s="53">
        <f t="shared" si="326"/>
        <v>0</v>
      </c>
      <c r="U2111" s="53">
        <f t="shared" si="327"/>
        <v>58.927641853201457</v>
      </c>
      <c r="V2111" s="69">
        <v>27.267540343571053</v>
      </c>
      <c r="W2111" s="53">
        <f t="shared" si="328"/>
        <v>14.356859708485166</v>
      </c>
      <c r="X2111" s="53">
        <f t="shared" si="329"/>
        <v>0</v>
      </c>
      <c r="Y2111" s="12"/>
      <c r="Z2111" s="21"/>
      <c r="AA2111" s="48"/>
      <c r="AB2111" s="21"/>
      <c r="AC2111" s="12"/>
    </row>
    <row r="2112" spans="1:29" x14ac:dyDescent="0.3">
      <c r="A2112" s="1">
        <f t="shared" si="320"/>
        <v>45221.958333328221</v>
      </c>
      <c r="B2112" s="6">
        <v>22</v>
      </c>
      <c r="C2112" s="6" t="s">
        <v>137</v>
      </c>
      <c r="D2112">
        <f>IF(HOUR(A2112)+MINUTE(A2112)/60&lt;=18,1,IF(HOUR(A2112)+MINUTE(A2112)/60&gt;=23.25,1,LOOKUP(DAY(A2112),calendario!$A$12:$A$41,calendario!$C$12:$C$41)))</f>
        <v>1</v>
      </c>
      <c r="E2112" s="89">
        <f t="shared" si="321"/>
        <v>4.5070673828125001</v>
      </c>
      <c r="F2112" s="88">
        <v>18.02826953125</v>
      </c>
      <c r="G2112" s="89">
        <f t="shared" si="321"/>
        <v>4.4983051757812502</v>
      </c>
      <c r="H2112" s="86">
        <v>17.993220703125001</v>
      </c>
      <c r="O2112" s="53">
        <f t="shared" si="322"/>
        <v>0</v>
      </c>
      <c r="P2112" s="54">
        <f t="shared" si="323"/>
        <v>58.927641853201457</v>
      </c>
      <c r="Q2112" s="69">
        <v>27.267540343571053</v>
      </c>
      <c r="R2112" s="53">
        <f t="shared" si="324"/>
        <v>14.356859708485166</v>
      </c>
      <c r="S2112" s="53">
        <f t="shared" si="325"/>
        <v>0</v>
      </c>
      <c r="T2112" s="53">
        <f t="shared" si="326"/>
        <v>0</v>
      </c>
      <c r="U2112" s="53">
        <f t="shared" si="327"/>
        <v>58.927641853201457</v>
      </c>
      <c r="V2112" s="69">
        <v>27.267540343571053</v>
      </c>
      <c r="W2112" s="53">
        <f t="shared" si="328"/>
        <v>14.356859708485166</v>
      </c>
      <c r="X2112" s="53">
        <f t="shared" si="329"/>
        <v>0</v>
      </c>
      <c r="Y2112" s="12"/>
      <c r="Z2112" s="21"/>
      <c r="AA2112" s="48"/>
      <c r="AB2112" s="21"/>
      <c r="AC2112" s="12"/>
    </row>
    <row r="2113" spans="1:29" x14ac:dyDescent="0.3">
      <c r="A2113" s="1">
        <f t="shared" si="320"/>
        <v>45221.968749994885</v>
      </c>
      <c r="B2113" s="6">
        <v>22</v>
      </c>
      <c r="C2113" s="6" t="s">
        <v>138</v>
      </c>
      <c r="D2113">
        <f>IF(HOUR(A2113)+MINUTE(A2113)/60&lt;=18,1,IF(HOUR(A2113)+MINUTE(A2113)/60&gt;=23.25,1,LOOKUP(DAY(A2113),calendario!$A$12:$A$41,calendario!$C$12:$C$41)))</f>
        <v>1</v>
      </c>
      <c r="E2113" s="89">
        <f t="shared" si="321"/>
        <v>4.5072861328125002</v>
      </c>
      <c r="F2113" s="88">
        <v>18.029144531250001</v>
      </c>
      <c r="G2113" s="89">
        <f t="shared" si="321"/>
        <v>4.4983037109374999</v>
      </c>
      <c r="H2113" s="86">
        <v>17.99321484375</v>
      </c>
      <c r="O2113" s="53">
        <f t="shared" si="322"/>
        <v>0</v>
      </c>
      <c r="P2113" s="54">
        <f t="shared" si="323"/>
        <v>58.927641853201457</v>
      </c>
      <c r="Q2113" s="69">
        <v>27.682966163456534</v>
      </c>
      <c r="R2113" s="53">
        <f t="shared" si="324"/>
        <v>14.149146798542425</v>
      </c>
      <c r="S2113" s="53">
        <f t="shared" si="325"/>
        <v>0</v>
      </c>
      <c r="T2113" s="53">
        <f t="shared" si="326"/>
        <v>0</v>
      </c>
      <c r="U2113" s="53">
        <f t="shared" si="327"/>
        <v>58.927641853201457</v>
      </c>
      <c r="V2113" s="69">
        <v>27.682966163456534</v>
      </c>
      <c r="W2113" s="53">
        <f t="shared" si="328"/>
        <v>14.149146798542425</v>
      </c>
      <c r="X2113" s="53">
        <f t="shared" si="329"/>
        <v>0</v>
      </c>
      <c r="Y2113" s="12"/>
      <c r="Z2113" s="21"/>
      <c r="AA2113" s="48"/>
      <c r="AB2113" s="21"/>
      <c r="AC2113" s="12"/>
    </row>
    <row r="2114" spans="1:29" x14ac:dyDescent="0.3">
      <c r="A2114" s="1">
        <f t="shared" si="320"/>
        <v>45221.979166661549</v>
      </c>
      <c r="B2114" s="6">
        <v>22</v>
      </c>
      <c r="C2114" s="6" t="s">
        <v>139</v>
      </c>
      <c r="D2114">
        <f>IF(HOUR(A2114)+MINUTE(A2114)/60&lt;=18,1,IF(HOUR(A2114)+MINUTE(A2114)/60&gt;=23.25,1,LOOKUP(DAY(A2114),calendario!$A$12:$A$41,calendario!$C$12:$C$41)))</f>
        <v>1</v>
      </c>
      <c r="E2114" s="89">
        <f t="shared" si="321"/>
        <v>4.5073896484375</v>
      </c>
      <c r="F2114" s="88">
        <v>18.02955859375</v>
      </c>
      <c r="G2114" s="89">
        <f t="shared" si="321"/>
        <v>4.4985649414062499</v>
      </c>
      <c r="H2114" s="86">
        <v>17.994259765624999</v>
      </c>
      <c r="O2114" s="53">
        <f t="shared" si="322"/>
        <v>0</v>
      </c>
      <c r="P2114" s="54">
        <f t="shared" si="323"/>
        <v>58.927641853201457</v>
      </c>
      <c r="Q2114" s="69">
        <v>27.682966163456534</v>
      </c>
      <c r="R2114" s="53">
        <f t="shared" si="324"/>
        <v>14.149146798542425</v>
      </c>
      <c r="S2114" s="53">
        <f t="shared" si="325"/>
        <v>0</v>
      </c>
      <c r="T2114" s="53">
        <f t="shared" si="326"/>
        <v>0</v>
      </c>
      <c r="U2114" s="53">
        <f t="shared" si="327"/>
        <v>58.927641853201457</v>
      </c>
      <c r="V2114" s="69">
        <v>27.682966163456534</v>
      </c>
      <c r="W2114" s="53">
        <f t="shared" si="328"/>
        <v>14.149146798542425</v>
      </c>
      <c r="X2114" s="53">
        <f t="shared" si="329"/>
        <v>0</v>
      </c>
      <c r="Y2114" s="12"/>
      <c r="Z2114" s="21"/>
      <c r="AA2114" s="48"/>
      <c r="AB2114" s="21"/>
      <c r="AC2114" s="12"/>
    </row>
    <row r="2115" spans="1:29" x14ac:dyDescent="0.3">
      <c r="A2115" s="1">
        <f t="shared" si="320"/>
        <v>45221.989583328213</v>
      </c>
      <c r="B2115" s="6">
        <v>22</v>
      </c>
      <c r="C2115" s="6" t="s">
        <v>140</v>
      </c>
      <c r="D2115">
        <f>IF(HOUR(A2115)+MINUTE(A2115)/60&lt;=18,1,IF(HOUR(A2115)+MINUTE(A2115)/60&gt;=23.25,1,LOOKUP(DAY(A2115),calendario!$A$12:$A$41,calendario!$C$12:$C$41)))</f>
        <v>1</v>
      </c>
      <c r="E2115" s="89">
        <f t="shared" si="321"/>
        <v>4.5067314453125</v>
      </c>
      <c r="F2115" s="88">
        <v>18.02692578125</v>
      </c>
      <c r="G2115" s="89">
        <f t="shared" si="321"/>
        <v>4.4988037109374996</v>
      </c>
      <c r="H2115" s="86">
        <v>17.995214843749999</v>
      </c>
      <c r="O2115" s="53">
        <f t="shared" si="322"/>
        <v>0</v>
      </c>
      <c r="P2115" s="54">
        <f t="shared" si="323"/>
        <v>58.927641853201457</v>
      </c>
      <c r="Q2115" s="69">
        <v>25.912720978656949</v>
      </c>
      <c r="R2115" s="53">
        <f t="shared" si="324"/>
        <v>15.034269390942217</v>
      </c>
      <c r="S2115" s="53">
        <f t="shared" si="325"/>
        <v>0</v>
      </c>
      <c r="T2115" s="53">
        <f t="shared" si="326"/>
        <v>0</v>
      </c>
      <c r="U2115" s="53">
        <f t="shared" si="327"/>
        <v>58.927641853201457</v>
      </c>
      <c r="V2115" s="69">
        <v>25.912720978656949</v>
      </c>
      <c r="W2115" s="53">
        <f t="shared" si="328"/>
        <v>15.034269390942217</v>
      </c>
      <c r="X2115" s="53">
        <f t="shared" si="329"/>
        <v>0</v>
      </c>
      <c r="Y2115" s="12"/>
      <c r="Z2115" s="21"/>
      <c r="AA2115" s="48"/>
      <c r="AB2115" s="21"/>
      <c r="AC2115" s="12"/>
    </row>
    <row r="2116" spans="1:29" x14ac:dyDescent="0.3">
      <c r="A2116" s="1">
        <f t="shared" si="320"/>
        <v>45221.999999994878</v>
      </c>
      <c r="B2116" s="6">
        <v>22</v>
      </c>
      <c r="C2116" s="6" t="s">
        <v>141</v>
      </c>
      <c r="D2116">
        <f>IF(HOUR(A2116)+MINUTE(A2116)/60&lt;=18,1,IF(HOUR(A2116)+MINUTE(A2116)/60&gt;=23.25,1,LOOKUP(DAY(A2116),calendario!$A$12:$A$41,calendario!$C$12:$C$41)))</f>
        <v>1</v>
      </c>
      <c r="E2116" s="89">
        <f t="shared" si="321"/>
        <v>4.5069331054687503</v>
      </c>
      <c r="F2116" s="88">
        <v>18.027732421875001</v>
      </c>
      <c r="G2116" s="89">
        <f t="shared" si="321"/>
        <v>4.4987011718750001</v>
      </c>
      <c r="H2116" s="86">
        <v>17.9948046875</v>
      </c>
      <c r="O2116" s="53">
        <f t="shared" si="322"/>
        <v>0</v>
      </c>
      <c r="P2116" s="54">
        <f t="shared" si="323"/>
        <v>58.927641853201457</v>
      </c>
      <c r="Q2116" s="69">
        <v>25.912720978656949</v>
      </c>
      <c r="R2116" s="53">
        <f t="shared" si="324"/>
        <v>15.034269390942217</v>
      </c>
      <c r="S2116" s="53">
        <f t="shared" si="325"/>
        <v>0</v>
      </c>
      <c r="T2116" s="53">
        <f t="shared" si="326"/>
        <v>0</v>
      </c>
      <c r="U2116" s="53">
        <f t="shared" si="327"/>
        <v>58.927641853201457</v>
      </c>
      <c r="V2116" s="69">
        <v>25.912720978656949</v>
      </c>
      <c r="W2116" s="53">
        <f t="shared" si="328"/>
        <v>15.034269390942217</v>
      </c>
      <c r="X2116" s="53">
        <f t="shared" si="329"/>
        <v>0</v>
      </c>
      <c r="Y2116" s="12"/>
      <c r="Z2116" s="21"/>
      <c r="AA2116" s="48"/>
      <c r="AB2116" s="21"/>
      <c r="AC2116" s="12"/>
    </row>
    <row r="2117" spans="1:29" x14ac:dyDescent="0.3">
      <c r="A2117" s="1">
        <f t="shared" si="320"/>
        <v>45222.010416661542</v>
      </c>
      <c r="B2117" s="6">
        <v>23</v>
      </c>
      <c r="C2117" s="6" t="s">
        <v>142</v>
      </c>
      <c r="D2117">
        <f>IF(HOUR(A2117)+MINUTE(A2117)/60&lt;=18,1,IF(HOUR(A2117)+MINUTE(A2117)/60&gt;=23.25,1,LOOKUP(DAY(A2117),calendario!$A$12:$A$41,calendario!$C$12:$C$41)))</f>
        <v>1</v>
      </c>
      <c r="E2117" s="89">
        <f t="shared" si="321"/>
        <v>3.4221306152343751</v>
      </c>
      <c r="F2117" s="88">
        <v>13.6885224609375</v>
      </c>
      <c r="G2117" s="89">
        <f t="shared" si="321"/>
        <v>2.826049560546875</v>
      </c>
      <c r="H2117" s="86">
        <v>11.3041982421875</v>
      </c>
      <c r="O2117" s="53">
        <f t="shared" si="322"/>
        <v>1.0352074301663796</v>
      </c>
      <c r="P2117" s="54">
        <f t="shared" si="323"/>
        <v>58.927641853201457</v>
      </c>
      <c r="Q2117" s="69">
        <v>26.063219416970327</v>
      </c>
      <c r="R2117" s="53">
        <f t="shared" si="324"/>
        <v>14.959020171785529</v>
      </c>
      <c r="S2117" s="53">
        <f t="shared" si="325"/>
        <v>15.485688829841132</v>
      </c>
      <c r="T2117" s="53">
        <f t="shared" si="326"/>
        <v>1.6432489644715851</v>
      </c>
      <c r="U2117" s="53">
        <f t="shared" si="327"/>
        <v>58.927641853201457</v>
      </c>
      <c r="V2117" s="69">
        <v>26.063219416970327</v>
      </c>
      <c r="W2117" s="53">
        <f t="shared" si="328"/>
        <v>14.959020171785529</v>
      </c>
      <c r="X2117" s="53">
        <f t="shared" si="329"/>
        <v>24.581394406796122</v>
      </c>
      <c r="Y2117" s="12"/>
      <c r="Z2117" s="21"/>
      <c r="AA2117" s="48"/>
      <c r="AB2117" s="21"/>
      <c r="AC2117" s="12"/>
    </row>
    <row r="2118" spans="1:29" x14ac:dyDescent="0.3">
      <c r="A2118" s="1">
        <f t="shared" ref="A2118:A2181" si="330">A2117+0.0104166666666667</f>
        <v>45222.020833328206</v>
      </c>
      <c r="B2118" s="6">
        <v>23</v>
      </c>
      <c r="C2118" s="6" t="s">
        <v>34</v>
      </c>
      <c r="D2118">
        <f>IF(HOUR(A2118)+MINUTE(A2118)/60&lt;=18,1,IF(HOUR(A2118)+MINUTE(A2118)/60&gt;=23.25,1,LOOKUP(DAY(A2118),calendario!$A$12:$A$41,calendario!$C$12:$C$41)))</f>
        <v>1</v>
      </c>
      <c r="E2118" s="89">
        <f t="shared" ref="E2118:G2181" si="331">F2118/4</f>
        <v>0</v>
      </c>
      <c r="F2118" s="88">
        <v>0</v>
      </c>
      <c r="G2118" s="89">
        <f t="shared" si="331"/>
        <v>0</v>
      </c>
      <c r="H2118" s="86">
        <v>0</v>
      </c>
      <c r="O2118" s="53">
        <f t="shared" ref="O2118:O2181" si="332">IF(($K$2*95%/4-E2118)*$M$8*$M$9&lt;0,0,($K$2*95%/4-E2118)*$M$8*$M$9)</f>
        <v>4.5260037464002503</v>
      </c>
      <c r="P2118" s="54">
        <f t="shared" ref="P2118:P2181" si="333">IF(B2118&lt;=3,IF(D2118=1,$L$14*10/$K$11,$K$14*10/$K$11),IF(D2118=1,$L$15*10/$K$11,$K$15*10/$K$11))</f>
        <v>58.927641853201457</v>
      </c>
      <c r="Q2118" s="69">
        <v>26.063219416970327</v>
      </c>
      <c r="R2118" s="53">
        <f t="shared" ref="R2118:R2181" si="334">IF((P2118*95%-Q2118)/2&lt;0,0,(P2118*95%-Q2118)/2)</f>
        <v>14.959020171785529</v>
      </c>
      <c r="S2118" s="53">
        <f t="shared" ref="S2118:S2181" si="335">R2118*O2118</f>
        <v>67.704581339978219</v>
      </c>
      <c r="T2118" s="53">
        <f t="shared" ref="T2118:T2181" si="336">IF(($K$3*95%/4-G2118)*$M$8*$M$9&lt;0,0,($K$3*95%/4-G2118)*$M$8*$M$9)</f>
        <v>4.5260037464002503</v>
      </c>
      <c r="U2118" s="53">
        <f t="shared" ref="U2118:U2181" si="337">IF(B2118&lt;=3,IF(D2118=1,$L$14*10/$K$11,$K$14*10/$K$11),IF(D2118=1,$L$15*10/$K$11,$K$15*10/$K$11))</f>
        <v>58.927641853201457</v>
      </c>
      <c r="V2118" s="69">
        <v>26.063219416970327</v>
      </c>
      <c r="W2118" s="53">
        <f t="shared" ref="W2118:W2181" si="338">IF((U2118*95%-V2118)/2&lt;0,0,(U2118*95%-V2118)/2)</f>
        <v>14.959020171785529</v>
      </c>
      <c r="X2118" s="53">
        <f t="shared" ref="X2118:X2181" si="339">W2118*T2118</f>
        <v>67.704581339978219</v>
      </c>
      <c r="Y2118" s="12"/>
      <c r="Z2118" s="21"/>
      <c r="AA2118" s="48"/>
      <c r="AB2118" s="21"/>
      <c r="AC2118" s="12"/>
    </row>
    <row r="2119" spans="1:29" x14ac:dyDescent="0.3">
      <c r="A2119" s="1">
        <f t="shared" si="330"/>
        <v>45222.03124999487</v>
      </c>
      <c r="B2119" s="6">
        <v>23</v>
      </c>
      <c r="C2119" s="6" t="s">
        <v>36</v>
      </c>
      <c r="D2119">
        <f>IF(HOUR(A2119)+MINUTE(A2119)/60&lt;=18,1,IF(HOUR(A2119)+MINUTE(A2119)/60&gt;=23.25,1,LOOKUP(DAY(A2119),calendario!$A$12:$A$41,calendario!$C$12:$C$41)))</f>
        <v>1</v>
      </c>
      <c r="E2119" s="89">
        <f t="shared" si="331"/>
        <v>0</v>
      </c>
      <c r="F2119" s="88">
        <v>0</v>
      </c>
      <c r="G2119" s="89">
        <f t="shared" si="331"/>
        <v>0</v>
      </c>
      <c r="H2119" s="86">
        <v>0</v>
      </c>
      <c r="O2119" s="53">
        <f t="shared" si="332"/>
        <v>4.5260037464002503</v>
      </c>
      <c r="P2119" s="54">
        <f t="shared" si="333"/>
        <v>58.927641853201457</v>
      </c>
      <c r="Q2119" s="69">
        <v>26.031787610619467</v>
      </c>
      <c r="R2119" s="53">
        <f t="shared" si="334"/>
        <v>14.974736074960958</v>
      </c>
      <c r="S2119" s="53">
        <f t="shared" si="335"/>
        <v>67.775711576628282</v>
      </c>
      <c r="T2119" s="53">
        <f t="shared" si="336"/>
        <v>4.5260037464002503</v>
      </c>
      <c r="U2119" s="53">
        <f t="shared" si="337"/>
        <v>58.927641853201457</v>
      </c>
      <c r="V2119" s="69">
        <v>26.031787610619467</v>
      </c>
      <c r="W2119" s="53">
        <f t="shared" si="338"/>
        <v>14.974736074960958</v>
      </c>
      <c r="X2119" s="53">
        <f t="shared" si="339"/>
        <v>67.775711576628282</v>
      </c>
      <c r="Y2119" s="12"/>
      <c r="Z2119" s="21"/>
      <c r="AA2119" s="48"/>
      <c r="AB2119" s="21"/>
      <c r="AC2119" s="12"/>
    </row>
    <row r="2120" spans="1:29" x14ac:dyDescent="0.3">
      <c r="A2120" s="1">
        <f t="shared" si="330"/>
        <v>45222.041666661535</v>
      </c>
      <c r="B2120" s="6">
        <v>23</v>
      </c>
      <c r="C2120" s="6" t="s">
        <v>38</v>
      </c>
      <c r="D2120">
        <f>IF(HOUR(A2120)+MINUTE(A2120)/60&lt;=18,1,IF(HOUR(A2120)+MINUTE(A2120)/60&gt;=23.25,1,LOOKUP(DAY(A2120),calendario!$A$12:$A$41,calendario!$C$12:$C$41)))</f>
        <v>1</v>
      </c>
      <c r="E2120" s="89">
        <f t="shared" si="331"/>
        <v>0</v>
      </c>
      <c r="F2120" s="88">
        <v>0</v>
      </c>
      <c r="G2120" s="89">
        <f t="shared" si="331"/>
        <v>0</v>
      </c>
      <c r="H2120" s="86">
        <v>0</v>
      </c>
      <c r="O2120" s="53">
        <f t="shared" si="332"/>
        <v>4.5260037464002503</v>
      </c>
      <c r="P2120" s="54">
        <f t="shared" si="333"/>
        <v>58.927641853201457</v>
      </c>
      <c r="Q2120" s="69">
        <v>26.031787610619467</v>
      </c>
      <c r="R2120" s="53">
        <f t="shared" si="334"/>
        <v>14.974736074960958</v>
      </c>
      <c r="S2120" s="53">
        <f t="shared" si="335"/>
        <v>67.775711576628282</v>
      </c>
      <c r="T2120" s="53">
        <f t="shared" si="336"/>
        <v>4.5260037464002503</v>
      </c>
      <c r="U2120" s="53">
        <f t="shared" si="337"/>
        <v>58.927641853201457</v>
      </c>
      <c r="V2120" s="69">
        <v>26.031787610619467</v>
      </c>
      <c r="W2120" s="53">
        <f t="shared" si="338"/>
        <v>14.974736074960958</v>
      </c>
      <c r="X2120" s="53">
        <f t="shared" si="339"/>
        <v>67.775711576628282</v>
      </c>
      <c r="Y2120" s="12"/>
      <c r="Z2120" s="21"/>
      <c r="AA2120" s="48"/>
      <c r="AB2120" s="21"/>
      <c r="AC2120" s="12"/>
    </row>
    <row r="2121" spans="1:29" x14ac:dyDescent="0.3">
      <c r="A2121" s="1">
        <f t="shared" si="330"/>
        <v>45222.052083328199</v>
      </c>
      <c r="B2121" s="6">
        <v>23</v>
      </c>
      <c r="C2121" s="6" t="s">
        <v>40</v>
      </c>
      <c r="D2121">
        <f>IF(HOUR(A2121)+MINUTE(A2121)/60&lt;=18,1,IF(HOUR(A2121)+MINUTE(A2121)/60&gt;=23.25,1,LOOKUP(DAY(A2121),calendario!$A$12:$A$41,calendario!$C$12:$C$41)))</f>
        <v>1</v>
      </c>
      <c r="E2121" s="89">
        <f t="shared" si="331"/>
        <v>0</v>
      </c>
      <c r="F2121" s="88">
        <v>0</v>
      </c>
      <c r="G2121" s="89">
        <f t="shared" si="331"/>
        <v>0</v>
      </c>
      <c r="H2121" s="86">
        <v>0</v>
      </c>
      <c r="O2121" s="53">
        <f t="shared" si="332"/>
        <v>4.5260037464002503</v>
      </c>
      <c r="P2121" s="54">
        <f t="shared" si="333"/>
        <v>58.927641853201457</v>
      </c>
      <c r="Q2121" s="69">
        <v>26.11706012493493</v>
      </c>
      <c r="R2121" s="53">
        <f t="shared" si="334"/>
        <v>14.932099817803227</v>
      </c>
      <c r="S2121" s="53">
        <f t="shared" si="335"/>
        <v>67.582739716999896</v>
      </c>
      <c r="T2121" s="53">
        <f t="shared" si="336"/>
        <v>4.5260037464002503</v>
      </c>
      <c r="U2121" s="53">
        <f t="shared" si="337"/>
        <v>58.927641853201457</v>
      </c>
      <c r="V2121" s="69">
        <v>26.11706012493493</v>
      </c>
      <c r="W2121" s="53">
        <f t="shared" si="338"/>
        <v>14.932099817803227</v>
      </c>
      <c r="X2121" s="53">
        <f t="shared" si="339"/>
        <v>67.582739716999896</v>
      </c>
      <c r="Y2121" s="12"/>
      <c r="Z2121" s="21"/>
      <c r="AA2121" s="48"/>
      <c r="AB2121" s="21"/>
      <c r="AC2121" s="12"/>
    </row>
    <row r="2122" spans="1:29" x14ac:dyDescent="0.3">
      <c r="A2122" s="1">
        <f t="shared" si="330"/>
        <v>45222.062499994863</v>
      </c>
      <c r="B2122" s="6">
        <v>23</v>
      </c>
      <c r="C2122" s="6" t="s">
        <v>42</v>
      </c>
      <c r="D2122">
        <f>IF(HOUR(A2122)+MINUTE(A2122)/60&lt;=18,1,IF(HOUR(A2122)+MINUTE(A2122)/60&gt;=23.25,1,LOOKUP(DAY(A2122),calendario!$A$12:$A$41,calendario!$C$12:$C$41)))</f>
        <v>1</v>
      </c>
      <c r="E2122" s="89">
        <f t="shared" si="331"/>
        <v>0</v>
      </c>
      <c r="F2122" s="88">
        <v>0</v>
      </c>
      <c r="G2122" s="89">
        <f t="shared" si="331"/>
        <v>0</v>
      </c>
      <c r="H2122" s="86">
        <v>0</v>
      </c>
      <c r="O2122" s="53">
        <f t="shared" si="332"/>
        <v>4.5260037464002503</v>
      </c>
      <c r="P2122" s="54">
        <f t="shared" si="333"/>
        <v>58.927641853201457</v>
      </c>
      <c r="Q2122" s="69">
        <v>26.11706012493493</v>
      </c>
      <c r="R2122" s="53">
        <f t="shared" si="334"/>
        <v>14.932099817803227</v>
      </c>
      <c r="S2122" s="53">
        <f t="shared" si="335"/>
        <v>67.582739716999896</v>
      </c>
      <c r="T2122" s="53">
        <f t="shared" si="336"/>
        <v>4.5260037464002503</v>
      </c>
      <c r="U2122" s="53">
        <f t="shared" si="337"/>
        <v>58.927641853201457</v>
      </c>
      <c r="V2122" s="69">
        <v>26.11706012493493</v>
      </c>
      <c r="W2122" s="53">
        <f t="shared" si="338"/>
        <v>14.932099817803227</v>
      </c>
      <c r="X2122" s="53">
        <f t="shared" si="339"/>
        <v>67.582739716999896</v>
      </c>
      <c r="Y2122" s="12"/>
      <c r="Z2122" s="21"/>
      <c r="AA2122" s="48"/>
      <c r="AB2122" s="21"/>
      <c r="AC2122" s="12"/>
    </row>
    <row r="2123" spans="1:29" x14ac:dyDescent="0.3">
      <c r="A2123" s="1">
        <f t="shared" si="330"/>
        <v>45222.072916661527</v>
      </c>
      <c r="B2123" s="6">
        <v>23</v>
      </c>
      <c r="C2123" s="6" t="s">
        <v>43</v>
      </c>
      <c r="D2123">
        <f>IF(HOUR(A2123)+MINUTE(A2123)/60&lt;=18,1,IF(HOUR(A2123)+MINUTE(A2123)/60&gt;=23.25,1,LOOKUP(DAY(A2123),calendario!$A$12:$A$41,calendario!$C$12:$C$41)))</f>
        <v>1</v>
      </c>
      <c r="E2123" s="89">
        <f t="shared" si="331"/>
        <v>0</v>
      </c>
      <c r="F2123" s="88">
        <v>0</v>
      </c>
      <c r="G2123" s="89">
        <f t="shared" si="331"/>
        <v>0</v>
      </c>
      <c r="H2123" s="86">
        <v>0</v>
      </c>
      <c r="O2123" s="53">
        <f t="shared" si="332"/>
        <v>4.5260037464002503</v>
      </c>
      <c r="P2123" s="54">
        <f t="shared" si="333"/>
        <v>58.927641853201457</v>
      </c>
      <c r="Q2123" s="69">
        <v>26.029871160853723</v>
      </c>
      <c r="R2123" s="53">
        <f t="shared" si="334"/>
        <v>14.97569429984383</v>
      </c>
      <c r="S2123" s="53">
        <f t="shared" si="335"/>
        <v>67.780048506038057</v>
      </c>
      <c r="T2123" s="53">
        <f t="shared" si="336"/>
        <v>4.5260037464002503</v>
      </c>
      <c r="U2123" s="53">
        <f t="shared" si="337"/>
        <v>58.927641853201457</v>
      </c>
      <c r="V2123" s="69">
        <v>26.029871160853723</v>
      </c>
      <c r="W2123" s="53">
        <f t="shared" si="338"/>
        <v>14.97569429984383</v>
      </c>
      <c r="X2123" s="53">
        <f t="shared" si="339"/>
        <v>67.780048506038057</v>
      </c>
      <c r="Y2123" s="12"/>
      <c r="Z2123" s="21"/>
      <c r="AA2123" s="48"/>
      <c r="AB2123" s="21"/>
      <c r="AC2123" s="12"/>
    </row>
    <row r="2124" spans="1:29" x14ac:dyDescent="0.3">
      <c r="A2124" s="1">
        <f t="shared" si="330"/>
        <v>45222.083333328192</v>
      </c>
      <c r="B2124" s="6">
        <v>23</v>
      </c>
      <c r="C2124" s="6" t="s">
        <v>45</v>
      </c>
      <c r="D2124">
        <f>IF(HOUR(A2124)+MINUTE(A2124)/60&lt;=18,1,IF(HOUR(A2124)+MINUTE(A2124)/60&gt;=23.25,1,LOOKUP(DAY(A2124),calendario!$A$12:$A$41,calendario!$C$12:$C$41)))</f>
        <v>1</v>
      </c>
      <c r="E2124" s="89">
        <f t="shared" si="331"/>
        <v>0</v>
      </c>
      <c r="F2124" s="88">
        <v>0</v>
      </c>
      <c r="G2124" s="89">
        <f t="shared" si="331"/>
        <v>0</v>
      </c>
      <c r="H2124" s="86">
        <v>0</v>
      </c>
      <c r="O2124" s="53">
        <f t="shared" si="332"/>
        <v>4.5260037464002503</v>
      </c>
      <c r="P2124" s="54">
        <f t="shared" si="333"/>
        <v>58.927641853201457</v>
      </c>
      <c r="Q2124" s="69">
        <v>26.029871160853723</v>
      </c>
      <c r="R2124" s="53">
        <f t="shared" si="334"/>
        <v>14.97569429984383</v>
      </c>
      <c r="S2124" s="53">
        <f t="shared" si="335"/>
        <v>67.780048506038057</v>
      </c>
      <c r="T2124" s="53">
        <f t="shared" si="336"/>
        <v>4.5260037464002503</v>
      </c>
      <c r="U2124" s="53">
        <f t="shared" si="337"/>
        <v>58.927641853201457</v>
      </c>
      <c r="V2124" s="69">
        <v>26.029871160853723</v>
      </c>
      <c r="W2124" s="53">
        <f t="shared" si="338"/>
        <v>14.97569429984383</v>
      </c>
      <c r="X2124" s="53">
        <f t="shared" si="339"/>
        <v>67.780048506038057</v>
      </c>
      <c r="Y2124" s="12"/>
      <c r="Z2124" s="21"/>
      <c r="AA2124" s="48"/>
      <c r="AB2124" s="21"/>
      <c r="AC2124" s="12"/>
    </row>
    <row r="2125" spans="1:29" x14ac:dyDescent="0.3">
      <c r="A2125" s="1">
        <f t="shared" si="330"/>
        <v>45222.093749994856</v>
      </c>
      <c r="B2125" s="6">
        <v>23</v>
      </c>
      <c r="C2125" s="6" t="s">
        <v>46</v>
      </c>
      <c r="D2125">
        <f>IF(HOUR(A2125)+MINUTE(A2125)/60&lt;=18,1,IF(HOUR(A2125)+MINUTE(A2125)/60&gt;=23.25,1,LOOKUP(DAY(A2125),calendario!$A$12:$A$41,calendario!$C$12:$C$41)))</f>
        <v>1</v>
      </c>
      <c r="E2125" s="89">
        <f t="shared" si="331"/>
        <v>0</v>
      </c>
      <c r="F2125" s="88">
        <v>0</v>
      </c>
      <c r="G2125" s="89">
        <f t="shared" si="331"/>
        <v>0</v>
      </c>
      <c r="H2125" s="86">
        <v>0</v>
      </c>
      <c r="O2125" s="53">
        <f t="shared" si="332"/>
        <v>4.5260037464002503</v>
      </c>
      <c r="P2125" s="54">
        <f t="shared" si="333"/>
        <v>58.927641853201457</v>
      </c>
      <c r="Q2125" s="69">
        <v>26.013572358146799</v>
      </c>
      <c r="R2125" s="53">
        <f t="shared" si="334"/>
        <v>14.983843701197292</v>
      </c>
      <c r="S2125" s="53">
        <f t="shared" si="335"/>
        <v>67.816932727094738</v>
      </c>
      <c r="T2125" s="53">
        <f t="shared" si="336"/>
        <v>4.5260037464002503</v>
      </c>
      <c r="U2125" s="53">
        <f t="shared" si="337"/>
        <v>58.927641853201457</v>
      </c>
      <c r="V2125" s="69">
        <v>26.013572358146799</v>
      </c>
      <c r="W2125" s="53">
        <f t="shared" si="338"/>
        <v>14.983843701197292</v>
      </c>
      <c r="X2125" s="53">
        <f t="shared" si="339"/>
        <v>67.816932727094738</v>
      </c>
      <c r="Y2125" s="12"/>
      <c r="Z2125" s="21"/>
      <c r="AA2125" s="48"/>
      <c r="AB2125" s="21"/>
      <c r="AC2125" s="12"/>
    </row>
    <row r="2126" spans="1:29" x14ac:dyDescent="0.3">
      <c r="A2126" s="1">
        <f t="shared" si="330"/>
        <v>45222.10416666152</v>
      </c>
      <c r="B2126" s="6">
        <v>23</v>
      </c>
      <c r="C2126" s="6" t="s">
        <v>49</v>
      </c>
      <c r="D2126">
        <f>IF(HOUR(A2126)+MINUTE(A2126)/60&lt;=18,1,IF(HOUR(A2126)+MINUTE(A2126)/60&gt;=23.25,1,LOOKUP(DAY(A2126),calendario!$A$12:$A$41,calendario!$C$12:$C$41)))</f>
        <v>1</v>
      </c>
      <c r="E2126" s="89">
        <f t="shared" si="331"/>
        <v>0</v>
      </c>
      <c r="F2126" s="88">
        <v>0</v>
      </c>
      <c r="G2126" s="89">
        <f t="shared" si="331"/>
        <v>0</v>
      </c>
      <c r="H2126" s="86">
        <v>0</v>
      </c>
      <c r="O2126" s="53">
        <f t="shared" si="332"/>
        <v>4.5260037464002503</v>
      </c>
      <c r="P2126" s="54">
        <f t="shared" si="333"/>
        <v>58.927641853201457</v>
      </c>
      <c r="Q2126" s="69">
        <v>26.013572358146799</v>
      </c>
      <c r="R2126" s="53">
        <f t="shared" si="334"/>
        <v>14.983843701197292</v>
      </c>
      <c r="S2126" s="53">
        <f t="shared" si="335"/>
        <v>67.816932727094738</v>
      </c>
      <c r="T2126" s="53">
        <f t="shared" si="336"/>
        <v>4.5260037464002503</v>
      </c>
      <c r="U2126" s="53">
        <f t="shared" si="337"/>
        <v>58.927641853201457</v>
      </c>
      <c r="V2126" s="69">
        <v>26.013572358146799</v>
      </c>
      <c r="W2126" s="53">
        <f t="shared" si="338"/>
        <v>14.983843701197292</v>
      </c>
      <c r="X2126" s="53">
        <f t="shared" si="339"/>
        <v>67.816932727094738</v>
      </c>
      <c r="Y2126" s="12"/>
      <c r="Z2126" s="21"/>
      <c r="AA2126" s="48"/>
      <c r="AB2126" s="21"/>
      <c r="AC2126" s="12"/>
    </row>
    <row r="2127" spans="1:29" x14ac:dyDescent="0.3">
      <c r="A2127" s="1">
        <f t="shared" si="330"/>
        <v>45222.114583328184</v>
      </c>
      <c r="B2127" s="6">
        <v>23</v>
      </c>
      <c r="C2127" s="6" t="s">
        <v>52</v>
      </c>
      <c r="D2127">
        <f>IF(HOUR(A2127)+MINUTE(A2127)/60&lt;=18,1,IF(HOUR(A2127)+MINUTE(A2127)/60&gt;=23.25,1,LOOKUP(DAY(A2127),calendario!$A$12:$A$41,calendario!$C$12:$C$41)))</f>
        <v>1</v>
      </c>
      <c r="E2127" s="89">
        <f t="shared" si="331"/>
        <v>0</v>
      </c>
      <c r="F2127" s="88">
        <v>0</v>
      </c>
      <c r="G2127" s="89">
        <f t="shared" si="331"/>
        <v>0</v>
      </c>
      <c r="H2127" s="86">
        <v>0</v>
      </c>
      <c r="O2127" s="53">
        <f t="shared" si="332"/>
        <v>4.5260037464002503</v>
      </c>
      <c r="P2127" s="54">
        <f t="shared" si="333"/>
        <v>58.927641853201457</v>
      </c>
      <c r="Q2127" s="69">
        <v>25.721634044768351</v>
      </c>
      <c r="R2127" s="53">
        <f t="shared" si="334"/>
        <v>15.129812857886517</v>
      </c>
      <c r="S2127" s="53">
        <f t="shared" si="335"/>
        <v>68.477589677129046</v>
      </c>
      <c r="T2127" s="53">
        <f t="shared" si="336"/>
        <v>4.5260037464002503</v>
      </c>
      <c r="U2127" s="53">
        <f t="shared" si="337"/>
        <v>58.927641853201457</v>
      </c>
      <c r="V2127" s="69">
        <v>25.721634044768351</v>
      </c>
      <c r="W2127" s="53">
        <f t="shared" si="338"/>
        <v>15.129812857886517</v>
      </c>
      <c r="X2127" s="53">
        <f t="shared" si="339"/>
        <v>68.477589677129046</v>
      </c>
      <c r="Y2127" s="12"/>
      <c r="Z2127" s="21"/>
      <c r="AA2127" s="48"/>
      <c r="AB2127" s="21"/>
      <c r="AC2127" s="12"/>
    </row>
    <row r="2128" spans="1:29" x14ac:dyDescent="0.3">
      <c r="A2128" s="1">
        <f t="shared" si="330"/>
        <v>45222.124999994849</v>
      </c>
      <c r="B2128" s="6">
        <v>23</v>
      </c>
      <c r="C2128" s="6" t="s">
        <v>54</v>
      </c>
      <c r="D2128">
        <f>IF(HOUR(A2128)+MINUTE(A2128)/60&lt;=18,1,IF(HOUR(A2128)+MINUTE(A2128)/60&gt;=23.25,1,LOOKUP(DAY(A2128),calendario!$A$12:$A$41,calendario!$C$12:$C$41)))</f>
        <v>1</v>
      </c>
      <c r="E2128" s="89">
        <f t="shared" si="331"/>
        <v>0</v>
      </c>
      <c r="F2128" s="88">
        <v>0</v>
      </c>
      <c r="G2128" s="89">
        <f t="shared" si="331"/>
        <v>0</v>
      </c>
      <c r="H2128" s="86">
        <v>0</v>
      </c>
      <c r="O2128" s="53">
        <f t="shared" si="332"/>
        <v>4.5260037464002503</v>
      </c>
      <c r="P2128" s="54">
        <f t="shared" si="333"/>
        <v>58.927641853201457</v>
      </c>
      <c r="Q2128" s="69">
        <v>25.721634044768351</v>
      </c>
      <c r="R2128" s="53">
        <f t="shared" si="334"/>
        <v>15.129812857886517</v>
      </c>
      <c r="S2128" s="53">
        <f t="shared" si="335"/>
        <v>68.477589677129046</v>
      </c>
      <c r="T2128" s="53">
        <f t="shared" si="336"/>
        <v>4.5260037464002503</v>
      </c>
      <c r="U2128" s="53">
        <f t="shared" si="337"/>
        <v>58.927641853201457</v>
      </c>
      <c r="V2128" s="69">
        <v>25.721634044768351</v>
      </c>
      <c r="W2128" s="53">
        <f t="shared" si="338"/>
        <v>15.129812857886517</v>
      </c>
      <c r="X2128" s="53">
        <f t="shared" si="339"/>
        <v>68.477589677129046</v>
      </c>
      <c r="Y2128" s="12"/>
      <c r="Z2128" s="21"/>
      <c r="AA2128" s="48"/>
      <c r="AB2128" s="21"/>
      <c r="AC2128" s="12"/>
    </row>
    <row r="2129" spans="1:29" x14ac:dyDescent="0.3">
      <c r="A2129" s="1">
        <f t="shared" si="330"/>
        <v>45222.135416661513</v>
      </c>
      <c r="B2129" s="6">
        <v>23</v>
      </c>
      <c r="C2129" s="6" t="s">
        <v>55</v>
      </c>
      <c r="D2129">
        <f>IF(HOUR(A2129)+MINUTE(A2129)/60&lt;=18,1,IF(HOUR(A2129)+MINUTE(A2129)/60&gt;=23.25,1,LOOKUP(DAY(A2129),calendario!$A$12:$A$41,calendario!$C$12:$C$41)))</f>
        <v>1</v>
      </c>
      <c r="E2129" s="89">
        <f t="shared" si="331"/>
        <v>0</v>
      </c>
      <c r="F2129" s="88">
        <v>0</v>
      </c>
      <c r="G2129" s="89">
        <f t="shared" si="331"/>
        <v>0</v>
      </c>
      <c r="H2129" s="86">
        <v>0</v>
      </c>
      <c r="O2129" s="53">
        <f t="shared" si="332"/>
        <v>4.5260037464002503</v>
      </c>
      <c r="P2129" s="54">
        <f t="shared" si="333"/>
        <v>58.927641853201457</v>
      </c>
      <c r="Q2129" s="69">
        <v>25.999073138990109</v>
      </c>
      <c r="R2129" s="53">
        <f t="shared" si="334"/>
        <v>14.991093310775637</v>
      </c>
      <c r="S2129" s="53">
        <f t="shared" si="335"/>
        <v>67.849744487206266</v>
      </c>
      <c r="T2129" s="53">
        <f t="shared" si="336"/>
        <v>4.5260037464002503</v>
      </c>
      <c r="U2129" s="53">
        <f t="shared" si="337"/>
        <v>58.927641853201457</v>
      </c>
      <c r="V2129" s="69">
        <v>25.999073138990109</v>
      </c>
      <c r="W2129" s="53">
        <f t="shared" si="338"/>
        <v>14.991093310775637</v>
      </c>
      <c r="X2129" s="53">
        <f t="shared" si="339"/>
        <v>67.849744487206266</v>
      </c>
      <c r="Y2129" s="12"/>
      <c r="Z2129" s="21"/>
      <c r="AA2129" s="48"/>
      <c r="AB2129" s="21"/>
      <c r="AC2129" s="12"/>
    </row>
    <row r="2130" spans="1:29" x14ac:dyDescent="0.3">
      <c r="A2130" s="1">
        <f t="shared" si="330"/>
        <v>45222.145833328177</v>
      </c>
      <c r="B2130" s="6">
        <v>23</v>
      </c>
      <c r="C2130" s="6" t="s">
        <v>56</v>
      </c>
      <c r="D2130">
        <f>IF(HOUR(A2130)+MINUTE(A2130)/60&lt;=18,1,IF(HOUR(A2130)+MINUTE(A2130)/60&gt;=23.25,1,LOOKUP(DAY(A2130),calendario!$A$12:$A$41,calendario!$C$12:$C$41)))</f>
        <v>1</v>
      </c>
      <c r="E2130" s="89">
        <f t="shared" si="331"/>
        <v>0</v>
      </c>
      <c r="F2130" s="88">
        <v>0</v>
      </c>
      <c r="G2130" s="89">
        <f t="shared" si="331"/>
        <v>0</v>
      </c>
      <c r="H2130" s="86">
        <v>0</v>
      </c>
      <c r="O2130" s="53">
        <f t="shared" si="332"/>
        <v>4.5260037464002503</v>
      </c>
      <c r="P2130" s="54">
        <f t="shared" si="333"/>
        <v>58.927641853201457</v>
      </c>
      <c r="Q2130" s="69">
        <v>25.999073138990109</v>
      </c>
      <c r="R2130" s="53">
        <f t="shared" si="334"/>
        <v>14.991093310775637</v>
      </c>
      <c r="S2130" s="53">
        <f t="shared" si="335"/>
        <v>67.849744487206266</v>
      </c>
      <c r="T2130" s="53">
        <f t="shared" si="336"/>
        <v>4.5260037464002503</v>
      </c>
      <c r="U2130" s="53">
        <f t="shared" si="337"/>
        <v>58.927641853201457</v>
      </c>
      <c r="V2130" s="69">
        <v>25.999073138990109</v>
      </c>
      <c r="W2130" s="53">
        <f t="shared" si="338"/>
        <v>14.991093310775637</v>
      </c>
      <c r="X2130" s="53">
        <f t="shared" si="339"/>
        <v>67.849744487206266</v>
      </c>
      <c r="Y2130" s="12"/>
      <c r="Z2130" s="21"/>
      <c r="AA2130" s="48"/>
      <c r="AB2130" s="21"/>
      <c r="AC2130" s="12"/>
    </row>
    <row r="2131" spans="1:29" x14ac:dyDescent="0.3">
      <c r="A2131" s="1">
        <f t="shared" si="330"/>
        <v>45222.156249994841</v>
      </c>
      <c r="B2131" s="6">
        <v>23</v>
      </c>
      <c r="C2131" s="6" t="s">
        <v>57</v>
      </c>
      <c r="D2131">
        <f>IF(HOUR(A2131)+MINUTE(A2131)/60&lt;=18,1,IF(HOUR(A2131)+MINUTE(A2131)/60&gt;=23.25,1,LOOKUP(DAY(A2131),calendario!$A$12:$A$41,calendario!$C$12:$C$41)))</f>
        <v>1</v>
      </c>
      <c r="E2131" s="89">
        <f t="shared" si="331"/>
        <v>0</v>
      </c>
      <c r="F2131" s="88">
        <v>0</v>
      </c>
      <c r="G2131" s="89">
        <f t="shared" si="331"/>
        <v>0</v>
      </c>
      <c r="H2131" s="86">
        <v>0</v>
      </c>
      <c r="O2131" s="53">
        <f t="shared" si="332"/>
        <v>4.5260037464002503</v>
      </c>
      <c r="P2131" s="54">
        <f t="shared" si="333"/>
        <v>58.927641853201457</v>
      </c>
      <c r="Q2131" s="69">
        <v>25.648187142113482</v>
      </c>
      <c r="R2131" s="53">
        <f t="shared" si="334"/>
        <v>15.166536309213951</v>
      </c>
      <c r="S2131" s="53">
        <f t="shared" si="335"/>
        <v>68.643800155417765</v>
      </c>
      <c r="T2131" s="53">
        <f t="shared" si="336"/>
        <v>4.5260037464002503</v>
      </c>
      <c r="U2131" s="53">
        <f t="shared" si="337"/>
        <v>58.927641853201457</v>
      </c>
      <c r="V2131" s="69">
        <v>25.648187142113482</v>
      </c>
      <c r="W2131" s="53">
        <f t="shared" si="338"/>
        <v>15.166536309213951</v>
      </c>
      <c r="X2131" s="53">
        <f t="shared" si="339"/>
        <v>68.643800155417765</v>
      </c>
      <c r="Y2131" s="12"/>
      <c r="Z2131" s="21"/>
      <c r="AA2131" s="48"/>
      <c r="AB2131" s="21"/>
      <c r="AC2131" s="12"/>
    </row>
    <row r="2132" spans="1:29" x14ac:dyDescent="0.3">
      <c r="A2132" s="1">
        <f t="shared" si="330"/>
        <v>45222.166666661506</v>
      </c>
      <c r="B2132" s="6">
        <v>23</v>
      </c>
      <c r="C2132" s="6" t="s">
        <v>58</v>
      </c>
      <c r="D2132">
        <f>IF(HOUR(A2132)+MINUTE(A2132)/60&lt;=18,1,IF(HOUR(A2132)+MINUTE(A2132)/60&gt;=23.25,1,LOOKUP(DAY(A2132),calendario!$A$12:$A$41,calendario!$C$12:$C$41)))</f>
        <v>1</v>
      </c>
      <c r="E2132" s="89">
        <f t="shared" si="331"/>
        <v>0</v>
      </c>
      <c r="F2132" s="88">
        <v>0</v>
      </c>
      <c r="G2132" s="89">
        <f t="shared" si="331"/>
        <v>0</v>
      </c>
      <c r="H2132" s="86">
        <v>0</v>
      </c>
      <c r="O2132" s="53">
        <f t="shared" si="332"/>
        <v>4.5260037464002503</v>
      </c>
      <c r="P2132" s="54">
        <f t="shared" si="333"/>
        <v>58.927641853201457</v>
      </c>
      <c r="Q2132" s="69">
        <v>25.648187142113482</v>
      </c>
      <c r="R2132" s="53">
        <f t="shared" si="334"/>
        <v>15.166536309213951</v>
      </c>
      <c r="S2132" s="53">
        <f t="shared" si="335"/>
        <v>68.643800155417765</v>
      </c>
      <c r="T2132" s="53">
        <f t="shared" si="336"/>
        <v>4.5260037464002503</v>
      </c>
      <c r="U2132" s="53">
        <f t="shared" si="337"/>
        <v>58.927641853201457</v>
      </c>
      <c r="V2132" s="69">
        <v>25.648187142113482</v>
      </c>
      <c r="W2132" s="53">
        <f t="shared" si="338"/>
        <v>15.166536309213951</v>
      </c>
      <c r="X2132" s="53">
        <f t="shared" si="339"/>
        <v>68.643800155417765</v>
      </c>
      <c r="Y2132" s="12"/>
      <c r="Z2132" s="21"/>
      <c r="AA2132" s="48"/>
      <c r="AB2132" s="21"/>
      <c r="AC2132" s="12"/>
    </row>
    <row r="2133" spans="1:29" x14ac:dyDescent="0.3">
      <c r="A2133" s="1">
        <f t="shared" si="330"/>
        <v>45222.17708332817</v>
      </c>
      <c r="B2133" s="6">
        <v>23</v>
      </c>
      <c r="C2133" s="6" t="s">
        <v>60</v>
      </c>
      <c r="D2133">
        <f>IF(HOUR(A2133)+MINUTE(A2133)/60&lt;=18,1,IF(HOUR(A2133)+MINUTE(A2133)/60&gt;=23.25,1,LOOKUP(DAY(A2133),calendario!$A$12:$A$41,calendario!$C$12:$C$41)))</f>
        <v>1</v>
      </c>
      <c r="E2133" s="89">
        <f t="shared" si="331"/>
        <v>0</v>
      </c>
      <c r="F2133" s="88">
        <v>0</v>
      </c>
      <c r="G2133" s="89">
        <f t="shared" si="331"/>
        <v>0</v>
      </c>
      <c r="H2133" s="86">
        <v>0</v>
      </c>
      <c r="O2133" s="53">
        <f t="shared" si="332"/>
        <v>4.5260037464002503</v>
      </c>
      <c r="P2133" s="54">
        <f t="shared" si="333"/>
        <v>58.927641853201457</v>
      </c>
      <c r="Q2133" s="69">
        <v>26.039063768870381</v>
      </c>
      <c r="R2133" s="53">
        <f t="shared" si="334"/>
        <v>14.971097995835501</v>
      </c>
      <c r="S2133" s="53">
        <f t="shared" si="335"/>
        <v>67.759245616876754</v>
      </c>
      <c r="T2133" s="53">
        <f t="shared" si="336"/>
        <v>4.5260037464002503</v>
      </c>
      <c r="U2133" s="53">
        <f t="shared" si="337"/>
        <v>58.927641853201457</v>
      </c>
      <c r="V2133" s="69">
        <v>26.039063768870381</v>
      </c>
      <c r="W2133" s="53">
        <f t="shared" si="338"/>
        <v>14.971097995835501</v>
      </c>
      <c r="X2133" s="53">
        <f t="shared" si="339"/>
        <v>67.759245616876754</v>
      </c>
      <c r="Y2133" s="12"/>
      <c r="Z2133" s="21"/>
      <c r="AA2133" s="48"/>
      <c r="AB2133" s="21"/>
      <c r="AC2133" s="12"/>
    </row>
    <row r="2134" spans="1:29" x14ac:dyDescent="0.3">
      <c r="A2134" s="1">
        <f t="shared" si="330"/>
        <v>45222.187499994834</v>
      </c>
      <c r="B2134" s="6">
        <v>23</v>
      </c>
      <c r="C2134" s="6" t="s">
        <v>61</v>
      </c>
      <c r="D2134">
        <f>IF(HOUR(A2134)+MINUTE(A2134)/60&lt;=18,1,IF(HOUR(A2134)+MINUTE(A2134)/60&gt;=23.25,1,LOOKUP(DAY(A2134),calendario!$A$12:$A$41,calendario!$C$12:$C$41)))</f>
        <v>1</v>
      </c>
      <c r="E2134" s="89">
        <f t="shared" si="331"/>
        <v>0</v>
      </c>
      <c r="F2134" s="88">
        <v>0</v>
      </c>
      <c r="G2134" s="89">
        <f t="shared" si="331"/>
        <v>0</v>
      </c>
      <c r="H2134" s="86">
        <v>0</v>
      </c>
      <c r="O2134" s="53">
        <f t="shared" si="332"/>
        <v>4.5260037464002503</v>
      </c>
      <c r="P2134" s="54">
        <f t="shared" si="333"/>
        <v>58.927641853201457</v>
      </c>
      <c r="Q2134" s="69">
        <v>26.039063768870381</v>
      </c>
      <c r="R2134" s="53">
        <f t="shared" si="334"/>
        <v>14.971097995835501</v>
      </c>
      <c r="S2134" s="53">
        <f t="shared" si="335"/>
        <v>67.759245616876754</v>
      </c>
      <c r="T2134" s="53">
        <f t="shared" si="336"/>
        <v>4.5260037464002503</v>
      </c>
      <c r="U2134" s="53">
        <f t="shared" si="337"/>
        <v>58.927641853201457</v>
      </c>
      <c r="V2134" s="69">
        <v>26.039063768870381</v>
      </c>
      <c r="W2134" s="53">
        <f t="shared" si="338"/>
        <v>14.971097995835501</v>
      </c>
      <c r="X2134" s="53">
        <f t="shared" si="339"/>
        <v>67.759245616876754</v>
      </c>
      <c r="Y2134" s="12"/>
      <c r="Z2134" s="21"/>
      <c r="AA2134" s="48"/>
      <c r="AB2134" s="21"/>
      <c r="AC2134" s="12"/>
    </row>
    <row r="2135" spans="1:29" x14ac:dyDescent="0.3">
      <c r="A2135" s="1">
        <f t="shared" si="330"/>
        <v>45222.197916661498</v>
      </c>
      <c r="B2135" s="6">
        <v>23</v>
      </c>
      <c r="C2135" s="6" t="s">
        <v>62</v>
      </c>
      <c r="D2135">
        <f>IF(HOUR(A2135)+MINUTE(A2135)/60&lt;=18,1,IF(HOUR(A2135)+MINUTE(A2135)/60&gt;=23.25,1,LOOKUP(DAY(A2135),calendario!$A$12:$A$41,calendario!$C$12:$C$41)))</f>
        <v>1</v>
      </c>
      <c r="E2135" s="89">
        <f t="shared" si="331"/>
        <v>0</v>
      </c>
      <c r="F2135" s="88">
        <v>0</v>
      </c>
      <c r="G2135" s="89">
        <f t="shared" si="331"/>
        <v>0</v>
      </c>
      <c r="H2135" s="86">
        <v>0</v>
      </c>
      <c r="O2135" s="53">
        <f t="shared" si="332"/>
        <v>4.5260037464002503</v>
      </c>
      <c r="P2135" s="54">
        <f t="shared" si="333"/>
        <v>58.927641853201457</v>
      </c>
      <c r="Q2135" s="69">
        <v>26.044600468505987</v>
      </c>
      <c r="R2135" s="53">
        <f t="shared" si="334"/>
        <v>14.968329646017699</v>
      </c>
      <c r="S2135" s="53">
        <f t="shared" si="335"/>
        <v>67.746716055230038</v>
      </c>
      <c r="T2135" s="53">
        <f t="shared" si="336"/>
        <v>4.5260037464002503</v>
      </c>
      <c r="U2135" s="53">
        <f t="shared" si="337"/>
        <v>58.927641853201457</v>
      </c>
      <c r="V2135" s="69">
        <v>26.044600468505987</v>
      </c>
      <c r="W2135" s="53">
        <f t="shared" si="338"/>
        <v>14.968329646017699</v>
      </c>
      <c r="X2135" s="53">
        <f t="shared" si="339"/>
        <v>67.746716055230038</v>
      </c>
      <c r="Y2135" s="12"/>
      <c r="Z2135" s="21"/>
      <c r="AA2135" s="48"/>
      <c r="AB2135" s="21"/>
      <c r="AC2135" s="12"/>
    </row>
    <row r="2136" spans="1:29" x14ac:dyDescent="0.3">
      <c r="A2136" s="1">
        <f t="shared" si="330"/>
        <v>45222.208333328163</v>
      </c>
      <c r="B2136" s="6">
        <v>23</v>
      </c>
      <c r="C2136" s="6" t="s">
        <v>63</v>
      </c>
      <c r="D2136">
        <f>IF(HOUR(A2136)+MINUTE(A2136)/60&lt;=18,1,IF(HOUR(A2136)+MINUTE(A2136)/60&gt;=23.25,1,LOOKUP(DAY(A2136),calendario!$A$12:$A$41,calendario!$C$12:$C$41)))</f>
        <v>1</v>
      </c>
      <c r="E2136" s="89">
        <f t="shared" si="331"/>
        <v>0</v>
      </c>
      <c r="F2136" s="88">
        <v>0</v>
      </c>
      <c r="G2136" s="89">
        <f t="shared" si="331"/>
        <v>0</v>
      </c>
      <c r="H2136" s="86">
        <v>0</v>
      </c>
      <c r="O2136" s="53">
        <f t="shared" si="332"/>
        <v>4.5260037464002503</v>
      </c>
      <c r="P2136" s="54">
        <f t="shared" si="333"/>
        <v>58.927641853201457</v>
      </c>
      <c r="Q2136" s="69">
        <v>26.044600468505987</v>
      </c>
      <c r="R2136" s="53">
        <f t="shared" si="334"/>
        <v>14.968329646017699</v>
      </c>
      <c r="S2136" s="53">
        <f t="shared" si="335"/>
        <v>67.746716055230038</v>
      </c>
      <c r="T2136" s="53">
        <f t="shared" si="336"/>
        <v>4.5260037464002503</v>
      </c>
      <c r="U2136" s="53">
        <f t="shared" si="337"/>
        <v>58.927641853201457</v>
      </c>
      <c r="V2136" s="69">
        <v>26.044600468505987</v>
      </c>
      <c r="W2136" s="53">
        <f t="shared" si="338"/>
        <v>14.968329646017699</v>
      </c>
      <c r="X2136" s="53">
        <f t="shared" si="339"/>
        <v>67.746716055230038</v>
      </c>
      <c r="Y2136" s="12"/>
      <c r="Z2136" s="21"/>
      <c r="AA2136" s="48"/>
      <c r="AB2136" s="21"/>
      <c r="AC2136" s="12"/>
    </row>
    <row r="2137" spans="1:29" x14ac:dyDescent="0.3">
      <c r="A2137" s="1">
        <f t="shared" si="330"/>
        <v>45222.218749994827</v>
      </c>
      <c r="B2137" s="6">
        <v>23</v>
      </c>
      <c r="C2137" s="6" t="s">
        <v>64</v>
      </c>
      <c r="D2137">
        <f>IF(HOUR(A2137)+MINUTE(A2137)/60&lt;=18,1,IF(HOUR(A2137)+MINUTE(A2137)/60&gt;=23.25,1,LOOKUP(DAY(A2137),calendario!$A$12:$A$41,calendario!$C$12:$C$41)))</f>
        <v>1</v>
      </c>
      <c r="E2137" s="89">
        <f t="shared" si="331"/>
        <v>0</v>
      </c>
      <c r="F2137" s="88">
        <v>0</v>
      </c>
      <c r="G2137" s="89">
        <f t="shared" si="331"/>
        <v>0</v>
      </c>
      <c r="H2137" s="86">
        <v>0</v>
      </c>
      <c r="O2137" s="53">
        <f t="shared" si="332"/>
        <v>4.5260037464002503</v>
      </c>
      <c r="P2137" s="54">
        <f t="shared" si="333"/>
        <v>58.927641853201457</v>
      </c>
      <c r="Q2137" s="69">
        <v>25.941564809994794</v>
      </c>
      <c r="R2137" s="53">
        <f t="shared" si="334"/>
        <v>15.019847475273295</v>
      </c>
      <c r="S2137" s="53">
        <f t="shared" si="335"/>
        <v>67.979885943447272</v>
      </c>
      <c r="T2137" s="53">
        <f t="shared" si="336"/>
        <v>4.5260037464002503</v>
      </c>
      <c r="U2137" s="53">
        <f t="shared" si="337"/>
        <v>58.927641853201457</v>
      </c>
      <c r="V2137" s="69">
        <v>25.941564809994794</v>
      </c>
      <c r="W2137" s="53">
        <f t="shared" si="338"/>
        <v>15.019847475273295</v>
      </c>
      <c r="X2137" s="53">
        <f t="shared" si="339"/>
        <v>67.979885943447272</v>
      </c>
      <c r="Y2137" s="12"/>
      <c r="Z2137" s="21"/>
      <c r="AA2137" s="48"/>
      <c r="AB2137" s="21"/>
      <c r="AC2137" s="12"/>
    </row>
    <row r="2138" spans="1:29" x14ac:dyDescent="0.3">
      <c r="A2138" s="1">
        <f t="shared" si="330"/>
        <v>45222.229166661491</v>
      </c>
      <c r="B2138" s="6">
        <v>23</v>
      </c>
      <c r="C2138" s="6" t="s">
        <v>65</v>
      </c>
      <c r="D2138">
        <f>IF(HOUR(A2138)+MINUTE(A2138)/60&lt;=18,1,IF(HOUR(A2138)+MINUTE(A2138)/60&gt;=23.25,1,LOOKUP(DAY(A2138),calendario!$A$12:$A$41,calendario!$C$12:$C$41)))</f>
        <v>1</v>
      </c>
      <c r="E2138" s="89">
        <f t="shared" si="331"/>
        <v>0</v>
      </c>
      <c r="F2138" s="88">
        <v>0</v>
      </c>
      <c r="G2138" s="89">
        <f t="shared" si="331"/>
        <v>0</v>
      </c>
      <c r="H2138" s="86">
        <v>0</v>
      </c>
      <c r="O2138" s="53">
        <f t="shared" si="332"/>
        <v>4.5260037464002503</v>
      </c>
      <c r="P2138" s="54">
        <f t="shared" si="333"/>
        <v>58.927641853201457</v>
      </c>
      <c r="Q2138" s="69">
        <v>25.941564809994794</v>
      </c>
      <c r="R2138" s="53">
        <f t="shared" si="334"/>
        <v>15.019847475273295</v>
      </c>
      <c r="S2138" s="53">
        <f t="shared" si="335"/>
        <v>67.979885943447272</v>
      </c>
      <c r="T2138" s="53">
        <f t="shared" si="336"/>
        <v>4.5260037464002503</v>
      </c>
      <c r="U2138" s="53">
        <f t="shared" si="337"/>
        <v>58.927641853201457</v>
      </c>
      <c r="V2138" s="69">
        <v>25.941564809994794</v>
      </c>
      <c r="W2138" s="53">
        <f t="shared" si="338"/>
        <v>15.019847475273295</v>
      </c>
      <c r="X2138" s="53">
        <f t="shared" si="339"/>
        <v>67.979885943447272</v>
      </c>
      <c r="Y2138" s="12"/>
      <c r="Z2138" s="21"/>
      <c r="AA2138" s="48"/>
      <c r="AB2138" s="21"/>
      <c r="AC2138" s="12"/>
    </row>
    <row r="2139" spans="1:29" x14ac:dyDescent="0.3">
      <c r="A2139" s="1">
        <f t="shared" si="330"/>
        <v>45222.239583328155</v>
      </c>
      <c r="B2139" s="6">
        <v>23</v>
      </c>
      <c r="C2139" s="6" t="s">
        <v>66</v>
      </c>
      <c r="D2139">
        <f>IF(HOUR(A2139)+MINUTE(A2139)/60&lt;=18,1,IF(HOUR(A2139)+MINUTE(A2139)/60&gt;=23.25,1,LOOKUP(DAY(A2139),calendario!$A$12:$A$41,calendario!$C$12:$C$41)))</f>
        <v>1</v>
      </c>
      <c r="E2139" s="89">
        <f t="shared" si="331"/>
        <v>0</v>
      </c>
      <c r="F2139" s="88">
        <v>0</v>
      </c>
      <c r="G2139" s="89">
        <f t="shared" si="331"/>
        <v>0</v>
      </c>
      <c r="H2139" s="86">
        <v>0</v>
      </c>
      <c r="O2139" s="53">
        <f t="shared" si="332"/>
        <v>4.5260037464002503</v>
      </c>
      <c r="P2139" s="54">
        <f t="shared" si="333"/>
        <v>58.927641853201457</v>
      </c>
      <c r="Q2139" s="69">
        <v>26.262779802186362</v>
      </c>
      <c r="R2139" s="53">
        <f t="shared" si="334"/>
        <v>14.859239979177511</v>
      </c>
      <c r="S2139" s="53">
        <f t="shared" si="335"/>
        <v>67.252975814417795</v>
      </c>
      <c r="T2139" s="53">
        <f t="shared" si="336"/>
        <v>4.5260037464002503</v>
      </c>
      <c r="U2139" s="53">
        <f t="shared" si="337"/>
        <v>58.927641853201457</v>
      </c>
      <c r="V2139" s="69">
        <v>26.262779802186362</v>
      </c>
      <c r="W2139" s="53">
        <f t="shared" si="338"/>
        <v>14.859239979177511</v>
      </c>
      <c r="X2139" s="53">
        <f t="shared" si="339"/>
        <v>67.252975814417795</v>
      </c>
      <c r="Y2139" s="12"/>
      <c r="Z2139" s="21"/>
      <c r="AA2139" s="48"/>
      <c r="AB2139" s="21"/>
      <c r="AC2139" s="12"/>
    </row>
    <row r="2140" spans="1:29" x14ac:dyDescent="0.3">
      <c r="A2140" s="1">
        <f t="shared" si="330"/>
        <v>45222.24999999482</v>
      </c>
      <c r="B2140" s="6">
        <v>23</v>
      </c>
      <c r="C2140" s="6" t="s">
        <v>67</v>
      </c>
      <c r="D2140">
        <f>IF(HOUR(A2140)+MINUTE(A2140)/60&lt;=18,1,IF(HOUR(A2140)+MINUTE(A2140)/60&gt;=23.25,1,LOOKUP(DAY(A2140),calendario!$A$12:$A$41,calendario!$C$12:$C$41)))</f>
        <v>1</v>
      </c>
      <c r="E2140" s="89">
        <f t="shared" si="331"/>
        <v>0</v>
      </c>
      <c r="F2140" s="88">
        <v>0</v>
      </c>
      <c r="G2140" s="89">
        <f t="shared" si="331"/>
        <v>0</v>
      </c>
      <c r="H2140" s="86">
        <v>0</v>
      </c>
      <c r="O2140" s="53">
        <f t="shared" si="332"/>
        <v>4.5260037464002503</v>
      </c>
      <c r="P2140" s="54">
        <f t="shared" si="333"/>
        <v>58.927641853201457</v>
      </c>
      <c r="Q2140" s="69">
        <v>26.262779802186362</v>
      </c>
      <c r="R2140" s="53">
        <f t="shared" si="334"/>
        <v>14.859239979177511</v>
      </c>
      <c r="S2140" s="53">
        <f t="shared" si="335"/>
        <v>67.252975814417795</v>
      </c>
      <c r="T2140" s="53">
        <f t="shared" si="336"/>
        <v>4.5260037464002503</v>
      </c>
      <c r="U2140" s="53">
        <f t="shared" si="337"/>
        <v>58.927641853201457</v>
      </c>
      <c r="V2140" s="69">
        <v>26.262779802186362</v>
      </c>
      <c r="W2140" s="53">
        <f t="shared" si="338"/>
        <v>14.859239979177511</v>
      </c>
      <c r="X2140" s="53">
        <f t="shared" si="339"/>
        <v>67.252975814417795</v>
      </c>
      <c r="Y2140" s="12"/>
      <c r="Z2140" s="21"/>
      <c r="AA2140" s="48"/>
      <c r="AB2140" s="21"/>
      <c r="AC2140" s="12"/>
    </row>
    <row r="2141" spans="1:29" x14ac:dyDescent="0.3">
      <c r="A2141" s="1">
        <f t="shared" si="330"/>
        <v>45222.260416661484</v>
      </c>
      <c r="B2141" s="6">
        <v>23</v>
      </c>
      <c r="C2141" s="6" t="s">
        <v>68</v>
      </c>
      <c r="D2141">
        <f>IF(HOUR(A2141)+MINUTE(A2141)/60&lt;=18,1,IF(HOUR(A2141)+MINUTE(A2141)/60&gt;=23.25,1,LOOKUP(DAY(A2141),calendario!$A$12:$A$41,calendario!$C$12:$C$41)))</f>
        <v>1</v>
      </c>
      <c r="E2141" s="89">
        <f t="shared" si="331"/>
        <v>0.73341284179687505</v>
      </c>
      <c r="F2141" s="88">
        <v>2.9336513671875002</v>
      </c>
      <c r="G2141" s="89">
        <f t="shared" si="331"/>
        <v>0</v>
      </c>
      <c r="H2141" s="86">
        <v>0</v>
      </c>
      <c r="O2141" s="53">
        <f t="shared" si="332"/>
        <v>3.7778748365842798</v>
      </c>
      <c r="P2141" s="54">
        <f t="shared" si="333"/>
        <v>58.927641853201457</v>
      </c>
      <c r="Q2141" s="69">
        <v>26.1491522644456</v>
      </c>
      <c r="R2141" s="53">
        <f t="shared" si="334"/>
        <v>14.916053748047892</v>
      </c>
      <c r="S2141" s="53">
        <f t="shared" si="335"/>
        <v>56.350984115888764</v>
      </c>
      <c r="T2141" s="53">
        <f t="shared" si="336"/>
        <v>4.5260037464002503</v>
      </c>
      <c r="U2141" s="53">
        <f t="shared" si="337"/>
        <v>58.927641853201457</v>
      </c>
      <c r="V2141" s="69">
        <v>26.1491522644456</v>
      </c>
      <c r="W2141" s="53">
        <f t="shared" si="338"/>
        <v>14.916053748047892</v>
      </c>
      <c r="X2141" s="53">
        <f t="shared" si="339"/>
        <v>67.51011514517225</v>
      </c>
      <c r="Y2141" s="12"/>
      <c r="Z2141" s="21"/>
      <c r="AA2141" s="48"/>
      <c r="AB2141" s="21"/>
      <c r="AC2141" s="12"/>
    </row>
    <row r="2142" spans="1:29" x14ac:dyDescent="0.3">
      <c r="A2142" s="1">
        <f t="shared" si="330"/>
        <v>45222.270833328148</v>
      </c>
      <c r="B2142" s="6">
        <v>23</v>
      </c>
      <c r="C2142" s="6" t="s">
        <v>69</v>
      </c>
      <c r="D2142">
        <f>IF(HOUR(A2142)+MINUTE(A2142)/60&lt;=18,1,IF(HOUR(A2142)+MINUTE(A2142)/60&gt;=23.25,1,LOOKUP(DAY(A2142),calendario!$A$12:$A$41,calendario!$C$12:$C$41)))</f>
        <v>1</v>
      </c>
      <c r="E2142" s="89">
        <f t="shared" si="331"/>
        <v>4.4256533203124997</v>
      </c>
      <c r="F2142" s="88">
        <v>17.702613281249999</v>
      </c>
      <c r="G2142" s="89">
        <f t="shared" si="331"/>
        <v>3.4020644531249999</v>
      </c>
      <c r="H2142" s="86">
        <v>13.6082578125</v>
      </c>
      <c r="O2142" s="53">
        <f t="shared" si="332"/>
        <v>1.1548851341548576E-2</v>
      </c>
      <c r="P2142" s="54">
        <f t="shared" si="333"/>
        <v>58.927641853201457</v>
      </c>
      <c r="Q2142" s="69">
        <v>26.1491522644456</v>
      </c>
      <c r="R2142" s="53">
        <f t="shared" si="334"/>
        <v>14.916053748047892</v>
      </c>
      <c r="S2142" s="53">
        <f t="shared" si="335"/>
        <v>0.17226328733875357</v>
      </c>
      <c r="T2142" s="53">
        <f t="shared" si="336"/>
        <v>1.0556762236310502</v>
      </c>
      <c r="U2142" s="53">
        <f t="shared" si="337"/>
        <v>58.927641853201457</v>
      </c>
      <c r="V2142" s="69">
        <v>26.1491522644456</v>
      </c>
      <c r="W2142" s="53">
        <f t="shared" si="338"/>
        <v>14.916053748047892</v>
      </c>
      <c r="X2142" s="53">
        <f t="shared" si="339"/>
        <v>15.74652329221697</v>
      </c>
      <c r="Y2142" s="12"/>
      <c r="Z2142" s="21"/>
      <c r="AA2142" s="48"/>
      <c r="AB2142" s="21"/>
      <c r="AC2142" s="12"/>
    </row>
    <row r="2143" spans="1:29" x14ac:dyDescent="0.3">
      <c r="A2143" s="1">
        <f t="shared" si="330"/>
        <v>45222.281249994812</v>
      </c>
      <c r="B2143" s="6">
        <v>23</v>
      </c>
      <c r="C2143" s="6" t="s">
        <v>70</v>
      </c>
      <c r="D2143">
        <f>IF(HOUR(A2143)+MINUTE(A2143)/60&lt;=18,1,IF(HOUR(A2143)+MINUTE(A2143)/60&gt;=23.25,1,LOOKUP(DAY(A2143),calendario!$A$12:$A$41,calendario!$C$12:$C$41)))</f>
        <v>1</v>
      </c>
      <c r="E2143" s="89">
        <f t="shared" si="331"/>
        <v>4.50645654296875</v>
      </c>
      <c r="F2143" s="88">
        <v>18.025826171875</v>
      </c>
      <c r="G2143" s="89">
        <f t="shared" si="331"/>
        <v>4.4938115234374996</v>
      </c>
      <c r="H2143" s="86">
        <v>17.975246093749998</v>
      </c>
      <c r="O2143" s="53">
        <f t="shared" si="332"/>
        <v>0</v>
      </c>
      <c r="P2143" s="54">
        <f t="shared" si="333"/>
        <v>58.927641853201457</v>
      </c>
      <c r="Q2143" s="69">
        <v>26.06914783966684</v>
      </c>
      <c r="R2143" s="53">
        <f t="shared" si="334"/>
        <v>14.956055960437272</v>
      </c>
      <c r="S2143" s="53">
        <f t="shared" si="335"/>
        <v>0</v>
      </c>
      <c r="T2143" s="53">
        <f t="shared" si="336"/>
        <v>0</v>
      </c>
      <c r="U2143" s="53">
        <f t="shared" si="337"/>
        <v>58.927641853201457</v>
      </c>
      <c r="V2143" s="69">
        <v>26.06914783966684</v>
      </c>
      <c r="W2143" s="53">
        <f t="shared" si="338"/>
        <v>14.956055960437272</v>
      </c>
      <c r="X2143" s="53">
        <f t="shared" si="339"/>
        <v>0</v>
      </c>
      <c r="Y2143" s="12"/>
      <c r="Z2143" s="21"/>
      <c r="AA2143" s="48"/>
      <c r="AB2143" s="21"/>
      <c r="AC2143" s="12"/>
    </row>
    <row r="2144" spans="1:29" x14ac:dyDescent="0.3">
      <c r="A2144" s="1">
        <f t="shared" si="330"/>
        <v>45222.291666661476</v>
      </c>
      <c r="B2144" s="6">
        <v>23</v>
      </c>
      <c r="C2144" s="6" t="s">
        <v>71</v>
      </c>
      <c r="D2144">
        <f>IF(HOUR(A2144)+MINUTE(A2144)/60&lt;=18,1,IF(HOUR(A2144)+MINUTE(A2144)/60&gt;=23.25,1,LOOKUP(DAY(A2144),calendario!$A$12:$A$41,calendario!$C$12:$C$41)))</f>
        <v>1</v>
      </c>
      <c r="E2144" s="89">
        <f t="shared" si="331"/>
        <v>4.5082065429687503</v>
      </c>
      <c r="F2144" s="88">
        <v>18.032826171875001</v>
      </c>
      <c r="G2144" s="89">
        <f t="shared" si="331"/>
        <v>4.4979199218749999</v>
      </c>
      <c r="H2144" s="86">
        <v>17.9916796875</v>
      </c>
      <c r="O2144" s="53">
        <f t="shared" si="332"/>
        <v>0</v>
      </c>
      <c r="P2144" s="54">
        <f t="shared" si="333"/>
        <v>58.927641853201457</v>
      </c>
      <c r="Q2144" s="69">
        <v>26.06914783966684</v>
      </c>
      <c r="R2144" s="53">
        <f t="shared" si="334"/>
        <v>14.956055960437272</v>
      </c>
      <c r="S2144" s="53">
        <f t="shared" si="335"/>
        <v>0</v>
      </c>
      <c r="T2144" s="53">
        <f t="shared" si="336"/>
        <v>0</v>
      </c>
      <c r="U2144" s="53">
        <f t="shared" si="337"/>
        <v>58.927641853201457</v>
      </c>
      <c r="V2144" s="69">
        <v>26.06914783966684</v>
      </c>
      <c r="W2144" s="53">
        <f t="shared" si="338"/>
        <v>14.956055960437272</v>
      </c>
      <c r="X2144" s="53">
        <f t="shared" si="339"/>
        <v>0</v>
      </c>
      <c r="Y2144" s="12"/>
      <c r="Z2144" s="21"/>
      <c r="AA2144" s="48"/>
      <c r="AB2144" s="21"/>
      <c r="AC2144" s="12"/>
    </row>
    <row r="2145" spans="1:29" x14ac:dyDescent="0.3">
      <c r="A2145" s="1">
        <f t="shared" si="330"/>
        <v>45222.302083328141</v>
      </c>
      <c r="B2145" s="6">
        <v>23</v>
      </c>
      <c r="C2145" s="6" t="s">
        <v>72</v>
      </c>
      <c r="D2145">
        <f>IF(HOUR(A2145)+MINUTE(A2145)/60&lt;=18,1,IF(HOUR(A2145)+MINUTE(A2145)/60&gt;=23.25,1,LOOKUP(DAY(A2145),calendario!$A$12:$A$41,calendario!$C$12:$C$41)))</f>
        <v>1</v>
      </c>
      <c r="E2145" s="89">
        <f t="shared" si="331"/>
        <v>4.5085292968750004</v>
      </c>
      <c r="F2145" s="88">
        <v>18.034117187500001</v>
      </c>
      <c r="G2145" s="89">
        <f t="shared" si="331"/>
        <v>4.4983310546875002</v>
      </c>
      <c r="H2145" s="86">
        <v>17.993324218750001</v>
      </c>
      <c r="O2145" s="53">
        <f t="shared" si="332"/>
        <v>0</v>
      </c>
      <c r="P2145" s="54">
        <f t="shared" si="333"/>
        <v>58.927641853201457</v>
      </c>
      <c r="Q2145" s="69">
        <v>26.226311816762102</v>
      </c>
      <c r="R2145" s="53">
        <f t="shared" si="334"/>
        <v>14.877473971889641</v>
      </c>
      <c r="S2145" s="53">
        <f t="shared" si="335"/>
        <v>0</v>
      </c>
      <c r="T2145" s="53">
        <f t="shared" si="336"/>
        <v>0</v>
      </c>
      <c r="U2145" s="53">
        <f t="shared" si="337"/>
        <v>58.927641853201457</v>
      </c>
      <c r="V2145" s="69">
        <v>26.226311816762102</v>
      </c>
      <c r="W2145" s="53">
        <f t="shared" si="338"/>
        <v>14.877473971889641</v>
      </c>
      <c r="X2145" s="53">
        <f t="shared" si="339"/>
        <v>0</v>
      </c>
      <c r="Y2145" s="12"/>
      <c r="Z2145" s="21"/>
      <c r="AA2145" s="48"/>
      <c r="AB2145" s="21"/>
      <c r="AC2145" s="12"/>
    </row>
    <row r="2146" spans="1:29" x14ac:dyDescent="0.3">
      <c r="A2146" s="1">
        <f t="shared" si="330"/>
        <v>45222.312499994805</v>
      </c>
      <c r="B2146" s="6">
        <v>23</v>
      </c>
      <c r="C2146" s="6" t="s">
        <v>73</v>
      </c>
      <c r="D2146">
        <f>IF(HOUR(A2146)+MINUTE(A2146)/60&lt;=18,1,IF(HOUR(A2146)+MINUTE(A2146)/60&gt;=23.25,1,LOOKUP(DAY(A2146),calendario!$A$12:$A$41,calendario!$C$12:$C$41)))</f>
        <v>1</v>
      </c>
      <c r="E2146" s="89">
        <f t="shared" si="331"/>
        <v>4.5082324218750003</v>
      </c>
      <c r="F2146" s="88">
        <v>18.032929687500001</v>
      </c>
      <c r="G2146" s="89">
        <f t="shared" si="331"/>
        <v>4.4984702148437501</v>
      </c>
      <c r="H2146" s="86">
        <v>17.993880859375</v>
      </c>
      <c r="O2146" s="53">
        <f t="shared" si="332"/>
        <v>0</v>
      </c>
      <c r="P2146" s="54">
        <f t="shared" si="333"/>
        <v>58.927641853201457</v>
      </c>
      <c r="Q2146" s="69">
        <v>26.226311816762102</v>
      </c>
      <c r="R2146" s="53">
        <f t="shared" si="334"/>
        <v>14.877473971889641</v>
      </c>
      <c r="S2146" s="53">
        <f t="shared" si="335"/>
        <v>0</v>
      </c>
      <c r="T2146" s="53">
        <f t="shared" si="336"/>
        <v>0</v>
      </c>
      <c r="U2146" s="53">
        <f t="shared" si="337"/>
        <v>58.927641853201457</v>
      </c>
      <c r="V2146" s="69">
        <v>26.226311816762102</v>
      </c>
      <c r="W2146" s="53">
        <f t="shared" si="338"/>
        <v>14.877473971889641</v>
      </c>
      <c r="X2146" s="53">
        <f t="shared" si="339"/>
        <v>0</v>
      </c>
      <c r="Y2146" s="12"/>
      <c r="Z2146" s="21"/>
      <c r="AA2146" s="48"/>
      <c r="AB2146" s="21"/>
      <c r="AC2146" s="12"/>
    </row>
    <row r="2147" spans="1:29" x14ac:dyDescent="0.3">
      <c r="A2147" s="1">
        <f t="shared" si="330"/>
        <v>45222.322916661469</v>
      </c>
      <c r="B2147" s="6">
        <v>23</v>
      </c>
      <c r="C2147" s="6" t="s">
        <v>74</v>
      </c>
      <c r="D2147">
        <f>IF(HOUR(A2147)+MINUTE(A2147)/60&lt;=18,1,IF(HOUR(A2147)+MINUTE(A2147)/60&gt;=23.25,1,LOOKUP(DAY(A2147),calendario!$A$12:$A$41,calendario!$C$12:$C$41)))</f>
        <v>1</v>
      </c>
      <c r="E2147" s="89">
        <f t="shared" si="331"/>
        <v>4.5085869140624997</v>
      </c>
      <c r="F2147" s="88">
        <v>18.034347656249999</v>
      </c>
      <c r="G2147" s="89">
        <f t="shared" si="331"/>
        <v>4.4983276367187504</v>
      </c>
      <c r="H2147" s="86">
        <v>17.993310546875001</v>
      </c>
      <c r="O2147" s="53">
        <f t="shared" si="332"/>
        <v>0</v>
      </c>
      <c r="P2147" s="54">
        <f t="shared" si="333"/>
        <v>58.927641853201457</v>
      </c>
      <c r="Q2147" s="69">
        <v>25.869132222800623</v>
      </c>
      <c r="R2147" s="53">
        <f t="shared" si="334"/>
        <v>15.056063768870381</v>
      </c>
      <c r="S2147" s="53">
        <f t="shared" si="335"/>
        <v>0</v>
      </c>
      <c r="T2147" s="53">
        <f t="shared" si="336"/>
        <v>0</v>
      </c>
      <c r="U2147" s="53">
        <f t="shared" si="337"/>
        <v>58.927641853201457</v>
      </c>
      <c r="V2147" s="69">
        <v>25.869132222800623</v>
      </c>
      <c r="W2147" s="53">
        <f t="shared" si="338"/>
        <v>15.056063768870381</v>
      </c>
      <c r="X2147" s="53">
        <f t="shared" si="339"/>
        <v>0</v>
      </c>
      <c r="Y2147" s="12"/>
      <c r="Z2147" s="21"/>
      <c r="AA2147" s="48"/>
      <c r="AB2147" s="21"/>
      <c r="AC2147" s="12"/>
    </row>
    <row r="2148" spans="1:29" x14ac:dyDescent="0.3">
      <c r="A2148" s="1">
        <f t="shared" si="330"/>
        <v>45222.333333328133</v>
      </c>
      <c r="B2148" s="6">
        <v>23</v>
      </c>
      <c r="C2148" s="6" t="s">
        <v>75</v>
      </c>
      <c r="D2148">
        <f>IF(HOUR(A2148)+MINUTE(A2148)/60&lt;=18,1,IF(HOUR(A2148)+MINUTE(A2148)/60&gt;=23.25,1,LOOKUP(DAY(A2148),calendario!$A$12:$A$41,calendario!$C$12:$C$41)))</f>
        <v>1</v>
      </c>
      <c r="E2148" s="89">
        <f t="shared" si="331"/>
        <v>4.5083813476562504</v>
      </c>
      <c r="F2148" s="88">
        <v>18.033525390625002</v>
      </c>
      <c r="G2148" s="89">
        <f t="shared" si="331"/>
        <v>4.4988452148437501</v>
      </c>
      <c r="H2148" s="86">
        <v>17.995380859375</v>
      </c>
      <c r="O2148" s="53">
        <f t="shared" si="332"/>
        <v>0</v>
      </c>
      <c r="P2148" s="54">
        <f t="shared" si="333"/>
        <v>58.927641853201457</v>
      </c>
      <c r="Q2148" s="69">
        <v>25.869132222800623</v>
      </c>
      <c r="R2148" s="53">
        <f t="shared" si="334"/>
        <v>15.056063768870381</v>
      </c>
      <c r="S2148" s="53">
        <f t="shared" si="335"/>
        <v>0</v>
      </c>
      <c r="T2148" s="53">
        <f t="shared" si="336"/>
        <v>0</v>
      </c>
      <c r="U2148" s="53">
        <f t="shared" si="337"/>
        <v>58.927641853201457</v>
      </c>
      <c r="V2148" s="69">
        <v>25.869132222800623</v>
      </c>
      <c r="W2148" s="53">
        <f t="shared" si="338"/>
        <v>15.056063768870381</v>
      </c>
      <c r="X2148" s="53">
        <f t="shared" si="339"/>
        <v>0</v>
      </c>
      <c r="Y2148" s="12"/>
      <c r="Z2148" s="21"/>
      <c r="AA2148" s="48"/>
      <c r="AB2148" s="21"/>
      <c r="AC2148" s="12"/>
    </row>
    <row r="2149" spans="1:29" x14ac:dyDescent="0.3">
      <c r="A2149" s="1">
        <f t="shared" si="330"/>
        <v>45222.343749994798</v>
      </c>
      <c r="B2149" s="6">
        <v>23</v>
      </c>
      <c r="C2149" s="6" t="s">
        <v>76</v>
      </c>
      <c r="D2149">
        <f>IF(HOUR(A2149)+MINUTE(A2149)/60&lt;=18,1,IF(HOUR(A2149)+MINUTE(A2149)/60&gt;=23.25,1,LOOKUP(DAY(A2149),calendario!$A$12:$A$41,calendario!$C$12:$C$41)))</f>
        <v>1</v>
      </c>
      <c r="E2149" s="89">
        <f t="shared" si="331"/>
        <v>4.5078222656250002</v>
      </c>
      <c r="F2149" s="88">
        <v>18.031289062500001</v>
      </c>
      <c r="G2149" s="89">
        <f t="shared" si="331"/>
        <v>4.4987177734374999</v>
      </c>
      <c r="H2149" s="86">
        <v>17.99487109375</v>
      </c>
      <c r="O2149" s="53">
        <f t="shared" si="332"/>
        <v>0</v>
      </c>
      <c r="P2149" s="54">
        <f t="shared" si="333"/>
        <v>58.927641853201457</v>
      </c>
      <c r="Q2149" s="69">
        <v>26.461504164497658</v>
      </c>
      <c r="R2149" s="53">
        <f t="shared" si="334"/>
        <v>14.759877798021863</v>
      </c>
      <c r="S2149" s="53">
        <f t="shared" si="335"/>
        <v>0</v>
      </c>
      <c r="T2149" s="53">
        <f t="shared" si="336"/>
        <v>0</v>
      </c>
      <c r="U2149" s="53">
        <f t="shared" si="337"/>
        <v>58.927641853201457</v>
      </c>
      <c r="V2149" s="69">
        <v>26.461504164497658</v>
      </c>
      <c r="W2149" s="53">
        <f t="shared" si="338"/>
        <v>14.759877798021863</v>
      </c>
      <c r="X2149" s="53">
        <f t="shared" si="339"/>
        <v>0</v>
      </c>
      <c r="Y2149" s="12"/>
      <c r="Z2149" s="21"/>
      <c r="AA2149" s="48"/>
      <c r="AB2149" s="21"/>
      <c r="AC2149" s="12"/>
    </row>
    <row r="2150" spans="1:29" x14ac:dyDescent="0.3">
      <c r="A2150" s="1">
        <f t="shared" si="330"/>
        <v>45222.354166661462</v>
      </c>
      <c r="B2150" s="6">
        <v>23</v>
      </c>
      <c r="C2150" s="6" t="s">
        <v>77</v>
      </c>
      <c r="D2150">
        <f>IF(HOUR(A2150)+MINUTE(A2150)/60&lt;=18,1,IF(HOUR(A2150)+MINUTE(A2150)/60&gt;=23.25,1,LOOKUP(DAY(A2150),calendario!$A$12:$A$41,calendario!$C$12:$C$41)))</f>
        <v>1</v>
      </c>
      <c r="E2150" s="89">
        <f t="shared" si="331"/>
        <v>4.5066289062499996</v>
      </c>
      <c r="F2150" s="88">
        <v>18.026515624999998</v>
      </c>
      <c r="G2150" s="89">
        <f t="shared" si="331"/>
        <v>4.4986723632812504</v>
      </c>
      <c r="H2150" s="86">
        <v>17.994689453125002</v>
      </c>
      <c r="O2150" s="53">
        <f t="shared" si="332"/>
        <v>0</v>
      </c>
      <c r="P2150" s="54">
        <f t="shared" si="333"/>
        <v>58.927641853201457</v>
      </c>
      <c r="Q2150" s="69">
        <v>26.461504164497658</v>
      </c>
      <c r="R2150" s="53">
        <f t="shared" si="334"/>
        <v>14.759877798021863</v>
      </c>
      <c r="S2150" s="53">
        <f t="shared" si="335"/>
        <v>0</v>
      </c>
      <c r="T2150" s="53">
        <f t="shared" si="336"/>
        <v>0</v>
      </c>
      <c r="U2150" s="53">
        <f t="shared" si="337"/>
        <v>58.927641853201457</v>
      </c>
      <c r="V2150" s="69">
        <v>26.461504164497658</v>
      </c>
      <c r="W2150" s="53">
        <f t="shared" si="338"/>
        <v>14.759877798021863</v>
      </c>
      <c r="X2150" s="53">
        <f t="shared" si="339"/>
        <v>0</v>
      </c>
      <c r="Y2150" s="12"/>
      <c r="Z2150" s="21"/>
      <c r="AA2150" s="48"/>
      <c r="AB2150" s="21"/>
      <c r="AC2150" s="12"/>
    </row>
    <row r="2151" spans="1:29" x14ac:dyDescent="0.3">
      <c r="A2151" s="1">
        <f t="shared" si="330"/>
        <v>45222.364583328126</v>
      </c>
      <c r="B2151" s="6">
        <v>23</v>
      </c>
      <c r="C2151" s="6" t="s">
        <v>78</v>
      </c>
      <c r="D2151">
        <f>IF(HOUR(A2151)+MINUTE(A2151)/60&lt;=18,1,IF(HOUR(A2151)+MINUTE(A2151)/60&gt;=23.25,1,LOOKUP(DAY(A2151),calendario!$A$12:$A$41,calendario!$C$12:$C$41)))</f>
        <v>1</v>
      </c>
      <c r="E2151" s="89">
        <f t="shared" si="331"/>
        <v>4.5057543945312499</v>
      </c>
      <c r="F2151" s="88">
        <v>18.023017578125</v>
      </c>
      <c r="G2151" s="89">
        <f t="shared" si="331"/>
        <v>4.4987827148437498</v>
      </c>
      <c r="H2151" s="86">
        <v>17.995130859374999</v>
      </c>
      <c r="O2151" s="53">
        <f t="shared" si="332"/>
        <v>0</v>
      </c>
      <c r="P2151" s="54">
        <f t="shared" si="333"/>
        <v>58.927641853201457</v>
      </c>
      <c r="Q2151" s="69">
        <v>26.792826132222803</v>
      </c>
      <c r="R2151" s="53">
        <f t="shared" si="334"/>
        <v>14.594216814159291</v>
      </c>
      <c r="S2151" s="53">
        <f t="shared" si="335"/>
        <v>0</v>
      </c>
      <c r="T2151" s="53">
        <f t="shared" si="336"/>
        <v>0</v>
      </c>
      <c r="U2151" s="53">
        <f t="shared" si="337"/>
        <v>58.927641853201457</v>
      </c>
      <c r="V2151" s="69">
        <v>26.792826132222803</v>
      </c>
      <c r="W2151" s="53">
        <f t="shared" si="338"/>
        <v>14.594216814159291</v>
      </c>
      <c r="X2151" s="53">
        <f t="shared" si="339"/>
        <v>0</v>
      </c>
      <c r="Y2151" s="12"/>
      <c r="Z2151" s="21"/>
      <c r="AA2151" s="48"/>
      <c r="AB2151" s="21"/>
      <c r="AC2151" s="12"/>
    </row>
    <row r="2152" spans="1:29" x14ac:dyDescent="0.3">
      <c r="A2152" s="1">
        <f t="shared" si="330"/>
        <v>45222.37499999479</v>
      </c>
      <c r="B2152" s="6">
        <v>23</v>
      </c>
      <c r="C2152" s="6" t="s">
        <v>79</v>
      </c>
      <c r="D2152">
        <f>IF(HOUR(A2152)+MINUTE(A2152)/60&lt;=18,1,IF(HOUR(A2152)+MINUTE(A2152)/60&gt;=23.25,1,LOOKUP(DAY(A2152),calendario!$A$12:$A$41,calendario!$C$12:$C$41)))</f>
        <v>1</v>
      </c>
      <c r="E2152" s="89">
        <f t="shared" si="331"/>
        <v>4.5043876953125004</v>
      </c>
      <c r="F2152" s="88">
        <v>18.017550781250002</v>
      </c>
      <c r="G2152" s="89">
        <f t="shared" si="331"/>
        <v>4.4986367187500003</v>
      </c>
      <c r="H2152" s="86">
        <v>17.994546875000001</v>
      </c>
      <c r="O2152" s="53">
        <f t="shared" si="332"/>
        <v>0</v>
      </c>
      <c r="P2152" s="54">
        <f t="shared" si="333"/>
        <v>58.927641853201457</v>
      </c>
      <c r="Q2152" s="69">
        <v>26.792826132222803</v>
      </c>
      <c r="R2152" s="53">
        <f t="shared" si="334"/>
        <v>14.594216814159291</v>
      </c>
      <c r="S2152" s="53">
        <f t="shared" si="335"/>
        <v>0</v>
      </c>
      <c r="T2152" s="53">
        <f t="shared" si="336"/>
        <v>0</v>
      </c>
      <c r="U2152" s="53">
        <f t="shared" si="337"/>
        <v>58.927641853201457</v>
      </c>
      <c r="V2152" s="69">
        <v>26.792826132222803</v>
      </c>
      <c r="W2152" s="53">
        <f t="shared" si="338"/>
        <v>14.594216814159291</v>
      </c>
      <c r="X2152" s="53">
        <f t="shared" si="339"/>
        <v>0</v>
      </c>
      <c r="Y2152" s="12"/>
      <c r="Z2152" s="21"/>
      <c r="AA2152" s="48"/>
      <c r="AB2152" s="21"/>
      <c r="AC2152" s="12"/>
    </row>
    <row r="2153" spans="1:29" x14ac:dyDescent="0.3">
      <c r="A2153" s="1">
        <f t="shared" si="330"/>
        <v>45222.385416661455</v>
      </c>
      <c r="B2153" s="6">
        <v>23</v>
      </c>
      <c r="C2153" s="6" t="s">
        <v>80</v>
      </c>
      <c r="D2153">
        <f>IF(HOUR(A2153)+MINUTE(A2153)/60&lt;=18,1,IF(HOUR(A2153)+MINUTE(A2153)/60&gt;=23.25,1,LOOKUP(DAY(A2153),calendario!$A$12:$A$41,calendario!$C$12:$C$41)))</f>
        <v>1</v>
      </c>
      <c r="E2153" s="89">
        <f t="shared" si="331"/>
        <v>4.5010317382812497</v>
      </c>
      <c r="F2153" s="88">
        <v>18.004126953124999</v>
      </c>
      <c r="G2153" s="89">
        <f t="shared" si="331"/>
        <v>4.4987788085937499</v>
      </c>
      <c r="H2153" s="86">
        <v>17.995115234375</v>
      </c>
      <c r="O2153" s="53">
        <f t="shared" si="332"/>
        <v>0</v>
      </c>
      <c r="P2153" s="54">
        <f t="shared" si="333"/>
        <v>58.927641853201457</v>
      </c>
      <c r="Q2153" s="69">
        <v>26.919451587714729</v>
      </c>
      <c r="R2153" s="53">
        <f t="shared" si="334"/>
        <v>14.530904086413328</v>
      </c>
      <c r="S2153" s="53">
        <f t="shared" si="335"/>
        <v>0</v>
      </c>
      <c r="T2153" s="53">
        <f t="shared" si="336"/>
        <v>0</v>
      </c>
      <c r="U2153" s="53">
        <f t="shared" si="337"/>
        <v>58.927641853201457</v>
      </c>
      <c r="V2153" s="69">
        <v>26.919451587714729</v>
      </c>
      <c r="W2153" s="53">
        <f t="shared" si="338"/>
        <v>14.530904086413328</v>
      </c>
      <c r="X2153" s="53">
        <f t="shared" si="339"/>
        <v>0</v>
      </c>
      <c r="Y2153" s="12"/>
      <c r="Z2153" s="21"/>
      <c r="AA2153" s="48"/>
      <c r="AB2153" s="21"/>
      <c r="AC2153" s="12"/>
    </row>
    <row r="2154" spans="1:29" x14ac:dyDescent="0.3">
      <c r="A2154" s="1">
        <f t="shared" si="330"/>
        <v>45222.395833328119</v>
      </c>
      <c r="B2154" s="6">
        <v>23</v>
      </c>
      <c r="C2154" s="6" t="s">
        <v>81</v>
      </c>
      <c r="D2154">
        <f>IF(HOUR(A2154)+MINUTE(A2154)/60&lt;=18,1,IF(HOUR(A2154)+MINUTE(A2154)/60&gt;=23.25,1,LOOKUP(DAY(A2154),calendario!$A$12:$A$41,calendario!$C$12:$C$41)))</f>
        <v>1</v>
      </c>
      <c r="E2154" s="89">
        <f t="shared" si="331"/>
        <v>4.4984511718749998</v>
      </c>
      <c r="F2154" s="88">
        <v>17.993804687499999</v>
      </c>
      <c r="G2154" s="89">
        <f t="shared" si="331"/>
        <v>4.4990166015625004</v>
      </c>
      <c r="H2154" s="86">
        <v>17.996066406250002</v>
      </c>
      <c r="O2154" s="53">
        <f t="shared" si="332"/>
        <v>0</v>
      </c>
      <c r="P2154" s="54">
        <f t="shared" si="333"/>
        <v>58.927641853201457</v>
      </c>
      <c r="Q2154" s="69">
        <v>26.919451587714729</v>
      </c>
      <c r="R2154" s="53">
        <f t="shared" si="334"/>
        <v>14.530904086413328</v>
      </c>
      <c r="S2154" s="53">
        <f t="shared" si="335"/>
        <v>0</v>
      </c>
      <c r="T2154" s="53">
        <f t="shared" si="336"/>
        <v>0</v>
      </c>
      <c r="U2154" s="53">
        <f t="shared" si="337"/>
        <v>58.927641853201457</v>
      </c>
      <c r="V2154" s="69">
        <v>26.919451587714729</v>
      </c>
      <c r="W2154" s="53">
        <f t="shared" si="338"/>
        <v>14.530904086413328</v>
      </c>
      <c r="X2154" s="53">
        <f t="shared" si="339"/>
        <v>0</v>
      </c>
      <c r="Y2154" s="12"/>
      <c r="Z2154" s="21"/>
      <c r="AA2154" s="48"/>
      <c r="AB2154" s="21"/>
      <c r="AC2154" s="12"/>
    </row>
    <row r="2155" spans="1:29" x14ac:dyDescent="0.3">
      <c r="A2155" s="1">
        <f t="shared" si="330"/>
        <v>45222.406249994783</v>
      </c>
      <c r="B2155" s="6">
        <v>23</v>
      </c>
      <c r="C2155" s="6" t="s">
        <v>82</v>
      </c>
      <c r="D2155">
        <f>IF(HOUR(A2155)+MINUTE(A2155)/60&lt;=18,1,IF(HOUR(A2155)+MINUTE(A2155)/60&gt;=23.25,1,LOOKUP(DAY(A2155),calendario!$A$12:$A$41,calendario!$C$12:$C$41)))</f>
        <v>1</v>
      </c>
      <c r="E2155" s="89">
        <f t="shared" si="331"/>
        <v>4.4972578125</v>
      </c>
      <c r="F2155" s="88">
        <v>17.98903125</v>
      </c>
      <c r="G2155" s="89">
        <f t="shared" si="331"/>
        <v>4.4991171874999996</v>
      </c>
      <c r="H2155" s="86">
        <v>17.996468749999998</v>
      </c>
      <c r="O2155" s="53">
        <f t="shared" si="332"/>
        <v>0</v>
      </c>
      <c r="P2155" s="54">
        <f t="shared" si="333"/>
        <v>58.927641853201457</v>
      </c>
      <c r="Q2155" s="69">
        <v>27.699428682977615</v>
      </c>
      <c r="R2155" s="53">
        <f t="shared" si="334"/>
        <v>14.140915538781885</v>
      </c>
      <c r="S2155" s="53">
        <f t="shared" si="335"/>
        <v>0</v>
      </c>
      <c r="T2155" s="53">
        <f t="shared" si="336"/>
        <v>0</v>
      </c>
      <c r="U2155" s="53">
        <f t="shared" si="337"/>
        <v>58.927641853201457</v>
      </c>
      <c r="V2155" s="69">
        <v>27.699428682977615</v>
      </c>
      <c r="W2155" s="53">
        <f t="shared" si="338"/>
        <v>14.140915538781885</v>
      </c>
      <c r="X2155" s="53">
        <f t="shared" si="339"/>
        <v>0</v>
      </c>
      <c r="Y2155" s="12"/>
      <c r="Z2155" s="21"/>
      <c r="AA2155" s="48"/>
      <c r="AB2155" s="21"/>
      <c r="AC2155" s="12"/>
    </row>
    <row r="2156" spans="1:29" x14ac:dyDescent="0.3">
      <c r="A2156" s="1">
        <f t="shared" si="330"/>
        <v>45222.416666661447</v>
      </c>
      <c r="B2156" s="6">
        <v>23</v>
      </c>
      <c r="C2156" s="6" t="s">
        <v>83</v>
      </c>
      <c r="D2156">
        <f>IF(HOUR(A2156)+MINUTE(A2156)/60&lt;=18,1,IF(HOUR(A2156)+MINUTE(A2156)/60&gt;=23.25,1,LOOKUP(DAY(A2156),calendario!$A$12:$A$41,calendario!$C$12:$C$41)))</f>
        <v>1</v>
      </c>
      <c r="E2156" s="89">
        <f t="shared" si="331"/>
        <v>4.4967241210937496</v>
      </c>
      <c r="F2156" s="88">
        <v>17.986896484374999</v>
      </c>
      <c r="G2156" s="89">
        <f t="shared" si="331"/>
        <v>4.4988359375</v>
      </c>
      <c r="H2156" s="86">
        <v>17.99534375</v>
      </c>
      <c r="O2156" s="53">
        <f t="shared" si="332"/>
        <v>0</v>
      </c>
      <c r="P2156" s="54">
        <f t="shared" si="333"/>
        <v>58.927641853201457</v>
      </c>
      <c r="Q2156" s="69">
        <v>27.699428682977615</v>
      </c>
      <c r="R2156" s="53">
        <f t="shared" si="334"/>
        <v>14.140915538781885</v>
      </c>
      <c r="S2156" s="53">
        <f t="shared" si="335"/>
        <v>0</v>
      </c>
      <c r="T2156" s="53">
        <f t="shared" si="336"/>
        <v>0</v>
      </c>
      <c r="U2156" s="53">
        <f t="shared" si="337"/>
        <v>58.927641853201457</v>
      </c>
      <c r="V2156" s="69">
        <v>27.699428682977615</v>
      </c>
      <c r="W2156" s="53">
        <f t="shared" si="338"/>
        <v>14.140915538781885</v>
      </c>
      <c r="X2156" s="53">
        <f t="shared" si="339"/>
        <v>0</v>
      </c>
      <c r="Y2156" s="12"/>
      <c r="Z2156" s="21"/>
      <c r="AA2156" s="48"/>
      <c r="AB2156" s="21"/>
      <c r="AC2156" s="12"/>
    </row>
    <row r="2157" spans="1:29" x14ac:dyDescent="0.3">
      <c r="A2157" s="1">
        <f t="shared" si="330"/>
        <v>45222.427083328112</v>
      </c>
      <c r="B2157" s="6">
        <v>23</v>
      </c>
      <c r="C2157" s="6" t="s">
        <v>84</v>
      </c>
      <c r="D2157">
        <f>IF(HOUR(A2157)+MINUTE(A2157)/60&lt;=18,1,IF(HOUR(A2157)+MINUTE(A2157)/60&gt;=23.25,1,LOOKUP(DAY(A2157),calendario!$A$12:$A$41,calendario!$C$12:$C$41)))</f>
        <v>1</v>
      </c>
      <c r="E2157" s="89">
        <f t="shared" si="331"/>
        <v>4.49565771484375</v>
      </c>
      <c r="F2157" s="88">
        <v>17.982630859375</v>
      </c>
      <c r="G2157" s="89">
        <f t="shared" si="331"/>
        <v>4.4990312499999998</v>
      </c>
      <c r="H2157" s="86">
        <v>17.996124999999999</v>
      </c>
      <c r="O2157" s="53">
        <f t="shared" si="332"/>
        <v>0</v>
      </c>
      <c r="P2157" s="54">
        <f t="shared" si="333"/>
        <v>58.927641853201457</v>
      </c>
      <c r="Q2157" s="69">
        <v>27.61340447683498</v>
      </c>
      <c r="R2157" s="53">
        <f t="shared" si="334"/>
        <v>14.183927641853202</v>
      </c>
      <c r="S2157" s="53">
        <f t="shared" si="335"/>
        <v>0</v>
      </c>
      <c r="T2157" s="53">
        <f t="shared" si="336"/>
        <v>0</v>
      </c>
      <c r="U2157" s="53">
        <f t="shared" si="337"/>
        <v>58.927641853201457</v>
      </c>
      <c r="V2157" s="69">
        <v>27.61340447683498</v>
      </c>
      <c r="W2157" s="53">
        <f t="shared" si="338"/>
        <v>14.183927641853202</v>
      </c>
      <c r="X2157" s="53">
        <f t="shared" si="339"/>
        <v>0</v>
      </c>
      <c r="Y2157" s="12"/>
      <c r="Z2157" s="21"/>
      <c r="AA2157" s="48"/>
      <c r="AB2157" s="21"/>
      <c r="AC2157" s="12"/>
    </row>
    <row r="2158" spans="1:29" x14ac:dyDescent="0.3">
      <c r="A2158" s="1">
        <f t="shared" si="330"/>
        <v>45222.437499994776</v>
      </c>
      <c r="B2158" s="6">
        <v>23</v>
      </c>
      <c r="C2158" s="6" t="s">
        <v>85</v>
      </c>
      <c r="D2158">
        <f>IF(HOUR(A2158)+MINUTE(A2158)/60&lt;=18,1,IF(HOUR(A2158)+MINUTE(A2158)/60&gt;=23.25,1,LOOKUP(DAY(A2158),calendario!$A$12:$A$41,calendario!$C$12:$C$41)))</f>
        <v>1</v>
      </c>
      <c r="E2158" s="89">
        <f t="shared" si="331"/>
        <v>4.4953842773437502</v>
      </c>
      <c r="F2158" s="88">
        <v>17.981537109375001</v>
      </c>
      <c r="G2158" s="89">
        <f t="shared" si="331"/>
        <v>4.4991201171875002</v>
      </c>
      <c r="H2158" s="86">
        <v>17.996480468750001</v>
      </c>
      <c r="O2158" s="53">
        <f t="shared" si="332"/>
        <v>0</v>
      </c>
      <c r="P2158" s="54">
        <f t="shared" si="333"/>
        <v>58.927641853201457</v>
      </c>
      <c r="Q2158" s="69">
        <v>27.61340447683498</v>
      </c>
      <c r="R2158" s="53">
        <f t="shared" si="334"/>
        <v>14.183927641853202</v>
      </c>
      <c r="S2158" s="53">
        <f t="shared" si="335"/>
        <v>0</v>
      </c>
      <c r="T2158" s="53">
        <f t="shared" si="336"/>
        <v>0</v>
      </c>
      <c r="U2158" s="53">
        <f t="shared" si="337"/>
        <v>58.927641853201457</v>
      </c>
      <c r="V2158" s="69">
        <v>27.61340447683498</v>
      </c>
      <c r="W2158" s="53">
        <f t="shared" si="338"/>
        <v>14.183927641853202</v>
      </c>
      <c r="X2158" s="53">
        <f t="shared" si="339"/>
        <v>0</v>
      </c>
      <c r="Y2158" s="12"/>
      <c r="Z2158" s="21"/>
      <c r="AA2158" s="48"/>
      <c r="AB2158" s="21"/>
      <c r="AC2158" s="12"/>
    </row>
    <row r="2159" spans="1:29" x14ac:dyDescent="0.3">
      <c r="A2159" s="1">
        <f t="shared" si="330"/>
        <v>45222.44791666144</v>
      </c>
      <c r="B2159" s="6">
        <v>23</v>
      </c>
      <c r="C2159" s="6" t="s">
        <v>86</v>
      </c>
      <c r="D2159">
        <f>IF(HOUR(A2159)+MINUTE(A2159)/60&lt;=18,1,IF(HOUR(A2159)+MINUTE(A2159)/60&gt;=23.25,1,LOOKUP(DAY(A2159),calendario!$A$12:$A$41,calendario!$C$12:$C$41)))</f>
        <v>1</v>
      </c>
      <c r="E2159" s="89">
        <f t="shared" si="331"/>
        <v>4.4955029296875004</v>
      </c>
      <c r="F2159" s="88">
        <v>17.982011718750002</v>
      </c>
      <c r="G2159" s="89">
        <f t="shared" si="331"/>
        <v>4.4993129882812504</v>
      </c>
      <c r="H2159" s="86">
        <v>17.997251953125001</v>
      </c>
      <c r="O2159" s="53">
        <f t="shared" si="332"/>
        <v>0</v>
      </c>
      <c r="P2159" s="54">
        <f t="shared" si="333"/>
        <v>58.927641853201457</v>
      </c>
      <c r="Q2159" s="69">
        <v>27.854226965122333</v>
      </c>
      <c r="R2159" s="53">
        <f t="shared" si="334"/>
        <v>14.063516397709526</v>
      </c>
      <c r="S2159" s="53">
        <f t="shared" si="335"/>
        <v>0</v>
      </c>
      <c r="T2159" s="53">
        <f t="shared" si="336"/>
        <v>0</v>
      </c>
      <c r="U2159" s="53">
        <f t="shared" si="337"/>
        <v>58.927641853201457</v>
      </c>
      <c r="V2159" s="69">
        <v>27.854226965122333</v>
      </c>
      <c r="W2159" s="53">
        <f t="shared" si="338"/>
        <v>14.063516397709526</v>
      </c>
      <c r="X2159" s="53">
        <f t="shared" si="339"/>
        <v>0</v>
      </c>
      <c r="Y2159" s="12"/>
      <c r="Z2159" s="21"/>
      <c r="AA2159" s="48"/>
      <c r="AB2159" s="21"/>
      <c r="AC2159" s="12"/>
    </row>
    <row r="2160" spans="1:29" x14ac:dyDescent="0.3">
      <c r="A2160" s="1">
        <f t="shared" si="330"/>
        <v>45222.458333328104</v>
      </c>
      <c r="B2160" s="6">
        <v>23</v>
      </c>
      <c r="C2160" s="6" t="s">
        <v>87</v>
      </c>
      <c r="D2160">
        <f>IF(HOUR(A2160)+MINUTE(A2160)/60&lt;=18,1,IF(HOUR(A2160)+MINUTE(A2160)/60&gt;=23.25,1,LOOKUP(DAY(A2160),calendario!$A$12:$A$41,calendario!$C$12:$C$41)))</f>
        <v>1</v>
      </c>
      <c r="E2160" s="89">
        <f t="shared" si="331"/>
        <v>4.4955029296875004</v>
      </c>
      <c r="F2160" s="88">
        <v>17.982011718750002</v>
      </c>
      <c r="G2160" s="89">
        <f t="shared" si="331"/>
        <v>4.4995239257812498</v>
      </c>
      <c r="H2160" s="86">
        <v>17.998095703124999</v>
      </c>
      <c r="O2160" s="53">
        <f t="shared" si="332"/>
        <v>0</v>
      </c>
      <c r="P2160" s="54">
        <f t="shared" si="333"/>
        <v>58.927641853201457</v>
      </c>
      <c r="Q2160" s="69">
        <v>27.854226965122333</v>
      </c>
      <c r="R2160" s="53">
        <f t="shared" si="334"/>
        <v>14.063516397709526</v>
      </c>
      <c r="S2160" s="53">
        <f t="shared" si="335"/>
        <v>0</v>
      </c>
      <c r="T2160" s="53">
        <f t="shared" si="336"/>
        <v>0</v>
      </c>
      <c r="U2160" s="53">
        <f t="shared" si="337"/>
        <v>58.927641853201457</v>
      </c>
      <c r="V2160" s="69">
        <v>27.854226965122333</v>
      </c>
      <c r="W2160" s="53">
        <f t="shared" si="338"/>
        <v>14.063516397709526</v>
      </c>
      <c r="X2160" s="53">
        <f t="shared" si="339"/>
        <v>0</v>
      </c>
      <c r="Y2160" s="12"/>
      <c r="Z2160" s="21"/>
      <c r="AA2160" s="48"/>
      <c r="AB2160" s="21"/>
      <c r="AC2160" s="12"/>
    </row>
    <row r="2161" spans="1:29" x14ac:dyDescent="0.3">
      <c r="A2161" s="1">
        <f t="shared" si="330"/>
        <v>45222.468749994769</v>
      </c>
      <c r="B2161" s="6">
        <v>23</v>
      </c>
      <c r="C2161" s="6" t="s">
        <v>88</v>
      </c>
      <c r="D2161">
        <f>IF(HOUR(A2161)+MINUTE(A2161)/60&lt;=18,1,IF(HOUR(A2161)+MINUTE(A2161)/60&gt;=23.25,1,LOOKUP(DAY(A2161),calendario!$A$12:$A$41,calendario!$C$12:$C$41)))</f>
        <v>1</v>
      </c>
      <c r="E2161" s="89">
        <f t="shared" si="331"/>
        <v>4.4951318359375003</v>
      </c>
      <c r="F2161" s="88">
        <v>17.980527343750001</v>
      </c>
      <c r="G2161" s="89">
        <f t="shared" si="331"/>
        <v>4.4995214843750002</v>
      </c>
      <c r="H2161" s="86">
        <v>17.998085937500001</v>
      </c>
      <c r="O2161" s="53">
        <f t="shared" si="332"/>
        <v>0</v>
      </c>
      <c r="P2161" s="54">
        <f t="shared" si="333"/>
        <v>58.927641853201457</v>
      </c>
      <c r="Q2161" s="69">
        <v>38.607276418532017</v>
      </c>
      <c r="R2161" s="53">
        <f t="shared" si="334"/>
        <v>8.6869916710046837</v>
      </c>
      <c r="S2161" s="53">
        <f t="shared" si="335"/>
        <v>0</v>
      </c>
      <c r="T2161" s="53">
        <f t="shared" si="336"/>
        <v>0</v>
      </c>
      <c r="U2161" s="53">
        <f t="shared" si="337"/>
        <v>58.927641853201457</v>
      </c>
      <c r="V2161" s="69">
        <v>38.607276418532017</v>
      </c>
      <c r="W2161" s="53">
        <f t="shared" si="338"/>
        <v>8.6869916710046837</v>
      </c>
      <c r="X2161" s="53">
        <f t="shared" si="339"/>
        <v>0</v>
      </c>
      <c r="Y2161" s="12"/>
      <c r="Z2161" s="21"/>
      <c r="AA2161" s="48"/>
      <c r="AB2161" s="21"/>
      <c r="AC2161" s="12"/>
    </row>
    <row r="2162" spans="1:29" x14ac:dyDescent="0.3">
      <c r="A2162" s="1">
        <f t="shared" si="330"/>
        <v>45222.479166661433</v>
      </c>
      <c r="B2162" s="6">
        <v>23</v>
      </c>
      <c r="C2162" s="6" t="s">
        <v>89</v>
      </c>
      <c r="D2162">
        <f>IF(HOUR(A2162)+MINUTE(A2162)/60&lt;=18,1,IF(HOUR(A2162)+MINUTE(A2162)/60&gt;=23.25,1,LOOKUP(DAY(A2162),calendario!$A$12:$A$41,calendario!$C$12:$C$41)))</f>
        <v>1</v>
      </c>
      <c r="E2162" s="89">
        <f t="shared" si="331"/>
        <v>4.4952099609375002</v>
      </c>
      <c r="F2162" s="88">
        <v>17.980839843750001</v>
      </c>
      <c r="G2162" s="89">
        <f t="shared" si="331"/>
        <v>4.4995517578125002</v>
      </c>
      <c r="H2162" s="86">
        <v>17.998207031250001</v>
      </c>
      <c r="O2162" s="53">
        <f t="shared" si="332"/>
        <v>0</v>
      </c>
      <c r="P2162" s="54">
        <f t="shared" si="333"/>
        <v>58.927641853201457</v>
      </c>
      <c r="Q2162" s="69">
        <v>38.607276418532017</v>
      </c>
      <c r="R2162" s="53">
        <f t="shared" si="334"/>
        <v>8.6869916710046837</v>
      </c>
      <c r="S2162" s="53">
        <f t="shared" si="335"/>
        <v>0</v>
      </c>
      <c r="T2162" s="53">
        <f t="shared" si="336"/>
        <v>0</v>
      </c>
      <c r="U2162" s="53">
        <f t="shared" si="337"/>
        <v>58.927641853201457</v>
      </c>
      <c r="V2162" s="69">
        <v>38.607276418532017</v>
      </c>
      <c r="W2162" s="53">
        <f t="shared" si="338"/>
        <v>8.6869916710046837</v>
      </c>
      <c r="X2162" s="53">
        <f t="shared" si="339"/>
        <v>0</v>
      </c>
      <c r="Y2162" s="12"/>
      <c r="Z2162" s="21"/>
      <c r="AA2162" s="48"/>
      <c r="AB2162" s="21"/>
      <c r="AC2162" s="12"/>
    </row>
    <row r="2163" spans="1:29" x14ac:dyDescent="0.3">
      <c r="A2163" s="1">
        <f t="shared" si="330"/>
        <v>45222.489583328097</v>
      </c>
      <c r="B2163" s="6">
        <v>23</v>
      </c>
      <c r="C2163" s="6" t="s">
        <v>90</v>
      </c>
      <c r="D2163">
        <f>IF(HOUR(A2163)+MINUTE(A2163)/60&lt;=18,1,IF(HOUR(A2163)+MINUTE(A2163)/60&gt;=23.25,1,LOOKUP(DAY(A2163),calendario!$A$12:$A$41,calendario!$C$12:$C$41)))</f>
        <v>1</v>
      </c>
      <c r="E2163" s="89">
        <f t="shared" si="331"/>
        <v>4.4949130859375002</v>
      </c>
      <c r="F2163" s="88">
        <v>17.979652343750001</v>
      </c>
      <c r="G2163" s="89">
        <f t="shared" si="331"/>
        <v>4.4995888671874997</v>
      </c>
      <c r="H2163" s="86">
        <v>17.998355468749999</v>
      </c>
      <c r="O2163" s="53">
        <f t="shared" si="332"/>
        <v>0</v>
      </c>
      <c r="P2163" s="54">
        <f t="shared" si="333"/>
        <v>58.927641853201457</v>
      </c>
      <c r="Q2163" s="69">
        <v>37.776227225403439</v>
      </c>
      <c r="R2163" s="53">
        <f t="shared" si="334"/>
        <v>9.1025162675689728</v>
      </c>
      <c r="S2163" s="53">
        <f t="shared" si="335"/>
        <v>0</v>
      </c>
      <c r="T2163" s="53">
        <f t="shared" si="336"/>
        <v>0</v>
      </c>
      <c r="U2163" s="53">
        <f t="shared" si="337"/>
        <v>58.927641853201457</v>
      </c>
      <c r="V2163" s="69">
        <v>37.776227225403439</v>
      </c>
      <c r="W2163" s="53">
        <f t="shared" si="338"/>
        <v>9.1025162675689728</v>
      </c>
      <c r="X2163" s="53">
        <f t="shared" si="339"/>
        <v>0</v>
      </c>
      <c r="Y2163" s="12"/>
      <c r="Z2163" s="21"/>
      <c r="AA2163" s="48"/>
      <c r="AB2163" s="21"/>
      <c r="AC2163" s="12"/>
    </row>
    <row r="2164" spans="1:29" x14ac:dyDescent="0.3">
      <c r="A2164" s="1">
        <f t="shared" si="330"/>
        <v>45222.499999994761</v>
      </c>
      <c r="B2164" s="6">
        <v>23</v>
      </c>
      <c r="C2164" s="6" t="s">
        <v>91</v>
      </c>
      <c r="D2164">
        <f>IF(HOUR(A2164)+MINUTE(A2164)/60&lt;=18,1,IF(HOUR(A2164)+MINUTE(A2164)/60&gt;=23.25,1,LOOKUP(DAY(A2164),calendario!$A$12:$A$41,calendario!$C$12:$C$41)))</f>
        <v>1</v>
      </c>
      <c r="E2164" s="89">
        <f t="shared" si="331"/>
        <v>4.4948637695312499</v>
      </c>
      <c r="F2164" s="88">
        <v>17.979455078125</v>
      </c>
      <c r="G2164" s="89">
        <f t="shared" si="331"/>
        <v>4.4995512695312501</v>
      </c>
      <c r="H2164" s="86">
        <v>17.998205078125</v>
      </c>
      <c r="O2164" s="53">
        <f t="shared" si="332"/>
        <v>0</v>
      </c>
      <c r="P2164" s="54">
        <f t="shared" si="333"/>
        <v>58.927641853201457</v>
      </c>
      <c r="Q2164" s="69">
        <v>37.776227225403439</v>
      </c>
      <c r="R2164" s="53">
        <f t="shared" si="334"/>
        <v>9.1025162675689728</v>
      </c>
      <c r="S2164" s="53">
        <f t="shared" si="335"/>
        <v>0</v>
      </c>
      <c r="T2164" s="53">
        <f t="shared" si="336"/>
        <v>0</v>
      </c>
      <c r="U2164" s="53">
        <f t="shared" si="337"/>
        <v>58.927641853201457</v>
      </c>
      <c r="V2164" s="69">
        <v>37.776227225403439</v>
      </c>
      <c r="W2164" s="53">
        <f t="shared" si="338"/>
        <v>9.1025162675689728</v>
      </c>
      <c r="X2164" s="53">
        <f t="shared" si="339"/>
        <v>0</v>
      </c>
      <c r="Y2164" s="12"/>
      <c r="Z2164" s="21"/>
      <c r="AA2164" s="48"/>
      <c r="AB2164" s="21"/>
      <c r="AC2164" s="12"/>
    </row>
    <row r="2165" spans="1:29" x14ac:dyDescent="0.3">
      <c r="A2165" s="1">
        <f t="shared" si="330"/>
        <v>45222.510416661426</v>
      </c>
      <c r="B2165" s="6">
        <v>23</v>
      </c>
      <c r="C2165" s="6" t="s">
        <v>93</v>
      </c>
      <c r="D2165">
        <f>IF(HOUR(A2165)+MINUTE(A2165)/60&lt;=18,1,IF(HOUR(A2165)+MINUTE(A2165)/60&gt;=23.25,1,LOOKUP(DAY(A2165),calendario!$A$12:$A$41,calendario!$C$12:$C$41)))</f>
        <v>1</v>
      </c>
      <c r="E2165" s="89">
        <f t="shared" si="331"/>
        <v>4.4952929687500003</v>
      </c>
      <c r="F2165" s="88">
        <v>17.981171875000001</v>
      </c>
      <c r="G2165" s="89">
        <f t="shared" si="331"/>
        <v>4.4997021484374997</v>
      </c>
      <c r="H2165" s="86">
        <v>17.998808593749999</v>
      </c>
      <c r="O2165" s="53">
        <f t="shared" si="332"/>
        <v>0</v>
      </c>
      <c r="P2165" s="54">
        <f t="shared" si="333"/>
        <v>58.927641853201457</v>
      </c>
      <c r="Q2165" s="69">
        <v>38.399878448724621</v>
      </c>
      <c r="R2165" s="53">
        <f t="shared" si="334"/>
        <v>8.7906906559083815</v>
      </c>
      <c r="S2165" s="53">
        <f t="shared" si="335"/>
        <v>0</v>
      </c>
      <c r="T2165" s="53">
        <f t="shared" si="336"/>
        <v>0</v>
      </c>
      <c r="U2165" s="53">
        <f t="shared" si="337"/>
        <v>58.927641853201457</v>
      </c>
      <c r="V2165" s="69">
        <v>38.399878448724621</v>
      </c>
      <c r="W2165" s="53">
        <f t="shared" si="338"/>
        <v>8.7906906559083815</v>
      </c>
      <c r="X2165" s="53">
        <f t="shared" si="339"/>
        <v>0</v>
      </c>
      <c r="Y2165" s="12"/>
      <c r="Z2165" s="21"/>
      <c r="AA2165" s="48"/>
      <c r="AB2165" s="21"/>
      <c r="AC2165" s="12"/>
    </row>
    <row r="2166" spans="1:29" x14ac:dyDescent="0.3">
      <c r="A2166" s="1">
        <f t="shared" si="330"/>
        <v>45222.52083332809</v>
      </c>
      <c r="B2166" s="6">
        <v>23</v>
      </c>
      <c r="C2166" s="6" t="s">
        <v>94</v>
      </c>
      <c r="D2166">
        <f>IF(HOUR(A2166)+MINUTE(A2166)/60&lt;=18,1,IF(HOUR(A2166)+MINUTE(A2166)/60&gt;=23.25,1,LOOKUP(DAY(A2166),calendario!$A$12:$A$41,calendario!$C$12:$C$41)))</f>
        <v>1</v>
      </c>
      <c r="E2166" s="89">
        <f t="shared" si="331"/>
        <v>4.4959340820312503</v>
      </c>
      <c r="F2166" s="88">
        <v>17.983736328125001</v>
      </c>
      <c r="G2166" s="89">
        <f t="shared" si="331"/>
        <v>4.49993896484375</v>
      </c>
      <c r="H2166" s="86">
        <v>17.999755859375</v>
      </c>
      <c r="O2166" s="53">
        <f t="shared" si="332"/>
        <v>0</v>
      </c>
      <c r="P2166" s="54">
        <f t="shared" si="333"/>
        <v>58.927641853201457</v>
      </c>
      <c r="Q2166" s="69">
        <v>38.399878448724621</v>
      </c>
      <c r="R2166" s="53">
        <f t="shared" si="334"/>
        <v>8.7906906559083815</v>
      </c>
      <c r="S2166" s="53">
        <f t="shared" si="335"/>
        <v>0</v>
      </c>
      <c r="T2166" s="53">
        <f t="shared" si="336"/>
        <v>0</v>
      </c>
      <c r="U2166" s="53">
        <f t="shared" si="337"/>
        <v>58.927641853201457</v>
      </c>
      <c r="V2166" s="69">
        <v>38.399878448724621</v>
      </c>
      <c r="W2166" s="53">
        <f t="shared" si="338"/>
        <v>8.7906906559083815</v>
      </c>
      <c r="X2166" s="53">
        <f t="shared" si="339"/>
        <v>0</v>
      </c>
      <c r="Y2166" s="12"/>
      <c r="Z2166" s="21"/>
      <c r="AA2166" s="48"/>
      <c r="AB2166" s="21"/>
      <c r="AC2166" s="12"/>
    </row>
    <row r="2167" spans="1:29" x14ac:dyDescent="0.3">
      <c r="A2167" s="1">
        <f t="shared" si="330"/>
        <v>45222.531249994754</v>
      </c>
      <c r="B2167" s="6">
        <v>23</v>
      </c>
      <c r="C2167" s="6" t="s">
        <v>96</v>
      </c>
      <c r="D2167">
        <f>IF(HOUR(A2167)+MINUTE(A2167)/60&lt;=18,1,IF(HOUR(A2167)+MINUTE(A2167)/60&gt;=23.25,1,LOOKUP(DAY(A2167),calendario!$A$12:$A$41,calendario!$C$12:$C$41)))</f>
        <v>1</v>
      </c>
      <c r="E2167" s="89">
        <f t="shared" si="331"/>
        <v>4.4954379882812496</v>
      </c>
      <c r="F2167" s="88">
        <v>17.981751953124999</v>
      </c>
      <c r="G2167" s="89">
        <f t="shared" si="331"/>
        <v>4.49974267578125</v>
      </c>
      <c r="H2167" s="86">
        <v>17.998970703125</v>
      </c>
      <c r="O2167" s="53">
        <f t="shared" si="332"/>
        <v>0</v>
      </c>
      <c r="P2167" s="54">
        <f t="shared" si="333"/>
        <v>58.927641853201457</v>
      </c>
      <c r="Q2167" s="69">
        <v>37.459465642894322</v>
      </c>
      <c r="R2167" s="53">
        <f t="shared" si="334"/>
        <v>9.2608970588235309</v>
      </c>
      <c r="S2167" s="53">
        <f t="shared" si="335"/>
        <v>0</v>
      </c>
      <c r="T2167" s="53">
        <f t="shared" si="336"/>
        <v>0</v>
      </c>
      <c r="U2167" s="53">
        <f t="shared" si="337"/>
        <v>58.927641853201457</v>
      </c>
      <c r="V2167" s="69">
        <v>37.459465642894322</v>
      </c>
      <c r="W2167" s="53">
        <f t="shared" si="338"/>
        <v>9.2608970588235309</v>
      </c>
      <c r="X2167" s="53">
        <f t="shared" si="339"/>
        <v>0</v>
      </c>
      <c r="Y2167" s="12"/>
      <c r="Z2167" s="21"/>
      <c r="AA2167" s="48"/>
      <c r="AB2167" s="21"/>
      <c r="AC2167" s="12"/>
    </row>
    <row r="2168" spans="1:29" x14ac:dyDescent="0.3">
      <c r="A2168" s="1">
        <f t="shared" si="330"/>
        <v>45222.541666661418</v>
      </c>
      <c r="B2168" s="6">
        <v>23</v>
      </c>
      <c r="C2168" s="6" t="s">
        <v>97</v>
      </c>
      <c r="D2168">
        <f>IF(HOUR(A2168)+MINUTE(A2168)/60&lt;=18,1,IF(HOUR(A2168)+MINUTE(A2168)/60&gt;=23.25,1,LOOKUP(DAY(A2168),calendario!$A$12:$A$41,calendario!$C$12:$C$41)))</f>
        <v>1</v>
      </c>
      <c r="E2168" s="89">
        <f t="shared" si="331"/>
        <v>4.4952788085937501</v>
      </c>
      <c r="F2168" s="88">
        <v>17.981115234375</v>
      </c>
      <c r="G2168" s="89">
        <f t="shared" si="331"/>
        <v>4.4998974609375004</v>
      </c>
      <c r="H2168" s="86">
        <v>17.999589843750002</v>
      </c>
      <c r="O2168" s="53">
        <f t="shared" si="332"/>
        <v>0</v>
      </c>
      <c r="P2168" s="54">
        <f t="shared" si="333"/>
        <v>58.927641853201457</v>
      </c>
      <c r="Q2168" s="69">
        <v>37.459465642894322</v>
      </c>
      <c r="R2168" s="53">
        <f t="shared" si="334"/>
        <v>9.2608970588235309</v>
      </c>
      <c r="S2168" s="53">
        <f t="shared" si="335"/>
        <v>0</v>
      </c>
      <c r="T2168" s="53">
        <f t="shared" si="336"/>
        <v>0</v>
      </c>
      <c r="U2168" s="53">
        <f t="shared" si="337"/>
        <v>58.927641853201457</v>
      </c>
      <c r="V2168" s="69">
        <v>37.459465642894322</v>
      </c>
      <c r="W2168" s="53">
        <f t="shared" si="338"/>
        <v>9.2608970588235309</v>
      </c>
      <c r="X2168" s="53">
        <f t="shared" si="339"/>
        <v>0</v>
      </c>
      <c r="Y2168" s="12"/>
      <c r="Z2168" s="21"/>
      <c r="AA2168" s="48"/>
      <c r="AB2168" s="21"/>
      <c r="AC2168" s="12"/>
    </row>
    <row r="2169" spans="1:29" x14ac:dyDescent="0.3">
      <c r="A2169" s="1">
        <f t="shared" si="330"/>
        <v>45222.552083328083</v>
      </c>
      <c r="B2169" s="6">
        <v>23</v>
      </c>
      <c r="C2169" s="6" t="s">
        <v>98</v>
      </c>
      <c r="D2169">
        <f>IF(HOUR(A2169)+MINUTE(A2169)/60&lt;=18,1,IF(HOUR(A2169)+MINUTE(A2169)/60&gt;=23.25,1,LOOKUP(DAY(A2169),calendario!$A$12:$A$41,calendario!$C$12:$C$41)))</f>
        <v>1</v>
      </c>
      <c r="E2169" s="89">
        <f t="shared" si="331"/>
        <v>4.4957075195312504</v>
      </c>
      <c r="F2169" s="88">
        <v>17.982830078125001</v>
      </c>
      <c r="G2169" s="89">
        <f t="shared" si="331"/>
        <v>4.5000751953125002</v>
      </c>
      <c r="H2169" s="86">
        <v>18.000300781250001</v>
      </c>
      <c r="O2169" s="53">
        <f t="shared" si="332"/>
        <v>0</v>
      </c>
      <c r="P2169" s="54">
        <f t="shared" si="333"/>
        <v>58.927641853201457</v>
      </c>
      <c r="Q2169" s="69">
        <v>38.141821707444038</v>
      </c>
      <c r="R2169" s="53">
        <f t="shared" si="334"/>
        <v>8.9197190265486732</v>
      </c>
      <c r="S2169" s="53">
        <f t="shared" si="335"/>
        <v>0</v>
      </c>
      <c r="T2169" s="53">
        <f t="shared" si="336"/>
        <v>0</v>
      </c>
      <c r="U2169" s="53">
        <f t="shared" si="337"/>
        <v>58.927641853201457</v>
      </c>
      <c r="V2169" s="69">
        <v>38.141821707444038</v>
      </c>
      <c r="W2169" s="53">
        <f t="shared" si="338"/>
        <v>8.9197190265486732</v>
      </c>
      <c r="X2169" s="53">
        <f t="shared" si="339"/>
        <v>0</v>
      </c>
      <c r="Y2169" s="12"/>
      <c r="Z2169" s="21"/>
      <c r="AA2169" s="48"/>
      <c r="AB2169" s="21"/>
      <c r="AC2169" s="12"/>
    </row>
    <row r="2170" spans="1:29" x14ac:dyDescent="0.3">
      <c r="A2170" s="1">
        <f t="shared" si="330"/>
        <v>45222.562499994747</v>
      </c>
      <c r="B2170" s="6">
        <v>23</v>
      </c>
      <c r="C2170" s="6" t="s">
        <v>99</v>
      </c>
      <c r="D2170">
        <f>IF(HOUR(A2170)+MINUTE(A2170)/60&lt;=18,1,IF(HOUR(A2170)+MINUTE(A2170)/60&gt;=23.25,1,LOOKUP(DAY(A2170),calendario!$A$12:$A$41,calendario!$C$12:$C$41)))</f>
        <v>1</v>
      </c>
      <c r="E2170" s="89">
        <f t="shared" si="331"/>
        <v>4.4957670898437501</v>
      </c>
      <c r="F2170" s="88">
        <v>17.983068359375</v>
      </c>
      <c r="G2170" s="89">
        <f t="shared" si="331"/>
        <v>4.5001254882812498</v>
      </c>
      <c r="H2170" s="86">
        <v>18.000501953124999</v>
      </c>
      <c r="O2170" s="53">
        <f t="shared" si="332"/>
        <v>0</v>
      </c>
      <c r="P2170" s="54">
        <f t="shared" si="333"/>
        <v>58.927641853201457</v>
      </c>
      <c r="Q2170" s="69">
        <v>38.141821707444038</v>
      </c>
      <c r="R2170" s="53">
        <f t="shared" si="334"/>
        <v>8.9197190265486732</v>
      </c>
      <c r="S2170" s="53">
        <f t="shared" si="335"/>
        <v>0</v>
      </c>
      <c r="T2170" s="53">
        <f t="shared" si="336"/>
        <v>0</v>
      </c>
      <c r="U2170" s="53">
        <f t="shared" si="337"/>
        <v>58.927641853201457</v>
      </c>
      <c r="V2170" s="69">
        <v>38.141821707444038</v>
      </c>
      <c r="W2170" s="53">
        <f t="shared" si="338"/>
        <v>8.9197190265486732</v>
      </c>
      <c r="X2170" s="53">
        <f t="shared" si="339"/>
        <v>0</v>
      </c>
      <c r="Y2170" s="12"/>
      <c r="Z2170" s="21"/>
      <c r="AA2170" s="48"/>
      <c r="AB2170" s="21"/>
      <c r="AC2170" s="12"/>
    </row>
    <row r="2171" spans="1:29" x14ac:dyDescent="0.3">
      <c r="A2171" s="1">
        <f t="shared" si="330"/>
        <v>45222.572916661411</v>
      </c>
      <c r="B2171" s="6">
        <v>23</v>
      </c>
      <c r="C2171" s="6" t="s">
        <v>100</v>
      </c>
      <c r="D2171">
        <f>IF(HOUR(A2171)+MINUTE(A2171)/60&lt;=18,1,IF(HOUR(A2171)+MINUTE(A2171)/60&gt;=23.25,1,LOOKUP(DAY(A2171),calendario!$A$12:$A$41,calendario!$C$12:$C$41)))</f>
        <v>1</v>
      </c>
      <c r="E2171" s="89">
        <f t="shared" si="331"/>
        <v>4.4957241210937502</v>
      </c>
      <c r="F2171" s="88">
        <v>17.982896484375001</v>
      </c>
      <c r="G2171" s="89">
        <f t="shared" si="331"/>
        <v>4.500095703125</v>
      </c>
      <c r="H2171" s="86">
        <v>18.0003828125</v>
      </c>
      <c r="O2171" s="53">
        <f t="shared" si="332"/>
        <v>0</v>
      </c>
      <c r="P2171" s="54">
        <f t="shared" si="333"/>
        <v>58.927641853201457</v>
      </c>
      <c r="Q2171" s="69">
        <v>37.931561166059346</v>
      </c>
      <c r="R2171" s="53">
        <f t="shared" si="334"/>
        <v>9.024849297241019</v>
      </c>
      <c r="S2171" s="53">
        <f t="shared" si="335"/>
        <v>0</v>
      </c>
      <c r="T2171" s="53">
        <f t="shared" si="336"/>
        <v>0</v>
      </c>
      <c r="U2171" s="53">
        <f t="shared" si="337"/>
        <v>58.927641853201457</v>
      </c>
      <c r="V2171" s="69">
        <v>37.931561166059346</v>
      </c>
      <c r="W2171" s="53">
        <f t="shared" si="338"/>
        <v>9.024849297241019</v>
      </c>
      <c r="X2171" s="53">
        <f t="shared" si="339"/>
        <v>0</v>
      </c>
      <c r="Y2171" s="12"/>
      <c r="Z2171" s="21"/>
      <c r="AA2171" s="48"/>
      <c r="AB2171" s="21"/>
      <c r="AC2171" s="12"/>
    </row>
    <row r="2172" spans="1:29" x14ac:dyDescent="0.3">
      <c r="A2172" s="1">
        <f t="shared" si="330"/>
        <v>45222.583333328075</v>
      </c>
      <c r="B2172" s="6">
        <v>23</v>
      </c>
      <c r="C2172" s="6" t="s">
        <v>101</v>
      </c>
      <c r="D2172">
        <f>IF(HOUR(A2172)+MINUTE(A2172)/60&lt;=18,1,IF(HOUR(A2172)+MINUTE(A2172)/60&gt;=23.25,1,LOOKUP(DAY(A2172),calendario!$A$12:$A$41,calendario!$C$12:$C$41)))</f>
        <v>1</v>
      </c>
      <c r="E2172" s="89">
        <f t="shared" si="331"/>
        <v>4.49529150390625</v>
      </c>
      <c r="F2172" s="88">
        <v>17.981166015625</v>
      </c>
      <c r="G2172" s="89">
        <f t="shared" si="331"/>
        <v>4.4999233398437504</v>
      </c>
      <c r="H2172" s="86">
        <v>17.999693359375001</v>
      </c>
      <c r="O2172" s="53">
        <f t="shared" si="332"/>
        <v>0</v>
      </c>
      <c r="P2172" s="54">
        <f t="shared" si="333"/>
        <v>58.927641853201457</v>
      </c>
      <c r="Q2172" s="69">
        <v>37.931561166059346</v>
      </c>
      <c r="R2172" s="53">
        <f t="shared" si="334"/>
        <v>9.024849297241019</v>
      </c>
      <c r="S2172" s="53">
        <f t="shared" si="335"/>
        <v>0</v>
      </c>
      <c r="T2172" s="53">
        <f t="shared" si="336"/>
        <v>0</v>
      </c>
      <c r="U2172" s="53">
        <f t="shared" si="337"/>
        <v>58.927641853201457</v>
      </c>
      <c r="V2172" s="69">
        <v>37.931561166059346</v>
      </c>
      <c r="W2172" s="53">
        <f t="shared" si="338"/>
        <v>9.024849297241019</v>
      </c>
      <c r="X2172" s="53">
        <f t="shared" si="339"/>
        <v>0</v>
      </c>
      <c r="Y2172" s="12"/>
      <c r="Z2172" s="21"/>
      <c r="AA2172" s="48"/>
      <c r="AB2172" s="21"/>
      <c r="AC2172" s="12"/>
    </row>
    <row r="2173" spans="1:29" x14ac:dyDescent="0.3">
      <c r="A2173" s="1">
        <f t="shared" si="330"/>
        <v>45222.593749994739</v>
      </c>
      <c r="B2173" s="6">
        <v>23</v>
      </c>
      <c r="C2173" s="6" t="s">
        <v>102</v>
      </c>
      <c r="D2173">
        <f>IF(HOUR(A2173)+MINUTE(A2173)/60&lt;=18,1,IF(HOUR(A2173)+MINUTE(A2173)/60&gt;=23.25,1,LOOKUP(DAY(A2173),calendario!$A$12:$A$41,calendario!$C$12:$C$41)))</f>
        <v>1</v>
      </c>
      <c r="E2173" s="89">
        <f t="shared" si="331"/>
        <v>4.4946689453125002</v>
      </c>
      <c r="F2173" s="88">
        <v>17.978675781250001</v>
      </c>
      <c r="G2173" s="89">
        <f t="shared" si="331"/>
        <v>4.5001889648437503</v>
      </c>
      <c r="H2173" s="86">
        <v>18.000755859375001</v>
      </c>
      <c r="O2173" s="53">
        <f t="shared" si="332"/>
        <v>0</v>
      </c>
      <c r="P2173" s="54">
        <f t="shared" si="333"/>
        <v>58.927641853201457</v>
      </c>
      <c r="Q2173" s="69">
        <v>38.475637428422694</v>
      </c>
      <c r="R2173" s="53">
        <f t="shared" si="334"/>
        <v>8.7528111660593453</v>
      </c>
      <c r="S2173" s="53">
        <f t="shared" si="335"/>
        <v>0</v>
      </c>
      <c r="T2173" s="53">
        <f t="shared" si="336"/>
        <v>0</v>
      </c>
      <c r="U2173" s="53">
        <f t="shared" si="337"/>
        <v>58.927641853201457</v>
      </c>
      <c r="V2173" s="69">
        <v>38.475637428422694</v>
      </c>
      <c r="W2173" s="53">
        <f t="shared" si="338"/>
        <v>8.7528111660593453</v>
      </c>
      <c r="X2173" s="53">
        <f t="shared" si="339"/>
        <v>0</v>
      </c>
      <c r="Y2173" s="12"/>
      <c r="Z2173" s="21"/>
      <c r="AA2173" s="48"/>
      <c r="AB2173" s="21"/>
      <c r="AC2173" s="12"/>
    </row>
    <row r="2174" spans="1:29" x14ac:dyDescent="0.3">
      <c r="A2174" s="1">
        <f t="shared" si="330"/>
        <v>45222.604166661404</v>
      </c>
      <c r="B2174" s="6">
        <v>23</v>
      </c>
      <c r="C2174" s="6" t="s">
        <v>103</v>
      </c>
      <c r="D2174">
        <f>IF(HOUR(A2174)+MINUTE(A2174)/60&lt;=18,1,IF(HOUR(A2174)+MINUTE(A2174)/60&gt;=23.25,1,LOOKUP(DAY(A2174),calendario!$A$12:$A$41,calendario!$C$12:$C$41)))</f>
        <v>1</v>
      </c>
      <c r="E2174" s="89">
        <f t="shared" si="331"/>
        <v>4.4948105468749997</v>
      </c>
      <c r="F2174" s="88">
        <v>17.979242187499999</v>
      </c>
      <c r="G2174" s="89">
        <f t="shared" si="331"/>
        <v>4.5002226562500001</v>
      </c>
      <c r="H2174" s="86">
        <v>18.000890625</v>
      </c>
      <c r="O2174" s="53">
        <f t="shared" si="332"/>
        <v>0</v>
      </c>
      <c r="P2174" s="54">
        <f t="shared" si="333"/>
        <v>58.927641853201457</v>
      </c>
      <c r="Q2174" s="69">
        <v>38.475637428422694</v>
      </c>
      <c r="R2174" s="53">
        <f t="shared" si="334"/>
        <v>8.7528111660593453</v>
      </c>
      <c r="S2174" s="53">
        <f t="shared" si="335"/>
        <v>0</v>
      </c>
      <c r="T2174" s="53">
        <f t="shared" si="336"/>
        <v>0</v>
      </c>
      <c r="U2174" s="53">
        <f t="shared" si="337"/>
        <v>58.927641853201457</v>
      </c>
      <c r="V2174" s="69">
        <v>38.475637428422694</v>
      </c>
      <c r="W2174" s="53">
        <f t="shared" si="338"/>
        <v>8.7528111660593453</v>
      </c>
      <c r="X2174" s="53">
        <f t="shared" si="339"/>
        <v>0</v>
      </c>
      <c r="Y2174" s="12"/>
      <c r="Z2174" s="21"/>
      <c r="AA2174" s="48"/>
      <c r="AB2174" s="21"/>
      <c r="AC2174" s="12"/>
    </row>
    <row r="2175" spans="1:29" x14ac:dyDescent="0.3">
      <c r="A2175" s="1">
        <f t="shared" si="330"/>
        <v>45222.614583328068</v>
      </c>
      <c r="B2175" s="6">
        <v>23</v>
      </c>
      <c r="C2175" s="6" t="s">
        <v>104</v>
      </c>
      <c r="D2175">
        <f>IF(HOUR(A2175)+MINUTE(A2175)/60&lt;=18,1,IF(HOUR(A2175)+MINUTE(A2175)/60&gt;=23.25,1,LOOKUP(DAY(A2175),calendario!$A$12:$A$41,calendario!$C$12:$C$41)))</f>
        <v>1</v>
      </c>
      <c r="E2175" s="89">
        <f t="shared" si="331"/>
        <v>4.49539208984375</v>
      </c>
      <c r="F2175" s="88">
        <v>17.981568359375</v>
      </c>
      <c r="G2175" s="89">
        <f t="shared" si="331"/>
        <v>4.5001943359374996</v>
      </c>
      <c r="H2175" s="86">
        <v>18.000777343749998</v>
      </c>
      <c r="O2175" s="53">
        <f t="shared" si="332"/>
        <v>0</v>
      </c>
      <c r="P2175" s="54">
        <f t="shared" si="333"/>
        <v>58.927641853201457</v>
      </c>
      <c r="Q2175" s="69">
        <v>37.753874284226967</v>
      </c>
      <c r="R2175" s="53">
        <f t="shared" si="334"/>
        <v>9.1136927381572086</v>
      </c>
      <c r="S2175" s="53">
        <f t="shared" si="335"/>
        <v>0</v>
      </c>
      <c r="T2175" s="53">
        <f t="shared" si="336"/>
        <v>0</v>
      </c>
      <c r="U2175" s="53">
        <f t="shared" si="337"/>
        <v>58.927641853201457</v>
      </c>
      <c r="V2175" s="69">
        <v>37.753874284226967</v>
      </c>
      <c r="W2175" s="53">
        <f t="shared" si="338"/>
        <v>9.1136927381572086</v>
      </c>
      <c r="X2175" s="53">
        <f t="shared" si="339"/>
        <v>0</v>
      </c>
      <c r="Y2175" s="12"/>
      <c r="Z2175" s="21"/>
      <c r="AA2175" s="48"/>
      <c r="AB2175" s="21"/>
      <c r="AC2175" s="12"/>
    </row>
    <row r="2176" spans="1:29" x14ac:dyDescent="0.3">
      <c r="A2176" s="1">
        <f t="shared" si="330"/>
        <v>45222.624999994732</v>
      </c>
      <c r="B2176" s="6">
        <v>23</v>
      </c>
      <c r="C2176" s="6" t="s">
        <v>105</v>
      </c>
      <c r="D2176">
        <f>IF(HOUR(A2176)+MINUTE(A2176)/60&lt;=18,1,IF(HOUR(A2176)+MINUTE(A2176)/60&gt;=23.25,1,LOOKUP(DAY(A2176),calendario!$A$12:$A$41,calendario!$C$12:$C$41)))</f>
        <v>1</v>
      </c>
      <c r="E2176" s="89">
        <f t="shared" si="331"/>
        <v>4.4956586914062502</v>
      </c>
      <c r="F2176" s="88">
        <v>17.982634765625001</v>
      </c>
      <c r="G2176" s="89">
        <f t="shared" si="331"/>
        <v>4.5001508789062497</v>
      </c>
      <c r="H2176" s="86">
        <v>18.000603515624999</v>
      </c>
      <c r="O2176" s="53">
        <f t="shared" si="332"/>
        <v>0</v>
      </c>
      <c r="P2176" s="54">
        <f t="shared" si="333"/>
        <v>58.927641853201457</v>
      </c>
      <c r="Q2176" s="69">
        <v>37.753874284226967</v>
      </c>
      <c r="R2176" s="53">
        <f t="shared" si="334"/>
        <v>9.1136927381572086</v>
      </c>
      <c r="S2176" s="53">
        <f t="shared" si="335"/>
        <v>0</v>
      </c>
      <c r="T2176" s="53">
        <f t="shared" si="336"/>
        <v>0</v>
      </c>
      <c r="U2176" s="53">
        <f t="shared" si="337"/>
        <v>58.927641853201457</v>
      </c>
      <c r="V2176" s="69">
        <v>37.753874284226967</v>
      </c>
      <c r="W2176" s="53">
        <f t="shared" si="338"/>
        <v>9.1136927381572086</v>
      </c>
      <c r="X2176" s="53">
        <f t="shared" si="339"/>
        <v>0</v>
      </c>
      <c r="Y2176" s="12"/>
      <c r="Z2176" s="21"/>
      <c r="AA2176" s="48"/>
      <c r="AB2176" s="21"/>
      <c r="AC2176" s="12"/>
    </row>
    <row r="2177" spans="1:29" x14ac:dyDescent="0.3">
      <c r="A2177" s="1">
        <f t="shared" si="330"/>
        <v>45222.635416661396</v>
      </c>
      <c r="B2177" s="6">
        <v>23</v>
      </c>
      <c r="C2177" s="6" t="s">
        <v>106</v>
      </c>
      <c r="D2177">
        <f>IF(HOUR(A2177)+MINUTE(A2177)/60&lt;=18,1,IF(HOUR(A2177)+MINUTE(A2177)/60&gt;=23.25,1,LOOKUP(DAY(A2177),calendario!$A$12:$A$41,calendario!$C$12:$C$41)))</f>
        <v>1</v>
      </c>
      <c r="E2177" s="89">
        <f t="shared" si="331"/>
        <v>4.4958740234374996</v>
      </c>
      <c r="F2177" s="88">
        <v>17.983496093749999</v>
      </c>
      <c r="G2177" s="89">
        <f t="shared" si="331"/>
        <v>4.5001337890624997</v>
      </c>
      <c r="H2177" s="86">
        <v>18.000535156249999</v>
      </c>
      <c r="O2177" s="53">
        <f t="shared" si="332"/>
        <v>0</v>
      </c>
      <c r="P2177" s="54">
        <f t="shared" si="333"/>
        <v>58.927641853201457</v>
      </c>
      <c r="Q2177" s="69">
        <v>37.356587975013014</v>
      </c>
      <c r="R2177" s="53">
        <f t="shared" si="334"/>
        <v>9.3123358927641853</v>
      </c>
      <c r="S2177" s="53">
        <f t="shared" si="335"/>
        <v>0</v>
      </c>
      <c r="T2177" s="53">
        <f t="shared" si="336"/>
        <v>0</v>
      </c>
      <c r="U2177" s="53">
        <f t="shared" si="337"/>
        <v>58.927641853201457</v>
      </c>
      <c r="V2177" s="69">
        <v>37.356587975013014</v>
      </c>
      <c r="W2177" s="53">
        <f t="shared" si="338"/>
        <v>9.3123358927641853</v>
      </c>
      <c r="X2177" s="53">
        <f t="shared" si="339"/>
        <v>0</v>
      </c>
      <c r="Y2177" s="12"/>
      <c r="Z2177" s="21"/>
      <c r="AA2177" s="48"/>
      <c r="AB2177" s="21"/>
      <c r="AC2177" s="12"/>
    </row>
    <row r="2178" spans="1:29" x14ac:dyDescent="0.3">
      <c r="A2178" s="1">
        <f t="shared" si="330"/>
        <v>45222.645833328061</v>
      </c>
      <c r="B2178" s="6">
        <v>23</v>
      </c>
      <c r="C2178" s="6" t="s">
        <v>107</v>
      </c>
      <c r="D2178">
        <f>IF(HOUR(A2178)+MINUTE(A2178)/60&lt;=18,1,IF(HOUR(A2178)+MINUTE(A2178)/60&gt;=23.25,1,LOOKUP(DAY(A2178),calendario!$A$12:$A$41,calendario!$C$12:$C$41)))</f>
        <v>1</v>
      </c>
      <c r="E2178" s="89">
        <f t="shared" si="331"/>
        <v>4.4959301757812504</v>
      </c>
      <c r="F2178" s="88">
        <v>17.983720703125002</v>
      </c>
      <c r="G2178" s="89">
        <f t="shared" si="331"/>
        <v>4.5001064453125004</v>
      </c>
      <c r="H2178" s="86">
        <v>18.000425781250001</v>
      </c>
      <c r="O2178" s="53">
        <f t="shared" si="332"/>
        <v>0</v>
      </c>
      <c r="P2178" s="54">
        <f t="shared" si="333"/>
        <v>58.927641853201457</v>
      </c>
      <c r="Q2178" s="69">
        <v>37.356587975013014</v>
      </c>
      <c r="R2178" s="53">
        <f t="shared" si="334"/>
        <v>9.3123358927641853</v>
      </c>
      <c r="S2178" s="53">
        <f t="shared" si="335"/>
        <v>0</v>
      </c>
      <c r="T2178" s="53">
        <f t="shared" si="336"/>
        <v>0</v>
      </c>
      <c r="U2178" s="53">
        <f t="shared" si="337"/>
        <v>58.927641853201457</v>
      </c>
      <c r="V2178" s="69">
        <v>37.356587975013014</v>
      </c>
      <c r="W2178" s="53">
        <f t="shared" si="338"/>
        <v>9.3123358927641853</v>
      </c>
      <c r="X2178" s="53">
        <f t="shared" si="339"/>
        <v>0</v>
      </c>
      <c r="Y2178" s="12"/>
      <c r="Z2178" s="21"/>
      <c r="AA2178" s="48"/>
      <c r="AB2178" s="21"/>
      <c r="AC2178" s="12"/>
    </row>
    <row r="2179" spans="1:29" x14ac:dyDescent="0.3">
      <c r="A2179" s="1">
        <f t="shared" si="330"/>
        <v>45222.656249994725</v>
      </c>
      <c r="B2179" s="6">
        <v>23</v>
      </c>
      <c r="C2179" s="6" t="s">
        <v>108</v>
      </c>
      <c r="D2179">
        <f>IF(HOUR(A2179)+MINUTE(A2179)/60&lt;=18,1,IF(HOUR(A2179)+MINUTE(A2179)/60&gt;=23.25,1,LOOKUP(DAY(A2179),calendario!$A$12:$A$41,calendario!$C$12:$C$41)))</f>
        <v>1</v>
      </c>
      <c r="E2179" s="89">
        <f t="shared" si="331"/>
        <v>4.4964101562499996</v>
      </c>
      <c r="F2179" s="88">
        <v>17.985640624999998</v>
      </c>
      <c r="G2179" s="89">
        <f t="shared" si="331"/>
        <v>4.5003002929687499</v>
      </c>
      <c r="H2179" s="86">
        <v>18.001201171875</v>
      </c>
      <c r="O2179" s="53">
        <f t="shared" si="332"/>
        <v>0</v>
      </c>
      <c r="P2179" s="54">
        <f t="shared" si="333"/>
        <v>58.927641853201457</v>
      </c>
      <c r="Q2179" s="69">
        <v>37.536038521603331</v>
      </c>
      <c r="R2179" s="53">
        <f t="shared" si="334"/>
        <v>9.2226106194690267</v>
      </c>
      <c r="S2179" s="53">
        <f t="shared" si="335"/>
        <v>0</v>
      </c>
      <c r="T2179" s="53">
        <f t="shared" si="336"/>
        <v>0</v>
      </c>
      <c r="U2179" s="53">
        <f t="shared" si="337"/>
        <v>58.927641853201457</v>
      </c>
      <c r="V2179" s="69">
        <v>37.536038521603331</v>
      </c>
      <c r="W2179" s="53">
        <f t="shared" si="338"/>
        <v>9.2226106194690267</v>
      </c>
      <c r="X2179" s="53">
        <f t="shared" si="339"/>
        <v>0</v>
      </c>
      <c r="Y2179" s="12"/>
      <c r="Z2179" s="21"/>
      <c r="AA2179" s="48"/>
      <c r="AB2179" s="21"/>
      <c r="AC2179" s="12"/>
    </row>
    <row r="2180" spans="1:29" x14ac:dyDescent="0.3">
      <c r="A2180" s="1">
        <f t="shared" si="330"/>
        <v>45222.666666661389</v>
      </c>
      <c r="B2180" s="6">
        <v>23</v>
      </c>
      <c r="C2180" s="6" t="s">
        <v>109</v>
      </c>
      <c r="D2180">
        <f>IF(HOUR(A2180)+MINUTE(A2180)/60&lt;=18,1,IF(HOUR(A2180)+MINUTE(A2180)/60&gt;=23.25,1,LOOKUP(DAY(A2180),calendario!$A$12:$A$41,calendario!$C$12:$C$41)))</f>
        <v>1</v>
      </c>
      <c r="E2180" s="89">
        <f t="shared" si="331"/>
        <v>4.4967045898437501</v>
      </c>
      <c r="F2180" s="88">
        <v>17.986818359375</v>
      </c>
      <c r="G2180" s="89">
        <f t="shared" si="331"/>
        <v>4.5000903320312498</v>
      </c>
      <c r="H2180" s="86">
        <v>18.000361328124999</v>
      </c>
      <c r="O2180" s="53">
        <f t="shared" si="332"/>
        <v>0</v>
      </c>
      <c r="P2180" s="54">
        <f t="shared" si="333"/>
        <v>58.927641853201457</v>
      </c>
      <c r="Q2180" s="69">
        <v>37.536038521603331</v>
      </c>
      <c r="R2180" s="53">
        <f t="shared" si="334"/>
        <v>9.2226106194690267</v>
      </c>
      <c r="S2180" s="53">
        <f t="shared" si="335"/>
        <v>0</v>
      </c>
      <c r="T2180" s="53">
        <f t="shared" si="336"/>
        <v>0</v>
      </c>
      <c r="U2180" s="53">
        <f t="shared" si="337"/>
        <v>58.927641853201457</v>
      </c>
      <c r="V2180" s="69">
        <v>37.536038521603331</v>
      </c>
      <c r="W2180" s="53">
        <f t="shared" si="338"/>
        <v>9.2226106194690267</v>
      </c>
      <c r="X2180" s="53">
        <f t="shared" si="339"/>
        <v>0</v>
      </c>
      <c r="Y2180" s="12"/>
      <c r="Z2180" s="21"/>
      <c r="AA2180" s="48"/>
      <c r="AB2180" s="21"/>
      <c r="AC2180" s="12"/>
    </row>
    <row r="2181" spans="1:29" x14ac:dyDescent="0.3">
      <c r="A2181" s="1">
        <f t="shared" si="330"/>
        <v>45222.677083328053</v>
      </c>
      <c r="B2181" s="6">
        <v>23</v>
      </c>
      <c r="C2181" s="6" t="s">
        <v>110</v>
      </c>
      <c r="D2181">
        <f>IF(HOUR(A2181)+MINUTE(A2181)/60&lt;=18,1,IF(HOUR(A2181)+MINUTE(A2181)/60&gt;=23.25,1,LOOKUP(DAY(A2181),calendario!$A$12:$A$41,calendario!$C$12:$C$41)))</f>
        <v>1</v>
      </c>
      <c r="E2181" s="89">
        <f t="shared" si="331"/>
        <v>4.4964916992187502</v>
      </c>
      <c r="F2181" s="88">
        <v>17.985966796875001</v>
      </c>
      <c r="G2181" s="89">
        <f t="shared" si="331"/>
        <v>4.4997919921875003</v>
      </c>
      <c r="H2181" s="86">
        <v>17.999167968750001</v>
      </c>
      <c r="O2181" s="53">
        <f t="shared" si="332"/>
        <v>0</v>
      </c>
      <c r="P2181" s="54">
        <f t="shared" si="333"/>
        <v>58.927641853201457</v>
      </c>
      <c r="Q2181" s="69">
        <v>37.022099167100464</v>
      </c>
      <c r="R2181" s="53">
        <f t="shared" si="334"/>
        <v>9.4795802967204601</v>
      </c>
      <c r="S2181" s="53">
        <f t="shared" si="335"/>
        <v>0</v>
      </c>
      <c r="T2181" s="53">
        <f t="shared" si="336"/>
        <v>0</v>
      </c>
      <c r="U2181" s="53">
        <f t="shared" si="337"/>
        <v>58.927641853201457</v>
      </c>
      <c r="V2181" s="69">
        <v>37.022099167100464</v>
      </c>
      <c r="W2181" s="53">
        <f t="shared" si="338"/>
        <v>9.4795802967204601</v>
      </c>
      <c r="X2181" s="53">
        <f t="shared" si="339"/>
        <v>0</v>
      </c>
      <c r="Y2181" s="12"/>
      <c r="Z2181" s="21"/>
      <c r="AA2181" s="48"/>
      <c r="AB2181" s="21"/>
      <c r="AC2181" s="12"/>
    </row>
    <row r="2182" spans="1:29" x14ac:dyDescent="0.3">
      <c r="A2182" s="1">
        <f t="shared" ref="A2182:A2245" si="340">A2181+0.0104166666666667</f>
        <v>45222.687499994718</v>
      </c>
      <c r="B2182" s="6">
        <v>23</v>
      </c>
      <c r="C2182" s="6" t="s">
        <v>111</v>
      </c>
      <c r="D2182">
        <f>IF(HOUR(A2182)+MINUTE(A2182)/60&lt;=18,1,IF(HOUR(A2182)+MINUTE(A2182)/60&gt;=23.25,1,LOOKUP(DAY(A2182),calendario!$A$12:$A$41,calendario!$C$12:$C$41)))</f>
        <v>1</v>
      </c>
      <c r="E2182" s="89">
        <f t="shared" ref="E2182:G2245" si="341">F2182/4</f>
        <v>4.4966215820312501</v>
      </c>
      <c r="F2182" s="88">
        <v>17.986486328125</v>
      </c>
      <c r="G2182" s="89">
        <f t="shared" si="341"/>
        <v>4.4998623046875004</v>
      </c>
      <c r="H2182" s="86">
        <v>17.999449218750001</v>
      </c>
      <c r="O2182" s="53">
        <f t="shared" ref="O2182:O2245" si="342">IF(($K$2*95%/4-E2182)*$M$8*$M$9&lt;0,0,($K$2*95%/4-E2182)*$M$8*$M$9)</f>
        <v>0</v>
      </c>
      <c r="P2182" s="54">
        <f t="shared" ref="P2182:P2245" si="343">IF(B2182&lt;=3,IF(D2182=1,$L$14*10/$K$11,$K$14*10/$K$11),IF(D2182=1,$L$15*10/$K$11,$K$15*10/$K$11))</f>
        <v>58.927641853201457</v>
      </c>
      <c r="Q2182" s="69">
        <v>37.022099167100464</v>
      </c>
      <c r="R2182" s="53">
        <f t="shared" ref="R2182:R2245" si="344">IF((P2182*95%-Q2182)/2&lt;0,0,(P2182*95%-Q2182)/2)</f>
        <v>9.4795802967204601</v>
      </c>
      <c r="S2182" s="53">
        <f t="shared" ref="S2182:S2245" si="345">R2182*O2182</f>
        <v>0</v>
      </c>
      <c r="T2182" s="53">
        <f t="shared" ref="T2182:T2245" si="346">IF(($K$3*95%/4-G2182)*$M$8*$M$9&lt;0,0,($K$3*95%/4-G2182)*$M$8*$M$9)</f>
        <v>0</v>
      </c>
      <c r="U2182" s="53">
        <f t="shared" ref="U2182:U2245" si="347">IF(B2182&lt;=3,IF(D2182=1,$L$14*10/$K$11,$K$14*10/$K$11),IF(D2182=1,$L$15*10/$K$11,$K$15*10/$K$11))</f>
        <v>58.927641853201457</v>
      </c>
      <c r="V2182" s="69">
        <v>37.022099167100464</v>
      </c>
      <c r="W2182" s="53">
        <f t="shared" ref="W2182:W2245" si="348">IF((U2182*95%-V2182)/2&lt;0,0,(U2182*95%-V2182)/2)</f>
        <v>9.4795802967204601</v>
      </c>
      <c r="X2182" s="53">
        <f t="shared" ref="X2182:X2245" si="349">W2182*T2182</f>
        <v>0</v>
      </c>
      <c r="Y2182" s="12"/>
      <c r="Z2182" s="21"/>
      <c r="AA2182" s="48"/>
      <c r="AB2182" s="21"/>
      <c r="AC2182" s="12"/>
    </row>
    <row r="2183" spans="1:29" x14ac:dyDescent="0.3">
      <c r="A2183" s="1">
        <f t="shared" si="340"/>
        <v>45222.697916661382</v>
      </c>
      <c r="B2183" s="6">
        <v>23</v>
      </c>
      <c r="C2183" s="6" t="s">
        <v>112</v>
      </c>
      <c r="D2183">
        <f>IF(HOUR(A2183)+MINUTE(A2183)/60&lt;=18,1,IF(HOUR(A2183)+MINUTE(A2183)/60&gt;=23.25,1,LOOKUP(DAY(A2183),calendario!$A$12:$A$41,calendario!$C$12:$C$41)))</f>
        <v>1</v>
      </c>
      <c r="E2183" s="89">
        <f t="shared" si="341"/>
        <v>4.4967939453124997</v>
      </c>
      <c r="F2183" s="88">
        <v>17.987175781249999</v>
      </c>
      <c r="G2183" s="89">
        <f t="shared" si="341"/>
        <v>4.3015649414062498</v>
      </c>
      <c r="H2183" s="86">
        <v>17.206259765624999</v>
      </c>
      <c r="O2183" s="53">
        <f t="shared" si="342"/>
        <v>0</v>
      </c>
      <c r="P2183" s="54">
        <f t="shared" si="343"/>
        <v>58.927641853201457</v>
      </c>
      <c r="Q2183" s="69">
        <v>36.888313899010925</v>
      </c>
      <c r="R2183" s="53">
        <f t="shared" si="344"/>
        <v>9.5464729307652298</v>
      </c>
      <c r="S2183" s="53">
        <f t="shared" si="345"/>
        <v>0</v>
      </c>
      <c r="T2183" s="53">
        <f t="shared" si="346"/>
        <v>0.1381270871473444</v>
      </c>
      <c r="U2183" s="53">
        <f t="shared" si="347"/>
        <v>58.927641853201457</v>
      </c>
      <c r="V2183" s="69">
        <v>36.888313899010925</v>
      </c>
      <c r="W2183" s="53">
        <f t="shared" si="348"/>
        <v>9.5464729307652298</v>
      </c>
      <c r="X2183" s="53">
        <f t="shared" si="349"/>
        <v>1.3186264984575731</v>
      </c>
      <c r="Y2183" s="12"/>
      <c r="Z2183" s="21"/>
      <c r="AA2183" s="48"/>
      <c r="AB2183" s="21"/>
      <c r="AC2183" s="12"/>
    </row>
    <row r="2184" spans="1:29" x14ac:dyDescent="0.3">
      <c r="A2184" s="1">
        <f t="shared" si="340"/>
        <v>45222.708333328046</v>
      </c>
      <c r="B2184" s="6">
        <v>23</v>
      </c>
      <c r="C2184" s="6" t="s">
        <v>113</v>
      </c>
      <c r="D2184">
        <f>IF(HOUR(A2184)+MINUTE(A2184)/60&lt;=18,1,IF(HOUR(A2184)+MINUTE(A2184)/60&gt;=23.25,1,LOOKUP(DAY(A2184),calendario!$A$12:$A$41,calendario!$C$12:$C$41)))</f>
        <v>1</v>
      </c>
      <c r="E2184" s="89">
        <f t="shared" si="341"/>
        <v>4.6216030273437498</v>
      </c>
      <c r="F2184" s="88">
        <v>18.486412109374999</v>
      </c>
      <c r="G2184" s="89">
        <f t="shared" si="341"/>
        <v>3.5482407226562498</v>
      </c>
      <c r="H2184" s="86">
        <v>14.192962890624999</v>
      </c>
      <c r="O2184" s="53">
        <f t="shared" si="342"/>
        <v>0</v>
      </c>
      <c r="P2184" s="54">
        <f t="shared" si="343"/>
        <v>58.927641853201457</v>
      </c>
      <c r="Q2184" s="69">
        <v>36.888313899010925</v>
      </c>
      <c r="R2184" s="53">
        <f t="shared" si="344"/>
        <v>9.5464729307652298</v>
      </c>
      <c r="S2184" s="53">
        <f t="shared" si="345"/>
        <v>0</v>
      </c>
      <c r="T2184" s="53">
        <f t="shared" si="346"/>
        <v>0.90656689947816471</v>
      </c>
      <c r="U2184" s="53">
        <f t="shared" si="347"/>
        <v>58.927641853201457</v>
      </c>
      <c r="V2184" s="69">
        <v>36.888313899010925</v>
      </c>
      <c r="W2184" s="53">
        <f t="shared" si="348"/>
        <v>9.5464729307652298</v>
      </c>
      <c r="X2184" s="53">
        <f t="shared" si="349"/>
        <v>8.6545163657960629</v>
      </c>
      <c r="Y2184" s="12"/>
      <c r="Z2184" s="21"/>
      <c r="AA2184" s="48"/>
      <c r="AB2184" s="21"/>
      <c r="AC2184" s="12"/>
    </row>
    <row r="2185" spans="1:29" x14ac:dyDescent="0.3">
      <c r="A2185" s="1">
        <f t="shared" si="340"/>
        <v>45222.71874999471</v>
      </c>
      <c r="B2185" s="6">
        <v>23</v>
      </c>
      <c r="C2185" s="6" t="s">
        <v>114</v>
      </c>
      <c r="D2185">
        <f>IF(HOUR(A2185)+MINUTE(A2185)/60&lt;=18,1,IF(HOUR(A2185)+MINUTE(A2185)/60&gt;=23.25,1,LOOKUP(DAY(A2185),calendario!$A$12:$A$41,calendario!$C$12:$C$41)))</f>
        <v>1</v>
      </c>
      <c r="E2185" s="89">
        <f t="shared" si="341"/>
        <v>4.6423457031249997</v>
      </c>
      <c r="F2185" s="88">
        <v>18.569382812499999</v>
      </c>
      <c r="G2185" s="89">
        <f t="shared" si="341"/>
        <v>2.8962741699218748</v>
      </c>
      <c r="H2185" s="86">
        <v>11.585096679687499</v>
      </c>
      <c r="O2185" s="53">
        <f t="shared" si="342"/>
        <v>0</v>
      </c>
      <c r="P2185" s="54">
        <f t="shared" si="343"/>
        <v>58.927641853201457</v>
      </c>
      <c r="Q2185" s="69">
        <v>37.090943779281623</v>
      </c>
      <c r="R2185" s="53">
        <f t="shared" si="344"/>
        <v>9.4451579906298804</v>
      </c>
      <c r="S2185" s="53">
        <f t="shared" si="345"/>
        <v>0</v>
      </c>
      <c r="T2185" s="53">
        <f t="shared" si="346"/>
        <v>1.5716152849667999</v>
      </c>
      <c r="U2185" s="53">
        <f t="shared" si="347"/>
        <v>58.927641853201457</v>
      </c>
      <c r="V2185" s="69">
        <v>37.090943779281623</v>
      </c>
      <c r="W2185" s="53">
        <f t="shared" si="348"/>
        <v>9.4451579906298804</v>
      </c>
      <c r="X2185" s="53">
        <f t="shared" si="349"/>
        <v>14.844154667000227</v>
      </c>
      <c r="Y2185" s="12"/>
      <c r="Z2185" s="21"/>
      <c r="AA2185" s="48"/>
      <c r="AB2185" s="21"/>
      <c r="AC2185" s="12"/>
    </row>
    <row r="2186" spans="1:29" x14ac:dyDescent="0.3">
      <c r="A2186" s="1">
        <f t="shared" si="340"/>
        <v>45222.729166661375</v>
      </c>
      <c r="B2186" s="6">
        <v>23</v>
      </c>
      <c r="C2186" s="6" t="s">
        <v>115</v>
      </c>
      <c r="D2186">
        <f>IF(HOUR(A2186)+MINUTE(A2186)/60&lt;=18,1,IF(HOUR(A2186)+MINUTE(A2186)/60&gt;=23.25,1,LOOKUP(DAY(A2186),calendario!$A$12:$A$41,calendario!$C$12:$C$41)))</f>
        <v>1</v>
      </c>
      <c r="E2186" s="89">
        <f t="shared" si="341"/>
        <v>4.6425302734375</v>
      </c>
      <c r="F2186" s="88">
        <v>18.57012109375</v>
      </c>
      <c r="G2186" s="89">
        <f t="shared" si="341"/>
        <v>4.6528457031250001</v>
      </c>
      <c r="H2186" s="86">
        <v>18.6113828125</v>
      </c>
      <c r="O2186" s="53">
        <f t="shared" si="342"/>
        <v>0</v>
      </c>
      <c r="P2186" s="54">
        <f t="shared" si="343"/>
        <v>58.927641853201457</v>
      </c>
      <c r="Q2186" s="69">
        <v>37.090943779281623</v>
      </c>
      <c r="R2186" s="53">
        <f t="shared" si="344"/>
        <v>9.4451579906298804</v>
      </c>
      <c r="S2186" s="53">
        <f t="shared" si="345"/>
        <v>0</v>
      </c>
      <c r="T2186" s="53">
        <f t="shared" si="346"/>
        <v>0</v>
      </c>
      <c r="U2186" s="53">
        <f t="shared" si="347"/>
        <v>58.927641853201457</v>
      </c>
      <c r="V2186" s="69">
        <v>37.090943779281623</v>
      </c>
      <c r="W2186" s="53">
        <f t="shared" si="348"/>
        <v>9.4451579906298804</v>
      </c>
      <c r="X2186" s="53">
        <f t="shared" si="349"/>
        <v>0</v>
      </c>
      <c r="Y2186" s="12"/>
      <c r="Z2186" s="21"/>
      <c r="AA2186" s="48"/>
      <c r="AB2186" s="21"/>
      <c r="AC2186" s="12"/>
    </row>
    <row r="2187" spans="1:29" x14ac:dyDescent="0.3">
      <c r="A2187" s="1">
        <f t="shared" si="340"/>
        <v>45222.739583328039</v>
      </c>
      <c r="B2187" s="6">
        <v>23</v>
      </c>
      <c r="C2187" s="6" t="s">
        <v>116</v>
      </c>
      <c r="D2187">
        <f>IF(HOUR(A2187)+MINUTE(A2187)/60&lt;=18,1,IF(HOUR(A2187)+MINUTE(A2187)/60&gt;=23.25,1,LOOKUP(DAY(A2187),calendario!$A$12:$A$41,calendario!$C$12:$C$41)))</f>
        <v>1</v>
      </c>
      <c r="E2187" s="89">
        <f t="shared" si="341"/>
        <v>4.6423393554687502</v>
      </c>
      <c r="F2187" s="88">
        <v>18.569357421875001</v>
      </c>
      <c r="G2187" s="89">
        <f t="shared" si="341"/>
        <v>4.6526083984374997</v>
      </c>
      <c r="H2187" s="86">
        <v>18.610433593749999</v>
      </c>
      <c r="O2187" s="53">
        <f t="shared" si="342"/>
        <v>0</v>
      </c>
      <c r="P2187" s="54">
        <f t="shared" si="343"/>
        <v>58.927641853201457</v>
      </c>
      <c r="Q2187" s="69">
        <v>36.898108016657986</v>
      </c>
      <c r="R2187" s="53">
        <f t="shared" si="344"/>
        <v>9.5415758719416992</v>
      </c>
      <c r="S2187" s="53">
        <f t="shared" si="345"/>
        <v>0</v>
      </c>
      <c r="T2187" s="53">
        <f t="shared" si="346"/>
        <v>0</v>
      </c>
      <c r="U2187" s="53">
        <f t="shared" si="347"/>
        <v>58.927641853201457</v>
      </c>
      <c r="V2187" s="69">
        <v>36.898108016657986</v>
      </c>
      <c r="W2187" s="53">
        <f t="shared" si="348"/>
        <v>9.5415758719416992</v>
      </c>
      <c r="X2187" s="53">
        <f t="shared" si="349"/>
        <v>0</v>
      </c>
      <c r="Y2187" s="12"/>
      <c r="Z2187" s="21"/>
      <c r="AA2187" s="48"/>
      <c r="AB2187" s="21"/>
      <c r="AC2187" s="12"/>
    </row>
    <row r="2188" spans="1:29" x14ac:dyDescent="0.3">
      <c r="A2188" s="1">
        <f t="shared" si="340"/>
        <v>45222.749999994703</v>
      </c>
      <c r="B2188" s="6">
        <v>23</v>
      </c>
      <c r="C2188" s="6" t="s">
        <v>117</v>
      </c>
      <c r="D2188">
        <f>IF(HOUR(A2188)+MINUTE(A2188)/60&lt;=18,1,IF(HOUR(A2188)+MINUTE(A2188)/60&gt;=23.25,1,LOOKUP(DAY(A2188),calendario!$A$12:$A$41,calendario!$C$12:$C$41)))</f>
        <v>1</v>
      </c>
      <c r="E2188" s="89">
        <f t="shared" si="341"/>
        <v>4.6436323242187498</v>
      </c>
      <c r="F2188" s="88">
        <v>18.574529296874999</v>
      </c>
      <c r="G2188" s="89">
        <f t="shared" si="341"/>
        <v>4.6525673828125003</v>
      </c>
      <c r="H2188" s="86">
        <v>18.610269531250001</v>
      </c>
      <c r="O2188" s="53">
        <f t="shared" si="342"/>
        <v>0</v>
      </c>
      <c r="P2188" s="54">
        <f t="shared" si="343"/>
        <v>58.927641853201457</v>
      </c>
      <c r="Q2188" s="69">
        <v>36.898108016657986</v>
      </c>
      <c r="R2188" s="53">
        <f t="shared" si="344"/>
        <v>9.5415758719416992</v>
      </c>
      <c r="S2188" s="53">
        <f t="shared" si="345"/>
        <v>0</v>
      </c>
      <c r="T2188" s="53">
        <f t="shared" si="346"/>
        <v>0</v>
      </c>
      <c r="U2188" s="53">
        <f t="shared" si="347"/>
        <v>58.927641853201457</v>
      </c>
      <c r="V2188" s="69">
        <v>36.898108016657986</v>
      </c>
      <c r="W2188" s="53">
        <f t="shared" si="348"/>
        <v>9.5415758719416992</v>
      </c>
      <c r="X2188" s="53">
        <f t="shared" si="349"/>
        <v>0</v>
      </c>
      <c r="Y2188" s="12"/>
      <c r="Z2188" s="21"/>
      <c r="AA2188" s="48"/>
      <c r="AB2188" s="21"/>
      <c r="AC2188" s="12"/>
    </row>
    <row r="2189" spans="1:29" x14ac:dyDescent="0.3">
      <c r="A2189" s="1">
        <f t="shared" si="340"/>
        <v>45222.760416661367</v>
      </c>
      <c r="B2189" s="6">
        <v>23</v>
      </c>
      <c r="C2189" s="6" t="s">
        <v>118</v>
      </c>
      <c r="D2189">
        <f>IF(HOUR(A2189)+MINUTE(A2189)/60&lt;=18,1,IF(HOUR(A2189)+MINUTE(A2189)/60&gt;=23.25,1,LOOKUP(DAY(A2189),calendario!$A$12:$A$41,calendario!$C$12:$C$41)))</f>
        <v>0</v>
      </c>
      <c r="E2189" s="89">
        <f t="shared" si="341"/>
        <v>4.6458051757812502</v>
      </c>
      <c r="F2189" s="88">
        <v>18.583220703125001</v>
      </c>
      <c r="G2189" s="89">
        <f t="shared" si="341"/>
        <v>4.6519487304687503</v>
      </c>
      <c r="H2189" s="86">
        <v>18.607794921875001</v>
      </c>
      <c r="O2189" s="53">
        <f t="shared" si="342"/>
        <v>0</v>
      </c>
      <c r="P2189" s="54">
        <f t="shared" si="343"/>
        <v>60.072878709005721</v>
      </c>
      <c r="Q2189" s="69">
        <v>37.373322228006245</v>
      </c>
      <c r="R2189" s="53">
        <f t="shared" si="344"/>
        <v>9.8479562727745922</v>
      </c>
      <c r="S2189" s="53">
        <f t="shared" si="345"/>
        <v>0</v>
      </c>
      <c r="T2189" s="53">
        <f t="shared" si="346"/>
        <v>0</v>
      </c>
      <c r="U2189" s="53">
        <f t="shared" si="347"/>
        <v>60.072878709005721</v>
      </c>
      <c r="V2189" s="69">
        <v>37.373322228006245</v>
      </c>
      <c r="W2189" s="53">
        <f t="shared" si="348"/>
        <v>9.8479562727745922</v>
      </c>
      <c r="X2189" s="53">
        <f t="shared" si="349"/>
        <v>0</v>
      </c>
      <c r="Y2189" s="12"/>
      <c r="Z2189" s="21"/>
      <c r="AA2189" s="48"/>
      <c r="AB2189" s="21"/>
      <c r="AC2189" s="12"/>
    </row>
    <row r="2190" spans="1:29" x14ac:dyDescent="0.3">
      <c r="A2190" s="1">
        <f t="shared" si="340"/>
        <v>45222.770833328032</v>
      </c>
      <c r="B2190" s="6">
        <v>23</v>
      </c>
      <c r="C2190" s="6" t="s">
        <v>119</v>
      </c>
      <c r="D2190">
        <f>IF(HOUR(A2190)+MINUTE(A2190)/60&lt;=18,1,IF(HOUR(A2190)+MINUTE(A2190)/60&gt;=23.25,1,LOOKUP(DAY(A2190),calendario!$A$12:$A$41,calendario!$C$12:$C$41)))</f>
        <v>0</v>
      </c>
      <c r="E2190" s="89">
        <f t="shared" si="341"/>
        <v>4.6469863281250001</v>
      </c>
      <c r="F2190" s="88">
        <v>18.5879453125</v>
      </c>
      <c r="G2190" s="89">
        <f t="shared" si="341"/>
        <v>4.6516430664062502</v>
      </c>
      <c r="H2190" s="86">
        <v>18.606572265625001</v>
      </c>
      <c r="O2190" s="53">
        <f t="shared" si="342"/>
        <v>0</v>
      </c>
      <c r="P2190" s="54">
        <f t="shared" si="343"/>
        <v>60.072878709005721</v>
      </c>
      <c r="Q2190" s="69">
        <v>37.373322228006245</v>
      </c>
      <c r="R2190" s="53">
        <f t="shared" si="344"/>
        <v>9.8479562727745922</v>
      </c>
      <c r="S2190" s="53">
        <f t="shared" si="345"/>
        <v>0</v>
      </c>
      <c r="T2190" s="53">
        <f t="shared" si="346"/>
        <v>0</v>
      </c>
      <c r="U2190" s="53">
        <f t="shared" si="347"/>
        <v>60.072878709005721</v>
      </c>
      <c r="V2190" s="69">
        <v>37.373322228006245</v>
      </c>
      <c r="W2190" s="53">
        <f t="shared" si="348"/>
        <v>9.8479562727745922</v>
      </c>
      <c r="X2190" s="53">
        <f t="shared" si="349"/>
        <v>0</v>
      </c>
      <c r="Y2190" s="12"/>
      <c r="Z2190" s="21"/>
      <c r="AA2190" s="48"/>
      <c r="AB2190" s="21"/>
      <c r="AC2190" s="12"/>
    </row>
    <row r="2191" spans="1:29" x14ac:dyDescent="0.3">
      <c r="A2191" s="1">
        <f t="shared" si="340"/>
        <v>45222.781249994696</v>
      </c>
      <c r="B2191" s="6">
        <v>23</v>
      </c>
      <c r="C2191" s="6" t="s">
        <v>120</v>
      </c>
      <c r="D2191">
        <f>IF(HOUR(A2191)+MINUTE(A2191)/60&lt;=18,1,IF(HOUR(A2191)+MINUTE(A2191)/60&gt;=23.25,1,LOOKUP(DAY(A2191),calendario!$A$12:$A$41,calendario!$C$12:$C$41)))</f>
        <v>0</v>
      </c>
      <c r="E2191" s="89">
        <f t="shared" si="341"/>
        <v>4.6472231445312504</v>
      </c>
      <c r="F2191" s="88">
        <v>18.588892578125002</v>
      </c>
      <c r="G2191" s="89">
        <f t="shared" si="341"/>
        <v>4.6515185546874998</v>
      </c>
      <c r="H2191" s="86">
        <v>18.606074218749999</v>
      </c>
      <c r="O2191" s="53">
        <f t="shared" si="342"/>
        <v>0</v>
      </c>
      <c r="P2191" s="54">
        <f t="shared" si="343"/>
        <v>60.072878709005721</v>
      </c>
      <c r="Q2191" s="69">
        <v>37.402832378969286</v>
      </c>
      <c r="R2191" s="53">
        <f t="shared" si="344"/>
        <v>9.8332011972930715</v>
      </c>
      <c r="S2191" s="53">
        <f t="shared" si="345"/>
        <v>0</v>
      </c>
      <c r="T2191" s="53">
        <f t="shared" si="346"/>
        <v>0</v>
      </c>
      <c r="U2191" s="53">
        <f t="shared" si="347"/>
        <v>60.072878709005721</v>
      </c>
      <c r="V2191" s="69">
        <v>37.402832378969286</v>
      </c>
      <c r="W2191" s="53">
        <f t="shared" si="348"/>
        <v>9.8332011972930715</v>
      </c>
      <c r="X2191" s="53">
        <f t="shared" si="349"/>
        <v>0</v>
      </c>
      <c r="Y2191" s="12"/>
      <c r="Z2191" s="21"/>
      <c r="AA2191" s="48"/>
      <c r="AB2191" s="21"/>
      <c r="AC2191" s="12"/>
    </row>
    <row r="2192" spans="1:29" x14ac:dyDescent="0.3">
      <c r="A2192" s="1">
        <f t="shared" si="340"/>
        <v>45222.79166666136</v>
      </c>
      <c r="B2192" s="6">
        <v>23</v>
      </c>
      <c r="C2192" s="6" t="s">
        <v>121</v>
      </c>
      <c r="D2192">
        <f>IF(HOUR(A2192)+MINUTE(A2192)/60&lt;=18,1,IF(HOUR(A2192)+MINUTE(A2192)/60&gt;=23.25,1,LOOKUP(DAY(A2192),calendario!$A$12:$A$41,calendario!$C$12:$C$41)))</f>
        <v>0</v>
      </c>
      <c r="E2192" s="89">
        <f t="shared" si="341"/>
        <v>4.6483300781250003</v>
      </c>
      <c r="F2192" s="88">
        <v>18.593320312500001</v>
      </c>
      <c r="G2192" s="89">
        <f t="shared" si="341"/>
        <v>4.6515620117187497</v>
      </c>
      <c r="H2192" s="86">
        <v>18.606248046874999</v>
      </c>
      <c r="O2192" s="53">
        <f t="shared" si="342"/>
        <v>0</v>
      </c>
      <c r="P2192" s="54">
        <f t="shared" si="343"/>
        <v>60.072878709005721</v>
      </c>
      <c r="Q2192" s="69">
        <v>37.402832378969286</v>
      </c>
      <c r="R2192" s="53">
        <f t="shared" si="344"/>
        <v>9.8332011972930715</v>
      </c>
      <c r="S2192" s="53">
        <f t="shared" si="345"/>
        <v>0</v>
      </c>
      <c r="T2192" s="53">
        <f t="shared" si="346"/>
        <v>0</v>
      </c>
      <c r="U2192" s="53">
        <f t="shared" si="347"/>
        <v>60.072878709005721</v>
      </c>
      <c r="V2192" s="69">
        <v>37.402832378969286</v>
      </c>
      <c r="W2192" s="53">
        <f t="shared" si="348"/>
        <v>9.8332011972930715</v>
      </c>
      <c r="X2192" s="53">
        <f t="shared" si="349"/>
        <v>0</v>
      </c>
      <c r="Y2192" s="12"/>
      <c r="Z2192" s="21"/>
      <c r="AA2192" s="48"/>
      <c r="AB2192" s="21"/>
      <c r="AC2192" s="12"/>
    </row>
    <row r="2193" spans="1:29" x14ac:dyDescent="0.3">
      <c r="A2193" s="1">
        <f t="shared" si="340"/>
        <v>45222.802083328024</v>
      </c>
      <c r="B2193" s="6">
        <v>23</v>
      </c>
      <c r="C2193" s="6" t="s">
        <v>122</v>
      </c>
      <c r="D2193">
        <f>IF(HOUR(A2193)+MINUTE(A2193)/60&lt;=18,1,IF(HOUR(A2193)+MINUTE(A2193)/60&gt;=23.25,1,LOOKUP(DAY(A2193),calendario!$A$12:$A$41,calendario!$C$12:$C$41)))</f>
        <v>0</v>
      </c>
      <c r="E2193" s="89">
        <f t="shared" si="341"/>
        <v>4.6490141601562502</v>
      </c>
      <c r="F2193" s="88">
        <v>18.596056640625001</v>
      </c>
      <c r="G2193" s="89">
        <f t="shared" si="341"/>
        <v>4.6515903320312502</v>
      </c>
      <c r="H2193" s="86">
        <v>18.606361328125001</v>
      </c>
      <c r="O2193" s="53">
        <f t="shared" si="342"/>
        <v>0</v>
      </c>
      <c r="P2193" s="54">
        <f t="shared" si="343"/>
        <v>60.072878709005721</v>
      </c>
      <c r="Q2193" s="69">
        <v>37.380639510671529</v>
      </c>
      <c r="R2193" s="53">
        <f t="shared" si="344"/>
        <v>9.8442976314419504</v>
      </c>
      <c r="S2193" s="53">
        <f t="shared" si="345"/>
        <v>0</v>
      </c>
      <c r="T2193" s="53">
        <f t="shared" si="346"/>
        <v>0</v>
      </c>
      <c r="U2193" s="53">
        <f t="shared" si="347"/>
        <v>60.072878709005721</v>
      </c>
      <c r="V2193" s="69">
        <v>37.380639510671529</v>
      </c>
      <c r="W2193" s="53">
        <f t="shared" si="348"/>
        <v>9.8442976314419504</v>
      </c>
      <c r="X2193" s="53">
        <f t="shared" si="349"/>
        <v>0</v>
      </c>
      <c r="Y2193" s="12"/>
      <c r="Z2193" s="21"/>
      <c r="AA2193" s="48"/>
      <c r="AB2193" s="21"/>
      <c r="AC2193" s="12"/>
    </row>
    <row r="2194" spans="1:29" x14ac:dyDescent="0.3">
      <c r="A2194" s="1">
        <f t="shared" si="340"/>
        <v>45222.812499994689</v>
      </c>
      <c r="B2194" s="6">
        <v>23</v>
      </c>
      <c r="C2194" s="6" t="s">
        <v>123</v>
      </c>
      <c r="D2194">
        <f>IF(HOUR(A2194)+MINUTE(A2194)/60&lt;=18,1,IF(HOUR(A2194)+MINUTE(A2194)/60&gt;=23.25,1,LOOKUP(DAY(A2194),calendario!$A$12:$A$41,calendario!$C$12:$C$41)))</f>
        <v>0</v>
      </c>
      <c r="E2194" s="89">
        <f t="shared" si="341"/>
        <v>4.6495292968750004</v>
      </c>
      <c r="F2194" s="88">
        <v>18.598117187500002</v>
      </c>
      <c r="G2194" s="89">
        <f t="shared" si="341"/>
        <v>4.6516313476562496</v>
      </c>
      <c r="H2194" s="86">
        <v>18.606525390624999</v>
      </c>
      <c r="O2194" s="53">
        <f t="shared" si="342"/>
        <v>0</v>
      </c>
      <c r="P2194" s="54">
        <f t="shared" si="343"/>
        <v>60.072878709005721</v>
      </c>
      <c r="Q2194" s="69">
        <v>37.380639510671529</v>
      </c>
      <c r="R2194" s="53">
        <f t="shared" si="344"/>
        <v>9.8442976314419504</v>
      </c>
      <c r="S2194" s="53">
        <f t="shared" si="345"/>
        <v>0</v>
      </c>
      <c r="T2194" s="53">
        <f t="shared" si="346"/>
        <v>0</v>
      </c>
      <c r="U2194" s="53">
        <f t="shared" si="347"/>
        <v>60.072878709005721</v>
      </c>
      <c r="V2194" s="69">
        <v>37.380639510671529</v>
      </c>
      <c r="W2194" s="53">
        <f t="shared" si="348"/>
        <v>9.8442976314419504</v>
      </c>
      <c r="X2194" s="53">
        <f t="shared" si="349"/>
        <v>0</v>
      </c>
      <c r="Y2194" s="12"/>
      <c r="Z2194" s="21"/>
      <c r="AA2194" s="48"/>
      <c r="AB2194" s="21"/>
      <c r="AC2194" s="12"/>
    </row>
    <row r="2195" spans="1:29" x14ac:dyDescent="0.3">
      <c r="A2195" s="1">
        <f t="shared" si="340"/>
        <v>45222.822916661353</v>
      </c>
      <c r="B2195" s="6">
        <v>23</v>
      </c>
      <c r="C2195" s="6" t="s">
        <v>124</v>
      </c>
      <c r="D2195">
        <f>IF(HOUR(A2195)+MINUTE(A2195)/60&lt;=18,1,IF(HOUR(A2195)+MINUTE(A2195)/60&gt;=23.25,1,LOOKUP(DAY(A2195),calendario!$A$12:$A$41,calendario!$C$12:$C$41)))</f>
        <v>0</v>
      </c>
      <c r="E2195" s="89">
        <f t="shared" si="341"/>
        <v>4.6502768554687499</v>
      </c>
      <c r="F2195" s="88">
        <v>18.601107421875</v>
      </c>
      <c r="G2195" s="89">
        <f t="shared" si="341"/>
        <v>4.6517724609375</v>
      </c>
      <c r="H2195" s="86">
        <v>18.60708984375</v>
      </c>
      <c r="O2195" s="53">
        <f t="shared" si="342"/>
        <v>0</v>
      </c>
      <c r="P2195" s="54">
        <f t="shared" si="343"/>
        <v>60.072878709005721</v>
      </c>
      <c r="Q2195" s="69">
        <v>37.381632743362836</v>
      </c>
      <c r="R2195" s="53">
        <f t="shared" si="344"/>
        <v>9.8438010150962967</v>
      </c>
      <c r="S2195" s="53">
        <f t="shared" si="345"/>
        <v>0</v>
      </c>
      <c r="T2195" s="53">
        <f t="shared" si="346"/>
        <v>0</v>
      </c>
      <c r="U2195" s="53">
        <f t="shared" si="347"/>
        <v>60.072878709005721</v>
      </c>
      <c r="V2195" s="69">
        <v>37.381632743362836</v>
      </c>
      <c r="W2195" s="53">
        <f t="shared" si="348"/>
        <v>9.8438010150962967</v>
      </c>
      <c r="X2195" s="53">
        <f t="shared" si="349"/>
        <v>0</v>
      </c>
      <c r="Y2195" s="12"/>
      <c r="Z2195" s="21"/>
      <c r="AA2195" s="48"/>
      <c r="AB2195" s="21"/>
      <c r="AC2195" s="12"/>
    </row>
    <row r="2196" spans="1:29" x14ac:dyDescent="0.3">
      <c r="A2196" s="1">
        <f t="shared" si="340"/>
        <v>45222.833333328017</v>
      </c>
      <c r="B2196" s="6">
        <v>23</v>
      </c>
      <c r="C2196" s="6" t="s">
        <v>125</v>
      </c>
      <c r="D2196">
        <f>IF(HOUR(A2196)+MINUTE(A2196)/60&lt;=18,1,IF(HOUR(A2196)+MINUTE(A2196)/60&gt;=23.25,1,LOOKUP(DAY(A2196),calendario!$A$12:$A$41,calendario!$C$12:$C$41)))</f>
        <v>0</v>
      </c>
      <c r="E2196" s="89">
        <f t="shared" si="341"/>
        <v>4.6504145507812504</v>
      </c>
      <c r="F2196" s="88">
        <v>18.601658203125002</v>
      </c>
      <c r="G2196" s="89">
        <f t="shared" si="341"/>
        <v>4.6514702148437497</v>
      </c>
      <c r="H2196" s="86">
        <v>18.605880859374999</v>
      </c>
      <c r="O2196" s="53">
        <f t="shared" si="342"/>
        <v>0</v>
      </c>
      <c r="P2196" s="54">
        <f t="shared" si="343"/>
        <v>60.072878709005721</v>
      </c>
      <c r="Q2196" s="69">
        <v>37.381632743362836</v>
      </c>
      <c r="R2196" s="53">
        <f t="shared" si="344"/>
        <v>9.8438010150962967</v>
      </c>
      <c r="S2196" s="53">
        <f t="shared" si="345"/>
        <v>0</v>
      </c>
      <c r="T2196" s="53">
        <f t="shared" si="346"/>
        <v>0</v>
      </c>
      <c r="U2196" s="53">
        <f t="shared" si="347"/>
        <v>60.072878709005721</v>
      </c>
      <c r="V2196" s="69">
        <v>37.381632743362836</v>
      </c>
      <c r="W2196" s="53">
        <f t="shared" si="348"/>
        <v>9.8438010150962967</v>
      </c>
      <c r="X2196" s="53">
        <f t="shared" si="349"/>
        <v>0</v>
      </c>
      <c r="Y2196" s="12"/>
      <c r="Z2196" s="21"/>
      <c r="AA2196" s="48"/>
      <c r="AB2196" s="21"/>
      <c r="AC2196" s="12"/>
    </row>
    <row r="2197" spans="1:29" x14ac:dyDescent="0.3">
      <c r="A2197" s="1">
        <f t="shared" si="340"/>
        <v>45222.843749994681</v>
      </c>
      <c r="B2197" s="6">
        <v>23</v>
      </c>
      <c r="C2197" s="6" t="s">
        <v>126</v>
      </c>
      <c r="D2197">
        <f>IF(HOUR(A2197)+MINUTE(A2197)/60&lt;=18,1,IF(HOUR(A2197)+MINUTE(A2197)/60&gt;=23.25,1,LOOKUP(DAY(A2197),calendario!$A$12:$A$41,calendario!$C$12:$C$41)))</f>
        <v>0</v>
      </c>
      <c r="E2197" s="89">
        <f t="shared" si="341"/>
        <v>4.6503994140625</v>
      </c>
      <c r="F2197" s="88">
        <v>18.60159765625</v>
      </c>
      <c r="G2197" s="89">
        <f t="shared" si="341"/>
        <v>4.6513857421875002</v>
      </c>
      <c r="H2197" s="86">
        <v>18.605542968750001</v>
      </c>
      <c r="O2197" s="53">
        <f t="shared" si="342"/>
        <v>0</v>
      </c>
      <c r="P2197" s="54">
        <f t="shared" si="343"/>
        <v>60.072878709005721</v>
      </c>
      <c r="Q2197" s="69">
        <v>37.233454450806867</v>
      </c>
      <c r="R2197" s="53">
        <f t="shared" si="344"/>
        <v>9.9178901613742809</v>
      </c>
      <c r="S2197" s="53">
        <f t="shared" si="345"/>
        <v>0</v>
      </c>
      <c r="T2197" s="53">
        <f t="shared" si="346"/>
        <v>0</v>
      </c>
      <c r="U2197" s="53">
        <f t="shared" si="347"/>
        <v>60.072878709005721</v>
      </c>
      <c r="V2197" s="69">
        <v>37.233454450806867</v>
      </c>
      <c r="W2197" s="53">
        <f t="shared" si="348"/>
        <v>9.9178901613742809</v>
      </c>
      <c r="X2197" s="53">
        <f t="shared" si="349"/>
        <v>0</v>
      </c>
      <c r="Y2197" s="12"/>
      <c r="Z2197" s="21"/>
      <c r="AA2197" s="48"/>
      <c r="AB2197" s="21"/>
      <c r="AC2197" s="12"/>
    </row>
    <row r="2198" spans="1:29" x14ac:dyDescent="0.3">
      <c r="A2198" s="1">
        <f t="shared" si="340"/>
        <v>45222.854166661346</v>
      </c>
      <c r="B2198" s="6">
        <v>23</v>
      </c>
      <c r="C2198" s="6" t="s">
        <v>127</v>
      </c>
      <c r="D2198">
        <f>IF(HOUR(A2198)+MINUTE(A2198)/60&lt;=18,1,IF(HOUR(A2198)+MINUTE(A2198)/60&gt;=23.25,1,LOOKUP(DAY(A2198),calendario!$A$12:$A$41,calendario!$C$12:$C$41)))</f>
        <v>0</v>
      </c>
      <c r="E2198" s="89">
        <f t="shared" si="341"/>
        <v>4.6503041992187502</v>
      </c>
      <c r="F2198" s="88">
        <v>18.601216796875001</v>
      </c>
      <c r="G2198" s="89">
        <f t="shared" si="341"/>
        <v>4.6514008789062498</v>
      </c>
      <c r="H2198" s="86">
        <v>18.605603515624999</v>
      </c>
      <c r="O2198" s="53">
        <f t="shared" si="342"/>
        <v>0</v>
      </c>
      <c r="P2198" s="54">
        <f t="shared" si="343"/>
        <v>60.072878709005721</v>
      </c>
      <c r="Q2198" s="69">
        <v>37.233454450806867</v>
      </c>
      <c r="R2198" s="53">
        <f t="shared" si="344"/>
        <v>9.9178901613742809</v>
      </c>
      <c r="S2198" s="53">
        <f t="shared" si="345"/>
        <v>0</v>
      </c>
      <c r="T2198" s="53">
        <f t="shared" si="346"/>
        <v>0</v>
      </c>
      <c r="U2198" s="53">
        <f t="shared" si="347"/>
        <v>60.072878709005721</v>
      </c>
      <c r="V2198" s="69">
        <v>37.233454450806867</v>
      </c>
      <c r="W2198" s="53">
        <f t="shared" si="348"/>
        <v>9.9178901613742809</v>
      </c>
      <c r="X2198" s="53">
        <f t="shared" si="349"/>
        <v>0</v>
      </c>
      <c r="Y2198" s="12"/>
      <c r="Z2198" s="21"/>
      <c r="AA2198" s="48"/>
      <c r="AB2198" s="21"/>
      <c r="AC2198" s="12"/>
    </row>
    <row r="2199" spans="1:29" x14ac:dyDescent="0.3">
      <c r="A2199" s="1">
        <f t="shared" si="340"/>
        <v>45222.86458332801</v>
      </c>
      <c r="B2199" s="6">
        <v>23</v>
      </c>
      <c r="C2199" s="6" t="s">
        <v>128</v>
      </c>
      <c r="D2199">
        <f>IF(HOUR(A2199)+MINUTE(A2199)/60&lt;=18,1,IF(HOUR(A2199)+MINUTE(A2199)/60&gt;=23.25,1,LOOKUP(DAY(A2199),calendario!$A$12:$A$41,calendario!$C$12:$C$41)))</f>
        <v>0</v>
      </c>
      <c r="E2199" s="89">
        <f t="shared" si="341"/>
        <v>4.65072607421875</v>
      </c>
      <c r="F2199" s="88">
        <v>18.602904296875</v>
      </c>
      <c r="G2199" s="89">
        <f t="shared" si="341"/>
        <v>4.6513774414062503</v>
      </c>
      <c r="H2199" s="86">
        <v>18.605509765625001</v>
      </c>
      <c r="O2199" s="53">
        <f t="shared" si="342"/>
        <v>0</v>
      </c>
      <c r="P2199" s="54">
        <f t="shared" si="343"/>
        <v>60.072878709005721</v>
      </c>
      <c r="Q2199" s="69">
        <v>37.366050494534093</v>
      </c>
      <c r="R2199" s="53">
        <f t="shared" si="344"/>
        <v>9.851592139510668</v>
      </c>
      <c r="S2199" s="53">
        <f t="shared" si="345"/>
        <v>0</v>
      </c>
      <c r="T2199" s="53">
        <f t="shared" si="346"/>
        <v>0</v>
      </c>
      <c r="U2199" s="53">
        <f t="shared" si="347"/>
        <v>60.072878709005721</v>
      </c>
      <c r="V2199" s="69">
        <v>37.366050494534093</v>
      </c>
      <c r="W2199" s="53">
        <f t="shared" si="348"/>
        <v>9.851592139510668</v>
      </c>
      <c r="X2199" s="53">
        <f t="shared" si="349"/>
        <v>0</v>
      </c>
      <c r="Y2199" s="12"/>
      <c r="Z2199" s="21"/>
      <c r="AA2199" s="48"/>
      <c r="AB2199" s="21"/>
      <c r="AC2199" s="12"/>
    </row>
    <row r="2200" spans="1:29" x14ac:dyDescent="0.3">
      <c r="A2200" s="1">
        <f t="shared" si="340"/>
        <v>45222.874999994674</v>
      </c>
      <c r="B2200" s="6">
        <v>23</v>
      </c>
      <c r="C2200" s="6" t="s">
        <v>129</v>
      </c>
      <c r="D2200">
        <f>IF(HOUR(A2200)+MINUTE(A2200)/60&lt;=18,1,IF(HOUR(A2200)+MINUTE(A2200)/60&gt;=23.25,1,LOOKUP(DAY(A2200),calendario!$A$12:$A$41,calendario!$C$12:$C$41)))</f>
        <v>0</v>
      </c>
      <c r="E2200" s="89">
        <f t="shared" si="341"/>
        <v>4.65063916015625</v>
      </c>
      <c r="F2200" s="88">
        <v>18.602556640625</v>
      </c>
      <c r="G2200" s="89">
        <f t="shared" si="341"/>
        <v>4.6516484374999996</v>
      </c>
      <c r="H2200" s="86">
        <v>18.606593749999998</v>
      </c>
      <c r="O2200" s="53">
        <f t="shared" si="342"/>
        <v>0</v>
      </c>
      <c r="P2200" s="54">
        <f t="shared" si="343"/>
        <v>60.072878709005721</v>
      </c>
      <c r="Q2200" s="69">
        <v>37.366050494534093</v>
      </c>
      <c r="R2200" s="53">
        <f t="shared" si="344"/>
        <v>9.851592139510668</v>
      </c>
      <c r="S2200" s="53">
        <f t="shared" si="345"/>
        <v>0</v>
      </c>
      <c r="T2200" s="53">
        <f t="shared" si="346"/>
        <v>0</v>
      </c>
      <c r="U2200" s="53">
        <f t="shared" si="347"/>
        <v>60.072878709005721</v>
      </c>
      <c r="V2200" s="69">
        <v>37.366050494534093</v>
      </c>
      <c r="W2200" s="53">
        <f t="shared" si="348"/>
        <v>9.851592139510668</v>
      </c>
      <c r="X2200" s="53">
        <f t="shared" si="349"/>
        <v>0</v>
      </c>
      <c r="Y2200" s="12"/>
      <c r="Z2200" s="21"/>
      <c r="AA2200" s="48"/>
      <c r="AB2200" s="21"/>
      <c r="AC2200" s="12"/>
    </row>
    <row r="2201" spans="1:29" x14ac:dyDescent="0.3">
      <c r="A2201" s="1">
        <f t="shared" si="340"/>
        <v>45222.885416661338</v>
      </c>
      <c r="B2201" s="6">
        <v>23</v>
      </c>
      <c r="C2201" s="6" t="s">
        <v>130</v>
      </c>
      <c r="D2201">
        <f>IF(HOUR(A2201)+MINUTE(A2201)/60&lt;=18,1,IF(HOUR(A2201)+MINUTE(A2201)/60&gt;=23.25,1,LOOKUP(DAY(A2201),calendario!$A$12:$A$41,calendario!$C$12:$C$41)))</f>
        <v>0</v>
      </c>
      <c r="E2201" s="89">
        <f t="shared" si="341"/>
        <v>4.6509672851562502</v>
      </c>
      <c r="F2201" s="88">
        <v>18.603869140625001</v>
      </c>
      <c r="G2201" s="89">
        <f t="shared" si="341"/>
        <v>4.6515205078125001</v>
      </c>
      <c r="H2201" s="86">
        <v>18.606082031250001</v>
      </c>
      <c r="O2201" s="53">
        <f t="shared" si="342"/>
        <v>0</v>
      </c>
      <c r="P2201" s="54">
        <f t="shared" si="343"/>
        <v>60.072878709005721</v>
      </c>
      <c r="Q2201" s="69">
        <v>37.298400052056223</v>
      </c>
      <c r="R2201" s="53">
        <f t="shared" si="344"/>
        <v>9.885417360749603</v>
      </c>
      <c r="S2201" s="53">
        <f t="shared" si="345"/>
        <v>0</v>
      </c>
      <c r="T2201" s="53">
        <f t="shared" si="346"/>
        <v>0</v>
      </c>
      <c r="U2201" s="53">
        <f t="shared" si="347"/>
        <v>60.072878709005721</v>
      </c>
      <c r="V2201" s="69">
        <v>37.298400052056223</v>
      </c>
      <c r="W2201" s="53">
        <f t="shared" si="348"/>
        <v>9.885417360749603</v>
      </c>
      <c r="X2201" s="53">
        <f t="shared" si="349"/>
        <v>0</v>
      </c>
      <c r="Y2201" s="12"/>
      <c r="Z2201" s="21"/>
      <c r="AA2201" s="48"/>
      <c r="AB2201" s="21"/>
      <c r="AC2201" s="12"/>
    </row>
    <row r="2202" spans="1:29" x14ac:dyDescent="0.3">
      <c r="A2202" s="1">
        <f t="shared" si="340"/>
        <v>45222.895833328002</v>
      </c>
      <c r="B2202" s="6">
        <v>23</v>
      </c>
      <c r="C2202" s="6" t="s">
        <v>131</v>
      </c>
      <c r="D2202">
        <f>IF(HOUR(A2202)+MINUTE(A2202)/60&lt;=18,1,IF(HOUR(A2202)+MINUTE(A2202)/60&gt;=23.25,1,LOOKUP(DAY(A2202),calendario!$A$12:$A$41,calendario!$C$12:$C$41)))</f>
        <v>0</v>
      </c>
      <c r="E2202" s="89">
        <f t="shared" si="341"/>
        <v>4.6503193359374997</v>
      </c>
      <c r="F2202" s="88">
        <v>18.601277343749999</v>
      </c>
      <c r="G2202" s="89">
        <f t="shared" si="341"/>
        <v>4.6513203125000002</v>
      </c>
      <c r="H2202" s="86">
        <v>18.605281250000001</v>
      </c>
      <c r="O2202" s="53">
        <f t="shared" si="342"/>
        <v>0</v>
      </c>
      <c r="P2202" s="54">
        <f t="shared" si="343"/>
        <v>60.072878709005721</v>
      </c>
      <c r="Q2202" s="69">
        <v>37.298400052056223</v>
      </c>
      <c r="R2202" s="53">
        <f t="shared" si="344"/>
        <v>9.885417360749603</v>
      </c>
      <c r="S2202" s="53">
        <f t="shared" si="345"/>
        <v>0</v>
      </c>
      <c r="T2202" s="53">
        <f t="shared" si="346"/>
        <v>0</v>
      </c>
      <c r="U2202" s="53">
        <f t="shared" si="347"/>
        <v>60.072878709005721</v>
      </c>
      <c r="V2202" s="69">
        <v>37.298400052056223</v>
      </c>
      <c r="W2202" s="53">
        <f t="shared" si="348"/>
        <v>9.885417360749603</v>
      </c>
      <c r="X2202" s="53">
        <f t="shared" si="349"/>
        <v>0</v>
      </c>
      <c r="Y2202" s="12"/>
      <c r="Z2202" s="21"/>
      <c r="AA2202" s="48"/>
      <c r="AB2202" s="21"/>
      <c r="AC2202" s="12"/>
    </row>
    <row r="2203" spans="1:29" x14ac:dyDescent="0.3">
      <c r="A2203" s="1">
        <f t="shared" si="340"/>
        <v>45222.906249994667</v>
      </c>
      <c r="B2203" s="6">
        <v>23</v>
      </c>
      <c r="C2203" s="6" t="s">
        <v>132</v>
      </c>
      <c r="D2203">
        <f>IF(HOUR(A2203)+MINUTE(A2203)/60&lt;=18,1,IF(HOUR(A2203)+MINUTE(A2203)/60&gt;=23.25,1,LOOKUP(DAY(A2203),calendario!$A$12:$A$41,calendario!$C$12:$C$41)))</f>
        <v>0</v>
      </c>
      <c r="E2203" s="89">
        <f t="shared" si="341"/>
        <v>4.6510791015624999</v>
      </c>
      <c r="F2203" s="88">
        <v>18.60431640625</v>
      </c>
      <c r="G2203" s="89">
        <f t="shared" si="341"/>
        <v>4.6512817382812504</v>
      </c>
      <c r="H2203" s="86">
        <v>18.605126953125001</v>
      </c>
      <c r="O2203" s="53">
        <f t="shared" si="342"/>
        <v>0</v>
      </c>
      <c r="P2203" s="54">
        <f t="shared" si="343"/>
        <v>60.072878709005721</v>
      </c>
      <c r="Q2203" s="69">
        <v>37.166883133784488</v>
      </c>
      <c r="R2203" s="53">
        <f t="shared" si="344"/>
        <v>9.9511758198854707</v>
      </c>
      <c r="S2203" s="53">
        <f t="shared" si="345"/>
        <v>0</v>
      </c>
      <c r="T2203" s="53">
        <f t="shared" si="346"/>
        <v>0</v>
      </c>
      <c r="U2203" s="53">
        <f t="shared" si="347"/>
        <v>60.072878709005721</v>
      </c>
      <c r="V2203" s="69">
        <v>37.166883133784488</v>
      </c>
      <c r="W2203" s="53">
        <f t="shared" si="348"/>
        <v>9.9511758198854707</v>
      </c>
      <c r="X2203" s="53">
        <f t="shared" si="349"/>
        <v>0</v>
      </c>
      <c r="Y2203" s="12"/>
      <c r="Z2203" s="21"/>
      <c r="AA2203" s="48"/>
      <c r="AB2203" s="21"/>
      <c r="AC2203" s="12"/>
    </row>
    <row r="2204" spans="1:29" x14ac:dyDescent="0.3">
      <c r="A2204" s="1">
        <f t="shared" si="340"/>
        <v>45222.916666661331</v>
      </c>
      <c r="B2204" s="6">
        <v>23</v>
      </c>
      <c r="C2204" s="6" t="s">
        <v>133</v>
      </c>
      <c r="D2204">
        <f>IF(HOUR(A2204)+MINUTE(A2204)/60&lt;=18,1,IF(HOUR(A2204)+MINUTE(A2204)/60&gt;=23.25,1,LOOKUP(DAY(A2204),calendario!$A$12:$A$41,calendario!$C$12:$C$41)))</f>
        <v>0</v>
      </c>
      <c r="E2204" s="89">
        <f t="shared" si="341"/>
        <v>4.6510161132812504</v>
      </c>
      <c r="F2204" s="88">
        <v>18.604064453125002</v>
      </c>
      <c r="G2204" s="89">
        <f t="shared" si="341"/>
        <v>4.6512871093749997</v>
      </c>
      <c r="H2204" s="86">
        <v>18.605148437499999</v>
      </c>
      <c r="O2204" s="53">
        <f t="shared" si="342"/>
        <v>0</v>
      </c>
      <c r="P2204" s="54">
        <f t="shared" si="343"/>
        <v>60.072878709005721</v>
      </c>
      <c r="Q2204" s="69">
        <v>37.166883133784488</v>
      </c>
      <c r="R2204" s="53">
        <f t="shared" si="344"/>
        <v>9.9511758198854707</v>
      </c>
      <c r="S2204" s="53">
        <f t="shared" si="345"/>
        <v>0</v>
      </c>
      <c r="T2204" s="53">
        <f t="shared" si="346"/>
        <v>0</v>
      </c>
      <c r="U2204" s="53">
        <f t="shared" si="347"/>
        <v>60.072878709005721</v>
      </c>
      <c r="V2204" s="69">
        <v>37.166883133784488</v>
      </c>
      <c r="W2204" s="53">
        <f t="shared" si="348"/>
        <v>9.9511758198854707</v>
      </c>
      <c r="X2204" s="53">
        <f t="shared" si="349"/>
        <v>0</v>
      </c>
      <c r="Y2204" s="12"/>
      <c r="Z2204" s="21"/>
      <c r="AA2204" s="48"/>
      <c r="AB2204" s="21"/>
      <c r="AC2204" s="12"/>
    </row>
    <row r="2205" spans="1:29" x14ac:dyDescent="0.3">
      <c r="A2205" s="1">
        <f t="shared" si="340"/>
        <v>45222.927083327995</v>
      </c>
      <c r="B2205" s="6">
        <v>23</v>
      </c>
      <c r="C2205" s="6" t="s">
        <v>134</v>
      </c>
      <c r="D2205">
        <f>IF(HOUR(A2205)+MINUTE(A2205)/60&lt;=18,1,IF(HOUR(A2205)+MINUTE(A2205)/60&gt;=23.25,1,LOOKUP(DAY(A2205),calendario!$A$12:$A$41,calendario!$C$12:$C$41)))</f>
        <v>0</v>
      </c>
      <c r="E2205" s="89">
        <f t="shared" si="341"/>
        <v>4.6516577148437497</v>
      </c>
      <c r="F2205" s="88">
        <v>18.606630859374999</v>
      </c>
      <c r="G2205" s="89">
        <f t="shared" si="341"/>
        <v>4.6513559570312504</v>
      </c>
      <c r="H2205" s="86">
        <v>18.605423828125002</v>
      </c>
      <c r="O2205" s="53">
        <f t="shared" si="342"/>
        <v>0</v>
      </c>
      <c r="P2205" s="54">
        <f t="shared" si="343"/>
        <v>60.072878709005721</v>
      </c>
      <c r="Q2205" s="69">
        <v>37.607757157730347</v>
      </c>
      <c r="R2205" s="53">
        <f t="shared" si="344"/>
        <v>9.730738807912541</v>
      </c>
      <c r="S2205" s="53">
        <f t="shared" si="345"/>
        <v>0</v>
      </c>
      <c r="T2205" s="53">
        <f t="shared" si="346"/>
        <v>0</v>
      </c>
      <c r="U2205" s="53">
        <f t="shared" si="347"/>
        <v>60.072878709005721</v>
      </c>
      <c r="V2205" s="69">
        <v>37.607757157730347</v>
      </c>
      <c r="W2205" s="53">
        <f t="shared" si="348"/>
        <v>9.730738807912541</v>
      </c>
      <c r="X2205" s="53">
        <f t="shared" si="349"/>
        <v>0</v>
      </c>
      <c r="Y2205" s="12"/>
      <c r="Z2205" s="21"/>
      <c r="AA2205" s="48"/>
      <c r="AB2205" s="21"/>
      <c r="AC2205" s="12"/>
    </row>
    <row r="2206" spans="1:29" x14ac:dyDescent="0.3">
      <c r="A2206" s="1">
        <f t="shared" si="340"/>
        <v>45222.937499994659</v>
      </c>
      <c r="B2206" s="6">
        <v>23</v>
      </c>
      <c r="C2206" s="6" t="s">
        <v>135</v>
      </c>
      <c r="D2206">
        <f>IF(HOUR(A2206)+MINUTE(A2206)/60&lt;=18,1,IF(HOUR(A2206)+MINUTE(A2206)/60&gt;=23.25,1,LOOKUP(DAY(A2206),calendario!$A$12:$A$41,calendario!$C$12:$C$41)))</f>
        <v>0</v>
      </c>
      <c r="E2206" s="89">
        <f t="shared" si="341"/>
        <v>4.6520419921874998</v>
      </c>
      <c r="F2206" s="88">
        <v>18.608167968749999</v>
      </c>
      <c r="G2206" s="89">
        <f t="shared" si="341"/>
        <v>4.6514965820312497</v>
      </c>
      <c r="H2206" s="86">
        <v>18.605986328124999</v>
      </c>
      <c r="O2206" s="53">
        <f t="shared" si="342"/>
        <v>0</v>
      </c>
      <c r="P2206" s="54">
        <f t="shared" si="343"/>
        <v>60.072878709005721</v>
      </c>
      <c r="Q2206" s="69">
        <v>37.607757157730347</v>
      </c>
      <c r="R2206" s="53">
        <f t="shared" si="344"/>
        <v>9.730738807912541</v>
      </c>
      <c r="S2206" s="53">
        <f t="shared" si="345"/>
        <v>0</v>
      </c>
      <c r="T2206" s="53">
        <f t="shared" si="346"/>
        <v>0</v>
      </c>
      <c r="U2206" s="53">
        <f t="shared" si="347"/>
        <v>60.072878709005721</v>
      </c>
      <c r="V2206" s="69">
        <v>37.607757157730347</v>
      </c>
      <c r="W2206" s="53">
        <f t="shared" si="348"/>
        <v>9.730738807912541</v>
      </c>
      <c r="X2206" s="53">
        <f t="shared" si="349"/>
        <v>0</v>
      </c>
      <c r="Y2206" s="12"/>
      <c r="Z2206" s="21"/>
      <c r="AA2206" s="48"/>
      <c r="AB2206" s="21"/>
      <c r="AC2206" s="12"/>
    </row>
    <row r="2207" spans="1:29" x14ac:dyDescent="0.3">
      <c r="A2207" s="1">
        <f t="shared" si="340"/>
        <v>45222.947916661324</v>
      </c>
      <c r="B2207" s="6">
        <v>23</v>
      </c>
      <c r="C2207" s="6" t="s">
        <v>136</v>
      </c>
      <c r="D2207">
        <f>IF(HOUR(A2207)+MINUTE(A2207)/60&lt;=18,1,IF(HOUR(A2207)+MINUTE(A2207)/60&gt;=23.25,1,LOOKUP(DAY(A2207),calendario!$A$12:$A$41,calendario!$C$12:$C$41)))</f>
        <v>0</v>
      </c>
      <c r="E2207" s="89">
        <f t="shared" si="341"/>
        <v>4.6518710937499996</v>
      </c>
      <c r="F2207" s="88">
        <v>18.607484374999999</v>
      </c>
      <c r="G2207" s="89">
        <f t="shared" si="341"/>
        <v>4.6517817382812501</v>
      </c>
      <c r="H2207" s="86">
        <v>18.607126953125</v>
      </c>
      <c r="O2207" s="53">
        <f t="shared" si="342"/>
        <v>0</v>
      </c>
      <c r="P2207" s="54">
        <f t="shared" si="343"/>
        <v>60.072878709005721</v>
      </c>
      <c r="Q2207" s="69">
        <v>37.153764966163457</v>
      </c>
      <c r="R2207" s="53">
        <f t="shared" si="344"/>
        <v>9.9577349036959859</v>
      </c>
      <c r="S2207" s="53">
        <f t="shared" si="345"/>
        <v>0</v>
      </c>
      <c r="T2207" s="53">
        <f t="shared" si="346"/>
        <v>0</v>
      </c>
      <c r="U2207" s="53">
        <f t="shared" si="347"/>
        <v>60.072878709005721</v>
      </c>
      <c r="V2207" s="69">
        <v>37.153764966163457</v>
      </c>
      <c r="W2207" s="53">
        <f t="shared" si="348"/>
        <v>9.9577349036959859</v>
      </c>
      <c r="X2207" s="53">
        <f t="shared" si="349"/>
        <v>0</v>
      </c>
      <c r="Y2207" s="12"/>
      <c r="Z2207" s="21"/>
      <c r="AA2207" s="48"/>
      <c r="AB2207" s="21"/>
      <c r="AC2207" s="12"/>
    </row>
    <row r="2208" spans="1:29" x14ac:dyDescent="0.3">
      <c r="A2208" s="1">
        <f t="shared" si="340"/>
        <v>45222.958333327988</v>
      </c>
      <c r="B2208" s="6">
        <v>23</v>
      </c>
      <c r="C2208" s="6" t="s">
        <v>137</v>
      </c>
      <c r="D2208">
        <f>IF(HOUR(A2208)+MINUTE(A2208)/60&lt;=18,1,IF(HOUR(A2208)+MINUTE(A2208)/60&gt;=23.25,1,LOOKUP(DAY(A2208),calendario!$A$12:$A$41,calendario!$C$12:$C$41)))</f>
        <v>0</v>
      </c>
      <c r="E2208" s="89">
        <f t="shared" si="341"/>
        <v>4.6520249023437499</v>
      </c>
      <c r="F2208" s="88">
        <v>18.608099609375</v>
      </c>
      <c r="G2208" s="89">
        <f t="shared" si="341"/>
        <v>4.6503637695312499</v>
      </c>
      <c r="H2208" s="86">
        <v>18.601455078124999</v>
      </c>
      <c r="O2208" s="53">
        <f t="shared" si="342"/>
        <v>0</v>
      </c>
      <c r="P2208" s="54">
        <f t="shared" si="343"/>
        <v>60.072878709005721</v>
      </c>
      <c r="Q2208" s="69">
        <v>37.153764966163457</v>
      </c>
      <c r="R2208" s="53">
        <f t="shared" si="344"/>
        <v>9.9577349036959859</v>
      </c>
      <c r="S2208" s="53">
        <f t="shared" si="345"/>
        <v>0</v>
      </c>
      <c r="T2208" s="53">
        <f t="shared" si="346"/>
        <v>0</v>
      </c>
      <c r="U2208" s="53">
        <f t="shared" si="347"/>
        <v>60.072878709005721</v>
      </c>
      <c r="V2208" s="69">
        <v>37.153764966163457</v>
      </c>
      <c r="W2208" s="53">
        <f t="shared" si="348"/>
        <v>9.9577349036959859</v>
      </c>
      <c r="X2208" s="53">
        <f t="shared" si="349"/>
        <v>0</v>
      </c>
      <c r="Y2208" s="12"/>
      <c r="Z2208" s="21"/>
      <c r="AA2208" s="48"/>
      <c r="AB2208" s="21"/>
      <c r="AC2208" s="12"/>
    </row>
    <row r="2209" spans="1:29" x14ac:dyDescent="0.3">
      <c r="A2209" s="1">
        <f t="shared" si="340"/>
        <v>45222.968749994652</v>
      </c>
      <c r="B2209" s="6">
        <v>23</v>
      </c>
      <c r="C2209" s="6" t="s">
        <v>138</v>
      </c>
      <c r="D2209">
        <f>IF(HOUR(A2209)+MINUTE(A2209)/60&lt;=18,1,IF(HOUR(A2209)+MINUTE(A2209)/60&gt;=23.25,1,LOOKUP(DAY(A2209),calendario!$A$12:$A$41,calendario!$C$12:$C$41)))</f>
        <v>1</v>
      </c>
      <c r="E2209" s="89">
        <f t="shared" si="341"/>
        <v>4.6522817382812498</v>
      </c>
      <c r="F2209" s="88">
        <v>18.609126953124999</v>
      </c>
      <c r="G2209" s="89">
        <f t="shared" si="341"/>
        <v>4.5103608398437496</v>
      </c>
      <c r="H2209" s="86">
        <v>18.041443359374998</v>
      </c>
      <c r="O2209" s="53">
        <f t="shared" si="342"/>
        <v>0</v>
      </c>
      <c r="P2209" s="54">
        <f t="shared" si="343"/>
        <v>58.927641853201457</v>
      </c>
      <c r="Q2209" s="69">
        <v>37.550504164497653</v>
      </c>
      <c r="R2209" s="53">
        <f t="shared" si="344"/>
        <v>9.2153777980218656</v>
      </c>
      <c r="S2209" s="53">
        <f t="shared" si="345"/>
        <v>0</v>
      </c>
      <c r="T2209" s="53">
        <f t="shared" si="346"/>
        <v>0</v>
      </c>
      <c r="U2209" s="53">
        <f t="shared" si="347"/>
        <v>58.927641853201457</v>
      </c>
      <c r="V2209" s="69">
        <v>37.550504164497653</v>
      </c>
      <c r="W2209" s="53">
        <f t="shared" si="348"/>
        <v>9.2153777980218656</v>
      </c>
      <c r="X2209" s="53">
        <f t="shared" si="349"/>
        <v>0</v>
      </c>
      <c r="Y2209" s="12"/>
      <c r="Z2209" s="21"/>
      <c r="AA2209" s="48"/>
      <c r="AB2209" s="21"/>
      <c r="AC2209" s="12"/>
    </row>
    <row r="2210" spans="1:29" x14ac:dyDescent="0.3">
      <c r="A2210" s="1">
        <f t="shared" si="340"/>
        <v>45222.979166661316</v>
      </c>
      <c r="B2210" s="6">
        <v>23</v>
      </c>
      <c r="C2210" s="6" t="s">
        <v>139</v>
      </c>
      <c r="D2210">
        <f>IF(HOUR(A2210)+MINUTE(A2210)/60&lt;=18,1,IF(HOUR(A2210)+MINUTE(A2210)/60&gt;=23.25,1,LOOKUP(DAY(A2210),calendario!$A$12:$A$41,calendario!$C$12:$C$41)))</f>
        <v>1</v>
      </c>
      <c r="E2210" s="89">
        <f t="shared" si="341"/>
        <v>4.5088525390624996</v>
      </c>
      <c r="F2210" s="88">
        <v>18.035410156249998</v>
      </c>
      <c r="G2210" s="89">
        <f t="shared" si="341"/>
        <v>4.49781591796875</v>
      </c>
      <c r="H2210" s="86">
        <v>17.991263671875</v>
      </c>
      <c r="O2210" s="53">
        <f t="shared" si="342"/>
        <v>0</v>
      </c>
      <c r="P2210" s="54">
        <f t="shared" si="343"/>
        <v>58.927641853201457</v>
      </c>
      <c r="Q2210" s="69">
        <v>37.550504164497653</v>
      </c>
      <c r="R2210" s="53">
        <f t="shared" si="344"/>
        <v>9.2153777980218656</v>
      </c>
      <c r="S2210" s="53">
        <f t="shared" si="345"/>
        <v>0</v>
      </c>
      <c r="T2210" s="53">
        <f t="shared" si="346"/>
        <v>0</v>
      </c>
      <c r="U2210" s="53">
        <f t="shared" si="347"/>
        <v>58.927641853201457</v>
      </c>
      <c r="V2210" s="69">
        <v>37.550504164497653</v>
      </c>
      <c r="W2210" s="53">
        <f t="shared" si="348"/>
        <v>9.2153777980218656</v>
      </c>
      <c r="X2210" s="53">
        <f t="shared" si="349"/>
        <v>0</v>
      </c>
      <c r="Y2210" s="12"/>
      <c r="Z2210" s="21"/>
      <c r="AA2210" s="48"/>
      <c r="AB2210" s="21"/>
      <c r="AC2210" s="12"/>
    </row>
    <row r="2211" spans="1:29" x14ac:dyDescent="0.3">
      <c r="A2211" s="1">
        <f t="shared" si="340"/>
        <v>45222.989583327981</v>
      </c>
      <c r="B2211" s="6">
        <v>23</v>
      </c>
      <c r="C2211" s="6" t="s">
        <v>140</v>
      </c>
      <c r="D2211">
        <f>IF(HOUR(A2211)+MINUTE(A2211)/60&lt;=18,1,IF(HOUR(A2211)+MINUTE(A2211)/60&gt;=23.25,1,LOOKUP(DAY(A2211),calendario!$A$12:$A$41,calendario!$C$12:$C$41)))</f>
        <v>1</v>
      </c>
      <c r="E2211" s="89">
        <f t="shared" si="341"/>
        <v>4.5079184570312503</v>
      </c>
      <c r="F2211" s="88">
        <v>18.031673828125001</v>
      </c>
      <c r="G2211" s="89">
        <f t="shared" si="341"/>
        <v>4.4978149414062498</v>
      </c>
      <c r="H2211" s="86">
        <v>17.991259765624999</v>
      </c>
      <c r="O2211" s="53">
        <f t="shared" si="342"/>
        <v>0</v>
      </c>
      <c r="P2211" s="54">
        <f t="shared" si="343"/>
        <v>58.927641853201457</v>
      </c>
      <c r="Q2211" s="69">
        <v>37.818592920353986</v>
      </c>
      <c r="R2211" s="53">
        <f t="shared" si="344"/>
        <v>9.0813334200936993</v>
      </c>
      <c r="S2211" s="53">
        <f t="shared" si="345"/>
        <v>0</v>
      </c>
      <c r="T2211" s="53">
        <f t="shared" si="346"/>
        <v>0</v>
      </c>
      <c r="U2211" s="53">
        <f t="shared" si="347"/>
        <v>58.927641853201457</v>
      </c>
      <c r="V2211" s="69">
        <v>37.818592920353986</v>
      </c>
      <c r="W2211" s="53">
        <f t="shared" si="348"/>
        <v>9.0813334200936993</v>
      </c>
      <c r="X2211" s="53">
        <f t="shared" si="349"/>
        <v>0</v>
      </c>
      <c r="Y2211" s="12"/>
      <c r="Z2211" s="21"/>
      <c r="AA2211" s="48"/>
      <c r="AB2211" s="21"/>
      <c r="AC2211" s="12"/>
    </row>
    <row r="2212" spans="1:29" x14ac:dyDescent="0.3">
      <c r="A2212" s="1">
        <f t="shared" si="340"/>
        <v>45222.999999994645</v>
      </c>
      <c r="B2212" s="6">
        <v>23</v>
      </c>
      <c r="C2212" s="6" t="s">
        <v>141</v>
      </c>
      <c r="D2212">
        <f>IF(HOUR(A2212)+MINUTE(A2212)/60&lt;=18,1,IF(HOUR(A2212)+MINUTE(A2212)/60&gt;=23.25,1,LOOKUP(DAY(A2212),calendario!$A$12:$A$41,calendario!$C$12:$C$41)))</f>
        <v>1</v>
      </c>
      <c r="E2212" s="89">
        <f t="shared" si="341"/>
        <v>4.5085307617187498</v>
      </c>
      <c r="F2212" s="88">
        <v>18.034123046874999</v>
      </c>
      <c r="G2212" s="89">
        <f t="shared" si="341"/>
        <v>4.4977641601562501</v>
      </c>
      <c r="H2212" s="86">
        <v>17.991056640625001</v>
      </c>
      <c r="O2212" s="53">
        <f t="shared" si="342"/>
        <v>0</v>
      </c>
      <c r="P2212" s="54">
        <f t="shared" si="343"/>
        <v>58.927641853201457</v>
      </c>
      <c r="Q2212" s="69">
        <v>37.818592920353986</v>
      </c>
      <c r="R2212" s="53">
        <f t="shared" si="344"/>
        <v>9.0813334200936993</v>
      </c>
      <c r="S2212" s="53">
        <f t="shared" si="345"/>
        <v>0</v>
      </c>
      <c r="T2212" s="53">
        <f t="shared" si="346"/>
        <v>0</v>
      </c>
      <c r="U2212" s="53">
        <f t="shared" si="347"/>
        <v>58.927641853201457</v>
      </c>
      <c r="V2212" s="69">
        <v>37.818592920353986</v>
      </c>
      <c r="W2212" s="53">
        <f t="shared" si="348"/>
        <v>9.0813334200936993</v>
      </c>
      <c r="X2212" s="53">
        <f t="shared" si="349"/>
        <v>0</v>
      </c>
      <c r="Y2212" s="12"/>
      <c r="Z2212" s="21"/>
      <c r="AA2212" s="48"/>
      <c r="AB2212" s="21"/>
      <c r="AC2212" s="12"/>
    </row>
    <row r="2213" spans="1:29" x14ac:dyDescent="0.3">
      <c r="A2213" s="1">
        <f t="shared" si="340"/>
        <v>45223.010416661309</v>
      </c>
      <c r="B2213" s="6">
        <v>24</v>
      </c>
      <c r="C2213" s="6" t="s">
        <v>142</v>
      </c>
      <c r="D2213">
        <f>IF(HOUR(A2213)+MINUTE(A2213)/60&lt;=18,1,IF(HOUR(A2213)+MINUTE(A2213)/60&gt;=23.25,1,LOOKUP(DAY(A2213),calendario!$A$12:$A$41,calendario!$C$12:$C$41)))</f>
        <v>1</v>
      </c>
      <c r="E2213" s="89">
        <f t="shared" si="341"/>
        <v>4.0199123535156254</v>
      </c>
      <c r="F2213" s="88">
        <v>16.079649414062501</v>
      </c>
      <c r="G2213" s="89">
        <f t="shared" si="341"/>
        <v>2.611406494140625</v>
      </c>
      <c r="H2213" s="86">
        <v>10.4456259765625</v>
      </c>
      <c r="O2213" s="53">
        <f t="shared" si="342"/>
        <v>0.42543108772798588</v>
      </c>
      <c r="P2213" s="54">
        <f t="shared" si="343"/>
        <v>58.927641853201457</v>
      </c>
      <c r="Q2213" s="69">
        <v>27.415912024986987</v>
      </c>
      <c r="R2213" s="53">
        <f t="shared" si="344"/>
        <v>14.282673867777198</v>
      </c>
      <c r="S2213" s="53">
        <f t="shared" si="345"/>
        <v>6.0762934792325325</v>
      </c>
      <c r="T2213" s="53">
        <f t="shared" si="346"/>
        <v>1.8621988847874589</v>
      </c>
      <c r="U2213" s="53">
        <f t="shared" si="347"/>
        <v>58.927641853201457</v>
      </c>
      <c r="V2213" s="69">
        <v>27.415912024986987</v>
      </c>
      <c r="W2213" s="53">
        <f t="shared" si="348"/>
        <v>14.282673867777198</v>
      </c>
      <c r="X2213" s="53">
        <f t="shared" si="349"/>
        <v>26.597179348357681</v>
      </c>
      <c r="Y2213" s="12"/>
      <c r="Z2213" s="21"/>
      <c r="AA2213" s="48"/>
      <c r="AB2213" s="21"/>
      <c r="AC2213" s="12"/>
    </row>
    <row r="2214" spans="1:29" x14ac:dyDescent="0.3">
      <c r="A2214" s="1">
        <f t="shared" si="340"/>
        <v>45223.020833327973</v>
      </c>
      <c r="B2214" s="6">
        <v>24</v>
      </c>
      <c r="C2214" s="6" t="s">
        <v>34</v>
      </c>
      <c r="D2214">
        <f>IF(HOUR(A2214)+MINUTE(A2214)/60&lt;=18,1,IF(HOUR(A2214)+MINUTE(A2214)/60&gt;=23.25,1,LOOKUP(DAY(A2214),calendario!$A$12:$A$41,calendario!$C$12:$C$41)))</f>
        <v>1</v>
      </c>
      <c r="E2214" s="89">
        <f t="shared" si="341"/>
        <v>0.54947064208984375</v>
      </c>
      <c r="F2214" s="88">
        <v>2.197882568359375</v>
      </c>
      <c r="G2214" s="89">
        <f t="shared" si="341"/>
        <v>0</v>
      </c>
      <c r="H2214" s="86">
        <v>0</v>
      </c>
      <c r="O2214" s="53">
        <f t="shared" si="342"/>
        <v>3.9655078714774512</v>
      </c>
      <c r="P2214" s="54">
        <f t="shared" si="343"/>
        <v>58.927641853201457</v>
      </c>
      <c r="Q2214" s="69">
        <v>27.415912024986987</v>
      </c>
      <c r="R2214" s="53">
        <f t="shared" si="344"/>
        <v>14.282673867777198</v>
      </c>
      <c r="S2214" s="53">
        <f t="shared" si="345"/>
        <v>56.638055648415772</v>
      </c>
      <c r="T2214" s="53">
        <f t="shared" si="346"/>
        <v>4.5260037464002503</v>
      </c>
      <c r="U2214" s="53">
        <f t="shared" si="347"/>
        <v>58.927641853201457</v>
      </c>
      <c r="V2214" s="69">
        <v>27.415912024986987</v>
      </c>
      <c r="W2214" s="53">
        <f t="shared" si="348"/>
        <v>14.282673867777198</v>
      </c>
      <c r="X2214" s="53">
        <f t="shared" si="349"/>
        <v>64.643435434172559</v>
      </c>
      <c r="Y2214" s="12"/>
      <c r="Z2214" s="21"/>
      <c r="AA2214" s="48"/>
      <c r="AB2214" s="21"/>
      <c r="AC2214" s="12"/>
    </row>
    <row r="2215" spans="1:29" x14ac:dyDescent="0.3">
      <c r="A2215" s="1">
        <f t="shared" si="340"/>
        <v>45223.031249994638</v>
      </c>
      <c r="B2215" s="6">
        <v>24</v>
      </c>
      <c r="C2215" s="6" t="s">
        <v>36</v>
      </c>
      <c r="D2215">
        <f>IF(HOUR(A2215)+MINUTE(A2215)/60&lt;=18,1,IF(HOUR(A2215)+MINUTE(A2215)/60&gt;=23.25,1,LOOKUP(DAY(A2215),calendario!$A$12:$A$41,calendario!$C$12:$C$41)))</f>
        <v>1</v>
      </c>
      <c r="E2215" s="89">
        <f t="shared" si="341"/>
        <v>0</v>
      </c>
      <c r="F2215" s="88">
        <v>0</v>
      </c>
      <c r="G2215" s="89">
        <f t="shared" si="341"/>
        <v>0</v>
      </c>
      <c r="H2215" s="86">
        <v>0</v>
      </c>
      <c r="O2215" s="53">
        <f t="shared" si="342"/>
        <v>4.5260037464002503</v>
      </c>
      <c r="P2215" s="54">
        <f t="shared" si="343"/>
        <v>58.927641853201457</v>
      </c>
      <c r="Q2215" s="69">
        <v>27.461881572097866</v>
      </c>
      <c r="R2215" s="53">
        <f t="shared" si="344"/>
        <v>14.259689094221759</v>
      </c>
      <c r="S2215" s="53">
        <f t="shared" si="345"/>
        <v>64.539406262950479</v>
      </c>
      <c r="T2215" s="53">
        <f t="shared" si="346"/>
        <v>4.5260037464002503</v>
      </c>
      <c r="U2215" s="53">
        <f t="shared" si="347"/>
        <v>58.927641853201457</v>
      </c>
      <c r="V2215" s="69">
        <v>27.461881572097866</v>
      </c>
      <c r="W2215" s="53">
        <f t="shared" si="348"/>
        <v>14.259689094221759</v>
      </c>
      <c r="X2215" s="53">
        <f t="shared" si="349"/>
        <v>64.539406262950479</v>
      </c>
      <c r="Y2215" s="12"/>
      <c r="Z2215" s="21"/>
      <c r="AA2215" s="48"/>
      <c r="AB2215" s="21"/>
      <c r="AC2215" s="12"/>
    </row>
    <row r="2216" spans="1:29" x14ac:dyDescent="0.3">
      <c r="A2216" s="1">
        <f t="shared" si="340"/>
        <v>45223.041666661302</v>
      </c>
      <c r="B2216" s="6">
        <v>24</v>
      </c>
      <c r="C2216" s="6" t="s">
        <v>38</v>
      </c>
      <c r="D2216">
        <f>IF(HOUR(A2216)+MINUTE(A2216)/60&lt;=18,1,IF(HOUR(A2216)+MINUTE(A2216)/60&gt;=23.25,1,LOOKUP(DAY(A2216),calendario!$A$12:$A$41,calendario!$C$12:$C$41)))</f>
        <v>1</v>
      </c>
      <c r="E2216" s="89">
        <f t="shared" si="341"/>
        <v>0</v>
      </c>
      <c r="F2216" s="88">
        <v>0</v>
      </c>
      <c r="G2216" s="89">
        <f t="shared" si="341"/>
        <v>0</v>
      </c>
      <c r="H2216" s="86">
        <v>0</v>
      </c>
      <c r="O2216" s="53">
        <f t="shared" si="342"/>
        <v>4.5260037464002503</v>
      </c>
      <c r="P2216" s="54">
        <f t="shared" si="343"/>
        <v>58.927641853201457</v>
      </c>
      <c r="Q2216" s="69">
        <v>27.461881572097866</v>
      </c>
      <c r="R2216" s="53">
        <f t="shared" si="344"/>
        <v>14.259689094221759</v>
      </c>
      <c r="S2216" s="53">
        <f t="shared" si="345"/>
        <v>64.539406262950479</v>
      </c>
      <c r="T2216" s="53">
        <f t="shared" si="346"/>
        <v>4.5260037464002503</v>
      </c>
      <c r="U2216" s="53">
        <f t="shared" si="347"/>
        <v>58.927641853201457</v>
      </c>
      <c r="V2216" s="69">
        <v>27.461881572097866</v>
      </c>
      <c r="W2216" s="53">
        <f t="shared" si="348"/>
        <v>14.259689094221759</v>
      </c>
      <c r="X2216" s="53">
        <f t="shared" si="349"/>
        <v>64.539406262950479</v>
      </c>
      <c r="Y2216" s="12"/>
      <c r="Z2216" s="21"/>
      <c r="AA2216" s="48"/>
      <c r="AB2216" s="21"/>
      <c r="AC2216" s="12"/>
    </row>
    <row r="2217" spans="1:29" x14ac:dyDescent="0.3">
      <c r="A2217" s="1">
        <f t="shared" si="340"/>
        <v>45223.052083327966</v>
      </c>
      <c r="B2217" s="6">
        <v>24</v>
      </c>
      <c r="C2217" s="6" t="s">
        <v>40</v>
      </c>
      <c r="D2217">
        <f>IF(HOUR(A2217)+MINUTE(A2217)/60&lt;=18,1,IF(HOUR(A2217)+MINUTE(A2217)/60&gt;=23.25,1,LOOKUP(DAY(A2217),calendario!$A$12:$A$41,calendario!$C$12:$C$41)))</f>
        <v>1</v>
      </c>
      <c r="E2217" s="89">
        <f t="shared" si="341"/>
        <v>0</v>
      </c>
      <c r="F2217" s="88">
        <v>0</v>
      </c>
      <c r="G2217" s="89">
        <f t="shared" si="341"/>
        <v>0</v>
      </c>
      <c r="H2217" s="86">
        <v>0</v>
      </c>
      <c r="O2217" s="53">
        <f t="shared" si="342"/>
        <v>4.5260037464002503</v>
      </c>
      <c r="P2217" s="54">
        <f t="shared" si="343"/>
        <v>58.927641853201457</v>
      </c>
      <c r="Q2217" s="69">
        <v>27.768002342529929</v>
      </c>
      <c r="R2217" s="53">
        <f t="shared" si="344"/>
        <v>14.106628709005728</v>
      </c>
      <c r="S2217" s="53">
        <f t="shared" si="345"/>
        <v>63.846654386037251</v>
      </c>
      <c r="T2217" s="53">
        <f t="shared" si="346"/>
        <v>4.5260037464002503</v>
      </c>
      <c r="U2217" s="53">
        <f t="shared" si="347"/>
        <v>58.927641853201457</v>
      </c>
      <c r="V2217" s="69">
        <v>27.768002342529929</v>
      </c>
      <c r="W2217" s="53">
        <f t="shared" si="348"/>
        <v>14.106628709005728</v>
      </c>
      <c r="X2217" s="53">
        <f t="shared" si="349"/>
        <v>63.846654386037251</v>
      </c>
      <c r="Y2217" s="12"/>
      <c r="Z2217" s="21"/>
      <c r="AA2217" s="48"/>
      <c r="AB2217" s="21"/>
      <c r="AC2217" s="12"/>
    </row>
    <row r="2218" spans="1:29" x14ac:dyDescent="0.3">
      <c r="A2218" s="1">
        <f t="shared" si="340"/>
        <v>45223.06249999463</v>
      </c>
      <c r="B2218" s="6">
        <v>24</v>
      </c>
      <c r="C2218" s="6" t="s">
        <v>42</v>
      </c>
      <c r="D2218">
        <f>IF(HOUR(A2218)+MINUTE(A2218)/60&lt;=18,1,IF(HOUR(A2218)+MINUTE(A2218)/60&gt;=23.25,1,LOOKUP(DAY(A2218),calendario!$A$12:$A$41,calendario!$C$12:$C$41)))</f>
        <v>1</v>
      </c>
      <c r="E2218" s="89">
        <f t="shared" si="341"/>
        <v>0</v>
      </c>
      <c r="F2218" s="88">
        <v>0</v>
      </c>
      <c r="G2218" s="89">
        <f t="shared" si="341"/>
        <v>0</v>
      </c>
      <c r="H2218" s="86">
        <v>0</v>
      </c>
      <c r="O2218" s="53">
        <f t="shared" si="342"/>
        <v>4.5260037464002503</v>
      </c>
      <c r="P2218" s="54">
        <f t="shared" si="343"/>
        <v>58.927641853201457</v>
      </c>
      <c r="Q2218" s="69">
        <v>27.768002342529929</v>
      </c>
      <c r="R2218" s="53">
        <f t="shared" si="344"/>
        <v>14.106628709005728</v>
      </c>
      <c r="S2218" s="53">
        <f t="shared" si="345"/>
        <v>63.846654386037251</v>
      </c>
      <c r="T2218" s="53">
        <f t="shared" si="346"/>
        <v>4.5260037464002503</v>
      </c>
      <c r="U2218" s="53">
        <f t="shared" si="347"/>
        <v>58.927641853201457</v>
      </c>
      <c r="V2218" s="69">
        <v>27.768002342529929</v>
      </c>
      <c r="W2218" s="53">
        <f t="shared" si="348"/>
        <v>14.106628709005728</v>
      </c>
      <c r="X2218" s="53">
        <f t="shared" si="349"/>
        <v>63.846654386037251</v>
      </c>
      <c r="Y2218" s="12"/>
      <c r="Z2218" s="21"/>
      <c r="AA2218" s="48"/>
      <c r="AB2218" s="21"/>
      <c r="AC2218" s="12"/>
    </row>
    <row r="2219" spans="1:29" x14ac:dyDescent="0.3">
      <c r="A2219" s="1">
        <f t="shared" si="340"/>
        <v>45223.072916661295</v>
      </c>
      <c r="B2219" s="6">
        <v>24</v>
      </c>
      <c r="C2219" s="6" t="s">
        <v>43</v>
      </c>
      <c r="D2219">
        <f>IF(HOUR(A2219)+MINUTE(A2219)/60&lt;=18,1,IF(HOUR(A2219)+MINUTE(A2219)/60&gt;=23.25,1,LOOKUP(DAY(A2219),calendario!$A$12:$A$41,calendario!$C$12:$C$41)))</f>
        <v>1</v>
      </c>
      <c r="E2219" s="89">
        <f t="shared" si="341"/>
        <v>0</v>
      </c>
      <c r="F2219" s="88">
        <v>0</v>
      </c>
      <c r="G2219" s="89">
        <f t="shared" si="341"/>
        <v>0</v>
      </c>
      <c r="H2219" s="86">
        <v>0</v>
      </c>
      <c r="O2219" s="53">
        <f t="shared" si="342"/>
        <v>4.5260037464002503</v>
      </c>
      <c r="P2219" s="54">
        <f t="shared" si="343"/>
        <v>58.927641853201457</v>
      </c>
      <c r="Q2219" s="69">
        <v>27.717075741801146</v>
      </c>
      <c r="R2219" s="53">
        <f t="shared" si="344"/>
        <v>14.132092009370119</v>
      </c>
      <c r="S2219" s="53">
        <f t="shared" si="345"/>
        <v>63.961901378882196</v>
      </c>
      <c r="T2219" s="53">
        <f t="shared" si="346"/>
        <v>4.5260037464002503</v>
      </c>
      <c r="U2219" s="53">
        <f t="shared" si="347"/>
        <v>58.927641853201457</v>
      </c>
      <c r="V2219" s="69">
        <v>27.717075741801146</v>
      </c>
      <c r="W2219" s="53">
        <f t="shared" si="348"/>
        <v>14.132092009370119</v>
      </c>
      <c r="X2219" s="53">
        <f t="shared" si="349"/>
        <v>63.961901378882196</v>
      </c>
      <c r="Y2219" s="12"/>
      <c r="Z2219" s="21"/>
      <c r="AA2219" s="48"/>
      <c r="AB2219" s="21"/>
      <c r="AC2219" s="12"/>
    </row>
    <row r="2220" spans="1:29" x14ac:dyDescent="0.3">
      <c r="A2220" s="1">
        <f t="shared" si="340"/>
        <v>45223.083333327959</v>
      </c>
      <c r="B2220" s="6">
        <v>24</v>
      </c>
      <c r="C2220" s="6" t="s">
        <v>45</v>
      </c>
      <c r="D2220">
        <f>IF(HOUR(A2220)+MINUTE(A2220)/60&lt;=18,1,IF(HOUR(A2220)+MINUTE(A2220)/60&gt;=23.25,1,LOOKUP(DAY(A2220),calendario!$A$12:$A$41,calendario!$C$12:$C$41)))</f>
        <v>1</v>
      </c>
      <c r="E2220" s="89">
        <f t="shared" si="341"/>
        <v>0</v>
      </c>
      <c r="F2220" s="88">
        <v>0</v>
      </c>
      <c r="G2220" s="89">
        <f t="shared" si="341"/>
        <v>0</v>
      </c>
      <c r="H2220" s="86">
        <v>0</v>
      </c>
      <c r="O2220" s="53">
        <f t="shared" si="342"/>
        <v>4.5260037464002503</v>
      </c>
      <c r="P2220" s="54">
        <f t="shared" si="343"/>
        <v>58.927641853201457</v>
      </c>
      <c r="Q2220" s="69">
        <v>27.717075741801146</v>
      </c>
      <c r="R2220" s="53">
        <f t="shared" si="344"/>
        <v>14.132092009370119</v>
      </c>
      <c r="S2220" s="53">
        <f t="shared" si="345"/>
        <v>63.961901378882196</v>
      </c>
      <c r="T2220" s="53">
        <f t="shared" si="346"/>
        <v>4.5260037464002503</v>
      </c>
      <c r="U2220" s="53">
        <f t="shared" si="347"/>
        <v>58.927641853201457</v>
      </c>
      <c r="V2220" s="69">
        <v>27.717075741801146</v>
      </c>
      <c r="W2220" s="53">
        <f t="shared" si="348"/>
        <v>14.132092009370119</v>
      </c>
      <c r="X2220" s="53">
        <f t="shared" si="349"/>
        <v>63.961901378882196</v>
      </c>
      <c r="Y2220" s="12"/>
      <c r="Z2220" s="21"/>
      <c r="AA2220" s="48"/>
      <c r="AB2220" s="21"/>
      <c r="AC2220" s="12"/>
    </row>
    <row r="2221" spans="1:29" x14ac:dyDescent="0.3">
      <c r="A2221" s="1">
        <f t="shared" si="340"/>
        <v>45223.093749994623</v>
      </c>
      <c r="B2221" s="6">
        <v>24</v>
      </c>
      <c r="C2221" s="6" t="s">
        <v>46</v>
      </c>
      <c r="D2221">
        <f>IF(HOUR(A2221)+MINUTE(A2221)/60&lt;=18,1,IF(HOUR(A2221)+MINUTE(A2221)/60&gt;=23.25,1,LOOKUP(DAY(A2221),calendario!$A$12:$A$41,calendario!$C$12:$C$41)))</f>
        <v>1</v>
      </c>
      <c r="E2221" s="89">
        <f t="shared" si="341"/>
        <v>0</v>
      </c>
      <c r="F2221" s="88">
        <v>0</v>
      </c>
      <c r="G2221" s="89">
        <f t="shared" si="341"/>
        <v>0</v>
      </c>
      <c r="H2221" s="86">
        <v>0</v>
      </c>
      <c r="O2221" s="53">
        <f t="shared" si="342"/>
        <v>4.5260037464002503</v>
      </c>
      <c r="P2221" s="54">
        <f t="shared" si="343"/>
        <v>58.927641853201457</v>
      </c>
      <c r="Q2221" s="69">
        <v>27.809373763664759</v>
      </c>
      <c r="R2221" s="53">
        <f t="shared" si="344"/>
        <v>14.085942998438313</v>
      </c>
      <c r="S2221" s="53">
        <f t="shared" si="345"/>
        <v>63.753030782512177</v>
      </c>
      <c r="T2221" s="53">
        <f t="shared" si="346"/>
        <v>4.5260037464002503</v>
      </c>
      <c r="U2221" s="53">
        <f t="shared" si="347"/>
        <v>58.927641853201457</v>
      </c>
      <c r="V2221" s="69">
        <v>27.809373763664759</v>
      </c>
      <c r="W2221" s="53">
        <f t="shared" si="348"/>
        <v>14.085942998438313</v>
      </c>
      <c r="X2221" s="53">
        <f t="shared" si="349"/>
        <v>63.753030782512177</v>
      </c>
      <c r="Y2221" s="12"/>
      <c r="Z2221" s="21"/>
      <c r="AA2221" s="48"/>
      <c r="AB2221" s="21"/>
      <c r="AC2221" s="12"/>
    </row>
    <row r="2222" spans="1:29" x14ac:dyDescent="0.3">
      <c r="A2222" s="1">
        <f t="shared" si="340"/>
        <v>45223.104166661287</v>
      </c>
      <c r="B2222" s="6">
        <v>24</v>
      </c>
      <c r="C2222" s="6" t="s">
        <v>49</v>
      </c>
      <c r="D2222">
        <f>IF(HOUR(A2222)+MINUTE(A2222)/60&lt;=18,1,IF(HOUR(A2222)+MINUTE(A2222)/60&gt;=23.25,1,LOOKUP(DAY(A2222),calendario!$A$12:$A$41,calendario!$C$12:$C$41)))</f>
        <v>1</v>
      </c>
      <c r="E2222" s="89">
        <f t="shared" si="341"/>
        <v>0</v>
      </c>
      <c r="F2222" s="88">
        <v>0</v>
      </c>
      <c r="G2222" s="89">
        <f t="shared" si="341"/>
        <v>0</v>
      </c>
      <c r="H2222" s="86">
        <v>0</v>
      </c>
      <c r="O2222" s="53">
        <f t="shared" si="342"/>
        <v>4.5260037464002503</v>
      </c>
      <c r="P2222" s="54">
        <f t="shared" si="343"/>
        <v>58.927641853201457</v>
      </c>
      <c r="Q2222" s="69">
        <v>27.809373763664759</v>
      </c>
      <c r="R2222" s="53">
        <f t="shared" si="344"/>
        <v>14.085942998438313</v>
      </c>
      <c r="S2222" s="53">
        <f t="shared" si="345"/>
        <v>63.753030782512177</v>
      </c>
      <c r="T2222" s="53">
        <f t="shared" si="346"/>
        <v>4.5260037464002503</v>
      </c>
      <c r="U2222" s="53">
        <f t="shared" si="347"/>
        <v>58.927641853201457</v>
      </c>
      <c r="V2222" s="69">
        <v>27.809373763664759</v>
      </c>
      <c r="W2222" s="53">
        <f t="shared" si="348"/>
        <v>14.085942998438313</v>
      </c>
      <c r="X2222" s="53">
        <f t="shared" si="349"/>
        <v>63.753030782512177</v>
      </c>
      <c r="Y2222" s="12"/>
      <c r="Z2222" s="21"/>
      <c r="AA2222" s="48"/>
      <c r="AB2222" s="21"/>
      <c r="AC2222" s="12"/>
    </row>
    <row r="2223" spans="1:29" x14ac:dyDescent="0.3">
      <c r="A2223" s="1">
        <f t="shared" si="340"/>
        <v>45223.114583327952</v>
      </c>
      <c r="B2223" s="6">
        <v>24</v>
      </c>
      <c r="C2223" s="6" t="s">
        <v>52</v>
      </c>
      <c r="D2223">
        <f>IF(HOUR(A2223)+MINUTE(A2223)/60&lt;=18,1,IF(HOUR(A2223)+MINUTE(A2223)/60&gt;=23.25,1,LOOKUP(DAY(A2223),calendario!$A$12:$A$41,calendario!$C$12:$C$41)))</f>
        <v>1</v>
      </c>
      <c r="E2223" s="89">
        <f t="shared" si="341"/>
        <v>0</v>
      </c>
      <c r="F2223" s="88">
        <v>0</v>
      </c>
      <c r="G2223" s="89">
        <f t="shared" si="341"/>
        <v>0</v>
      </c>
      <c r="H2223" s="86">
        <v>0</v>
      </c>
      <c r="O2223" s="53">
        <f t="shared" si="342"/>
        <v>4.5260037464002503</v>
      </c>
      <c r="P2223" s="54">
        <f t="shared" si="343"/>
        <v>58.927641853201457</v>
      </c>
      <c r="Q2223" s="69">
        <v>26.155314940135344</v>
      </c>
      <c r="R2223" s="53">
        <f t="shared" si="344"/>
        <v>14.91297241020302</v>
      </c>
      <c r="S2223" s="53">
        <f t="shared" si="345"/>
        <v>67.496168998542444</v>
      </c>
      <c r="T2223" s="53">
        <f t="shared" si="346"/>
        <v>4.5260037464002503</v>
      </c>
      <c r="U2223" s="53">
        <f t="shared" si="347"/>
        <v>58.927641853201457</v>
      </c>
      <c r="V2223" s="69">
        <v>26.155314940135344</v>
      </c>
      <c r="W2223" s="53">
        <f t="shared" si="348"/>
        <v>14.91297241020302</v>
      </c>
      <c r="X2223" s="53">
        <f t="shared" si="349"/>
        <v>67.496168998542444</v>
      </c>
      <c r="Y2223" s="12"/>
      <c r="Z2223" s="21"/>
      <c r="AA2223" s="48"/>
      <c r="AB2223" s="21"/>
      <c r="AC2223" s="12"/>
    </row>
    <row r="2224" spans="1:29" x14ac:dyDescent="0.3">
      <c r="A2224" s="1">
        <f t="shared" si="340"/>
        <v>45223.124999994616</v>
      </c>
      <c r="B2224" s="6">
        <v>24</v>
      </c>
      <c r="C2224" s="6" t="s">
        <v>54</v>
      </c>
      <c r="D2224">
        <f>IF(HOUR(A2224)+MINUTE(A2224)/60&lt;=18,1,IF(HOUR(A2224)+MINUTE(A2224)/60&gt;=23.25,1,LOOKUP(DAY(A2224),calendario!$A$12:$A$41,calendario!$C$12:$C$41)))</f>
        <v>1</v>
      </c>
      <c r="E2224" s="89">
        <f t="shared" si="341"/>
        <v>0</v>
      </c>
      <c r="F2224" s="88">
        <v>0</v>
      </c>
      <c r="G2224" s="89">
        <f t="shared" si="341"/>
        <v>0</v>
      </c>
      <c r="H2224" s="86">
        <v>0</v>
      </c>
      <c r="O2224" s="53">
        <f t="shared" si="342"/>
        <v>4.5260037464002503</v>
      </c>
      <c r="P2224" s="54">
        <f t="shared" si="343"/>
        <v>58.927641853201457</v>
      </c>
      <c r="Q2224" s="69">
        <v>26.155314940135344</v>
      </c>
      <c r="R2224" s="53">
        <f t="shared" si="344"/>
        <v>14.91297241020302</v>
      </c>
      <c r="S2224" s="53">
        <f t="shared" si="345"/>
        <v>67.496168998542444</v>
      </c>
      <c r="T2224" s="53">
        <f t="shared" si="346"/>
        <v>4.5260037464002503</v>
      </c>
      <c r="U2224" s="53">
        <f t="shared" si="347"/>
        <v>58.927641853201457</v>
      </c>
      <c r="V2224" s="69">
        <v>26.155314940135344</v>
      </c>
      <c r="W2224" s="53">
        <f t="shared" si="348"/>
        <v>14.91297241020302</v>
      </c>
      <c r="X2224" s="53">
        <f t="shared" si="349"/>
        <v>67.496168998542444</v>
      </c>
      <c r="Y2224" s="12"/>
      <c r="Z2224" s="21"/>
      <c r="AA2224" s="48"/>
      <c r="AB2224" s="21"/>
      <c r="AC2224" s="12"/>
    </row>
    <row r="2225" spans="1:29" x14ac:dyDescent="0.3">
      <c r="A2225" s="1">
        <f t="shared" si="340"/>
        <v>45223.13541666128</v>
      </c>
      <c r="B2225" s="6">
        <v>24</v>
      </c>
      <c r="C2225" s="6" t="s">
        <v>55</v>
      </c>
      <c r="D2225">
        <f>IF(HOUR(A2225)+MINUTE(A2225)/60&lt;=18,1,IF(HOUR(A2225)+MINUTE(A2225)/60&gt;=23.25,1,LOOKUP(DAY(A2225),calendario!$A$12:$A$41,calendario!$C$12:$C$41)))</f>
        <v>1</v>
      </c>
      <c r="E2225" s="89">
        <f t="shared" si="341"/>
        <v>0</v>
      </c>
      <c r="F2225" s="88">
        <v>0</v>
      </c>
      <c r="G2225" s="89">
        <f t="shared" si="341"/>
        <v>0</v>
      </c>
      <c r="H2225" s="86">
        <v>0</v>
      </c>
      <c r="O2225" s="53">
        <f t="shared" si="342"/>
        <v>4.5260037464002503</v>
      </c>
      <c r="P2225" s="54">
        <f t="shared" si="343"/>
        <v>58.927641853201457</v>
      </c>
      <c r="Q2225" s="69">
        <v>26.054822228006245</v>
      </c>
      <c r="R2225" s="53">
        <f t="shared" si="344"/>
        <v>14.96321876626757</v>
      </c>
      <c r="S2225" s="53">
        <f t="shared" si="345"/>
        <v>67.723584194333554</v>
      </c>
      <c r="T2225" s="53">
        <f t="shared" si="346"/>
        <v>4.5260037464002503</v>
      </c>
      <c r="U2225" s="53">
        <f t="shared" si="347"/>
        <v>58.927641853201457</v>
      </c>
      <c r="V2225" s="69">
        <v>26.054822228006245</v>
      </c>
      <c r="W2225" s="53">
        <f t="shared" si="348"/>
        <v>14.96321876626757</v>
      </c>
      <c r="X2225" s="53">
        <f t="shared" si="349"/>
        <v>67.723584194333554</v>
      </c>
      <c r="Y2225" s="12"/>
      <c r="Z2225" s="21"/>
      <c r="AA2225" s="48"/>
      <c r="AB2225" s="21"/>
      <c r="AC2225" s="12"/>
    </row>
    <row r="2226" spans="1:29" x14ac:dyDescent="0.3">
      <c r="A2226" s="1">
        <f t="shared" si="340"/>
        <v>45223.145833327944</v>
      </c>
      <c r="B2226" s="6">
        <v>24</v>
      </c>
      <c r="C2226" s="6" t="s">
        <v>56</v>
      </c>
      <c r="D2226">
        <f>IF(HOUR(A2226)+MINUTE(A2226)/60&lt;=18,1,IF(HOUR(A2226)+MINUTE(A2226)/60&gt;=23.25,1,LOOKUP(DAY(A2226),calendario!$A$12:$A$41,calendario!$C$12:$C$41)))</f>
        <v>1</v>
      </c>
      <c r="E2226" s="89">
        <f t="shared" si="341"/>
        <v>0</v>
      </c>
      <c r="F2226" s="88">
        <v>0</v>
      </c>
      <c r="G2226" s="89">
        <f t="shared" si="341"/>
        <v>0</v>
      </c>
      <c r="H2226" s="86">
        <v>0</v>
      </c>
      <c r="O2226" s="53">
        <f t="shared" si="342"/>
        <v>4.5260037464002503</v>
      </c>
      <c r="P2226" s="54">
        <f t="shared" si="343"/>
        <v>58.927641853201457</v>
      </c>
      <c r="Q2226" s="69">
        <v>26.054822228006245</v>
      </c>
      <c r="R2226" s="53">
        <f t="shared" si="344"/>
        <v>14.96321876626757</v>
      </c>
      <c r="S2226" s="53">
        <f t="shared" si="345"/>
        <v>67.723584194333554</v>
      </c>
      <c r="T2226" s="53">
        <f t="shared" si="346"/>
        <v>4.5260037464002503</v>
      </c>
      <c r="U2226" s="53">
        <f t="shared" si="347"/>
        <v>58.927641853201457</v>
      </c>
      <c r="V2226" s="69">
        <v>26.054822228006245</v>
      </c>
      <c r="W2226" s="53">
        <f t="shared" si="348"/>
        <v>14.96321876626757</v>
      </c>
      <c r="X2226" s="53">
        <f t="shared" si="349"/>
        <v>67.723584194333554</v>
      </c>
      <c r="Y2226" s="12"/>
      <c r="Z2226" s="21"/>
      <c r="AA2226" s="48"/>
      <c r="AB2226" s="21"/>
      <c r="AC2226" s="12"/>
    </row>
    <row r="2227" spans="1:29" x14ac:dyDescent="0.3">
      <c r="A2227" s="1">
        <f t="shared" si="340"/>
        <v>45223.156249994609</v>
      </c>
      <c r="B2227" s="6">
        <v>24</v>
      </c>
      <c r="C2227" s="6" t="s">
        <v>57</v>
      </c>
      <c r="D2227">
        <f>IF(HOUR(A2227)+MINUTE(A2227)/60&lt;=18,1,IF(HOUR(A2227)+MINUTE(A2227)/60&gt;=23.25,1,LOOKUP(DAY(A2227),calendario!$A$12:$A$41,calendario!$C$12:$C$41)))</f>
        <v>1</v>
      </c>
      <c r="E2227" s="89">
        <f t="shared" si="341"/>
        <v>0</v>
      </c>
      <c r="F2227" s="88">
        <v>0</v>
      </c>
      <c r="G2227" s="89">
        <f t="shared" si="341"/>
        <v>0</v>
      </c>
      <c r="H2227" s="86">
        <v>0</v>
      </c>
      <c r="O2227" s="53">
        <f t="shared" si="342"/>
        <v>4.5260037464002503</v>
      </c>
      <c r="P2227" s="54">
        <f t="shared" si="343"/>
        <v>58.927641853201457</v>
      </c>
      <c r="Q2227" s="69">
        <v>26.672252212389381</v>
      </c>
      <c r="R2227" s="53">
        <f t="shared" si="344"/>
        <v>14.654503774076002</v>
      </c>
      <c r="S2227" s="53">
        <f t="shared" si="345"/>
        <v>66.326338983104591</v>
      </c>
      <c r="T2227" s="53">
        <f t="shared" si="346"/>
        <v>4.5260037464002503</v>
      </c>
      <c r="U2227" s="53">
        <f t="shared" si="347"/>
        <v>58.927641853201457</v>
      </c>
      <c r="V2227" s="69">
        <v>26.672252212389381</v>
      </c>
      <c r="W2227" s="53">
        <f t="shared" si="348"/>
        <v>14.654503774076002</v>
      </c>
      <c r="X2227" s="53">
        <f t="shared" si="349"/>
        <v>66.326338983104591</v>
      </c>
      <c r="Y2227" s="12"/>
      <c r="Z2227" s="21"/>
      <c r="AA2227" s="48"/>
      <c r="AB2227" s="21"/>
      <c r="AC2227" s="12"/>
    </row>
    <row r="2228" spans="1:29" x14ac:dyDescent="0.3">
      <c r="A2228" s="1">
        <f t="shared" si="340"/>
        <v>45223.166666661273</v>
      </c>
      <c r="B2228" s="6">
        <v>24</v>
      </c>
      <c r="C2228" s="6" t="s">
        <v>58</v>
      </c>
      <c r="D2228">
        <f>IF(HOUR(A2228)+MINUTE(A2228)/60&lt;=18,1,IF(HOUR(A2228)+MINUTE(A2228)/60&gt;=23.25,1,LOOKUP(DAY(A2228),calendario!$A$12:$A$41,calendario!$C$12:$C$41)))</f>
        <v>1</v>
      </c>
      <c r="E2228" s="89">
        <f t="shared" si="341"/>
        <v>0</v>
      </c>
      <c r="F2228" s="88">
        <v>0</v>
      </c>
      <c r="G2228" s="89">
        <f t="shared" si="341"/>
        <v>0</v>
      </c>
      <c r="H2228" s="86">
        <v>0</v>
      </c>
      <c r="O2228" s="53">
        <f t="shared" si="342"/>
        <v>4.5260037464002503</v>
      </c>
      <c r="P2228" s="54">
        <f t="shared" si="343"/>
        <v>58.927641853201457</v>
      </c>
      <c r="Q2228" s="69">
        <v>26.672252212389381</v>
      </c>
      <c r="R2228" s="53">
        <f t="shared" si="344"/>
        <v>14.654503774076002</v>
      </c>
      <c r="S2228" s="53">
        <f t="shared" si="345"/>
        <v>66.326338983104591</v>
      </c>
      <c r="T2228" s="53">
        <f t="shared" si="346"/>
        <v>4.5260037464002503</v>
      </c>
      <c r="U2228" s="53">
        <f t="shared" si="347"/>
        <v>58.927641853201457</v>
      </c>
      <c r="V2228" s="69">
        <v>26.672252212389381</v>
      </c>
      <c r="W2228" s="53">
        <f t="shared" si="348"/>
        <v>14.654503774076002</v>
      </c>
      <c r="X2228" s="53">
        <f t="shared" si="349"/>
        <v>66.326338983104591</v>
      </c>
      <c r="Y2228" s="12"/>
      <c r="Z2228" s="21"/>
      <c r="AA2228" s="48"/>
      <c r="AB2228" s="21"/>
      <c r="AC2228" s="12"/>
    </row>
    <row r="2229" spans="1:29" x14ac:dyDescent="0.3">
      <c r="A2229" s="1">
        <f t="shared" si="340"/>
        <v>45223.177083327937</v>
      </c>
      <c r="B2229" s="6">
        <v>24</v>
      </c>
      <c r="C2229" s="6" t="s">
        <v>60</v>
      </c>
      <c r="D2229">
        <f>IF(HOUR(A2229)+MINUTE(A2229)/60&lt;=18,1,IF(HOUR(A2229)+MINUTE(A2229)/60&gt;=23.25,1,LOOKUP(DAY(A2229),calendario!$A$12:$A$41,calendario!$C$12:$C$41)))</f>
        <v>1</v>
      </c>
      <c r="E2229" s="89">
        <f t="shared" si="341"/>
        <v>0</v>
      </c>
      <c r="F2229" s="88">
        <v>0</v>
      </c>
      <c r="G2229" s="89">
        <f t="shared" si="341"/>
        <v>0</v>
      </c>
      <c r="H2229" s="86">
        <v>0</v>
      </c>
      <c r="O2229" s="53">
        <f t="shared" si="342"/>
        <v>4.5260037464002503</v>
      </c>
      <c r="P2229" s="54">
        <f t="shared" si="343"/>
        <v>58.927641853201457</v>
      </c>
      <c r="Q2229" s="69">
        <v>26.714038261322226</v>
      </c>
      <c r="R2229" s="53">
        <f t="shared" si="344"/>
        <v>14.633610749609579</v>
      </c>
      <c r="S2229" s="53">
        <f t="shared" si="345"/>
        <v>66.231777076095923</v>
      </c>
      <c r="T2229" s="53">
        <f t="shared" si="346"/>
        <v>4.5260037464002503</v>
      </c>
      <c r="U2229" s="53">
        <f t="shared" si="347"/>
        <v>58.927641853201457</v>
      </c>
      <c r="V2229" s="69">
        <v>26.714038261322226</v>
      </c>
      <c r="W2229" s="53">
        <f t="shared" si="348"/>
        <v>14.633610749609579</v>
      </c>
      <c r="X2229" s="53">
        <f t="shared" si="349"/>
        <v>66.231777076095923</v>
      </c>
      <c r="Y2229" s="12"/>
      <c r="Z2229" s="21"/>
      <c r="AA2229" s="48"/>
      <c r="AB2229" s="21"/>
      <c r="AC2229" s="12"/>
    </row>
    <row r="2230" spans="1:29" x14ac:dyDescent="0.3">
      <c r="A2230" s="1">
        <f t="shared" si="340"/>
        <v>45223.187499994601</v>
      </c>
      <c r="B2230" s="6">
        <v>24</v>
      </c>
      <c r="C2230" s="6" t="s">
        <v>61</v>
      </c>
      <c r="D2230">
        <f>IF(HOUR(A2230)+MINUTE(A2230)/60&lt;=18,1,IF(HOUR(A2230)+MINUTE(A2230)/60&gt;=23.25,1,LOOKUP(DAY(A2230),calendario!$A$12:$A$41,calendario!$C$12:$C$41)))</f>
        <v>1</v>
      </c>
      <c r="E2230" s="89">
        <f t="shared" si="341"/>
        <v>0</v>
      </c>
      <c r="F2230" s="88">
        <v>0</v>
      </c>
      <c r="G2230" s="89">
        <f t="shared" si="341"/>
        <v>0</v>
      </c>
      <c r="H2230" s="86">
        <v>0</v>
      </c>
      <c r="O2230" s="53">
        <f t="shared" si="342"/>
        <v>4.5260037464002503</v>
      </c>
      <c r="P2230" s="54">
        <f t="shared" si="343"/>
        <v>58.927641853201457</v>
      </c>
      <c r="Q2230" s="69">
        <v>26.714038261322226</v>
      </c>
      <c r="R2230" s="53">
        <f t="shared" si="344"/>
        <v>14.633610749609579</v>
      </c>
      <c r="S2230" s="53">
        <f t="shared" si="345"/>
        <v>66.231777076095923</v>
      </c>
      <c r="T2230" s="53">
        <f t="shared" si="346"/>
        <v>4.5260037464002503</v>
      </c>
      <c r="U2230" s="53">
        <f t="shared" si="347"/>
        <v>58.927641853201457</v>
      </c>
      <c r="V2230" s="69">
        <v>26.714038261322226</v>
      </c>
      <c r="W2230" s="53">
        <f t="shared" si="348"/>
        <v>14.633610749609579</v>
      </c>
      <c r="X2230" s="53">
        <f t="shared" si="349"/>
        <v>66.231777076095923</v>
      </c>
      <c r="Y2230" s="12"/>
      <c r="Z2230" s="21"/>
      <c r="AA2230" s="48"/>
      <c r="AB2230" s="21"/>
      <c r="AC2230" s="12"/>
    </row>
    <row r="2231" spans="1:29" x14ac:dyDescent="0.3">
      <c r="A2231" s="1">
        <f t="shared" si="340"/>
        <v>45223.197916661265</v>
      </c>
      <c r="B2231" s="6">
        <v>24</v>
      </c>
      <c r="C2231" s="6" t="s">
        <v>62</v>
      </c>
      <c r="D2231">
        <f>IF(HOUR(A2231)+MINUTE(A2231)/60&lt;=18,1,IF(HOUR(A2231)+MINUTE(A2231)/60&gt;=23.25,1,LOOKUP(DAY(A2231),calendario!$A$12:$A$41,calendario!$C$12:$C$41)))</f>
        <v>1</v>
      </c>
      <c r="E2231" s="89">
        <f t="shared" si="341"/>
        <v>0</v>
      </c>
      <c r="F2231" s="88">
        <v>0</v>
      </c>
      <c r="G2231" s="89">
        <f t="shared" si="341"/>
        <v>0</v>
      </c>
      <c r="H2231" s="86">
        <v>0</v>
      </c>
      <c r="O2231" s="53">
        <f t="shared" si="342"/>
        <v>4.5260037464002503</v>
      </c>
      <c r="P2231" s="54">
        <f t="shared" si="343"/>
        <v>58.927641853201457</v>
      </c>
      <c r="Q2231" s="69">
        <v>35.428100989068191</v>
      </c>
      <c r="R2231" s="53">
        <f t="shared" si="344"/>
        <v>10.276579385736596</v>
      </c>
      <c r="S2231" s="53">
        <f t="shared" si="345"/>
        <v>46.511836800023417</v>
      </c>
      <c r="T2231" s="53">
        <f t="shared" si="346"/>
        <v>4.5260037464002503</v>
      </c>
      <c r="U2231" s="53">
        <f t="shared" si="347"/>
        <v>58.927641853201457</v>
      </c>
      <c r="V2231" s="69">
        <v>35.428100989068191</v>
      </c>
      <c r="W2231" s="53">
        <f t="shared" si="348"/>
        <v>10.276579385736596</v>
      </c>
      <c r="X2231" s="53">
        <f t="shared" si="349"/>
        <v>46.511836800023417</v>
      </c>
      <c r="Y2231" s="12"/>
      <c r="Z2231" s="21"/>
      <c r="AA2231" s="48"/>
      <c r="AB2231" s="21"/>
      <c r="AC2231" s="12"/>
    </row>
    <row r="2232" spans="1:29" x14ac:dyDescent="0.3">
      <c r="A2232" s="1">
        <f t="shared" si="340"/>
        <v>45223.20833332793</v>
      </c>
      <c r="B2232" s="6">
        <v>24</v>
      </c>
      <c r="C2232" s="6" t="s">
        <v>63</v>
      </c>
      <c r="D2232">
        <f>IF(HOUR(A2232)+MINUTE(A2232)/60&lt;=18,1,IF(HOUR(A2232)+MINUTE(A2232)/60&gt;=23.25,1,LOOKUP(DAY(A2232),calendario!$A$12:$A$41,calendario!$C$12:$C$41)))</f>
        <v>1</v>
      </c>
      <c r="E2232" s="89">
        <f t="shared" si="341"/>
        <v>0</v>
      </c>
      <c r="F2232" s="88">
        <v>0</v>
      </c>
      <c r="G2232" s="89">
        <f t="shared" si="341"/>
        <v>0</v>
      </c>
      <c r="H2232" s="86">
        <v>0</v>
      </c>
      <c r="O2232" s="53">
        <f t="shared" si="342"/>
        <v>4.5260037464002503</v>
      </c>
      <c r="P2232" s="54">
        <f t="shared" si="343"/>
        <v>58.927641853201457</v>
      </c>
      <c r="Q2232" s="69">
        <v>35.428100989068191</v>
      </c>
      <c r="R2232" s="53">
        <f t="shared" si="344"/>
        <v>10.276579385736596</v>
      </c>
      <c r="S2232" s="53">
        <f t="shared" si="345"/>
        <v>46.511836800023417</v>
      </c>
      <c r="T2232" s="53">
        <f t="shared" si="346"/>
        <v>4.5260037464002503</v>
      </c>
      <c r="U2232" s="53">
        <f t="shared" si="347"/>
        <v>58.927641853201457</v>
      </c>
      <c r="V2232" s="69">
        <v>35.428100989068191</v>
      </c>
      <c r="W2232" s="53">
        <f t="shared" si="348"/>
        <v>10.276579385736596</v>
      </c>
      <c r="X2232" s="53">
        <f t="shared" si="349"/>
        <v>46.511836800023417</v>
      </c>
      <c r="Y2232" s="12"/>
      <c r="Z2232" s="21"/>
      <c r="AA2232" s="48"/>
      <c r="AB2232" s="21"/>
      <c r="AC2232" s="12"/>
    </row>
    <row r="2233" spans="1:29" x14ac:dyDescent="0.3">
      <c r="A2233" s="1">
        <f t="shared" si="340"/>
        <v>45223.218749994594</v>
      </c>
      <c r="B2233" s="6">
        <v>24</v>
      </c>
      <c r="C2233" s="6" t="s">
        <v>64</v>
      </c>
      <c r="D2233">
        <f>IF(HOUR(A2233)+MINUTE(A2233)/60&lt;=18,1,IF(HOUR(A2233)+MINUTE(A2233)/60&gt;=23.25,1,LOOKUP(DAY(A2233),calendario!$A$12:$A$41,calendario!$C$12:$C$41)))</f>
        <v>1</v>
      </c>
      <c r="E2233" s="89">
        <f t="shared" si="341"/>
        <v>0</v>
      </c>
      <c r="F2233" s="88">
        <v>0</v>
      </c>
      <c r="G2233" s="89">
        <f t="shared" si="341"/>
        <v>0</v>
      </c>
      <c r="H2233" s="86">
        <v>0</v>
      </c>
      <c r="O2233" s="53">
        <f t="shared" si="342"/>
        <v>4.5260037464002503</v>
      </c>
      <c r="P2233" s="54">
        <f t="shared" si="343"/>
        <v>58.927641853201457</v>
      </c>
      <c r="Q2233" s="69">
        <v>35.084142634044767</v>
      </c>
      <c r="R2233" s="53">
        <f t="shared" si="344"/>
        <v>10.448558563248309</v>
      </c>
      <c r="S2233" s="53">
        <f t="shared" si="345"/>
        <v>47.29021520174426</v>
      </c>
      <c r="T2233" s="53">
        <f t="shared" si="346"/>
        <v>4.5260037464002503</v>
      </c>
      <c r="U2233" s="53">
        <f t="shared" si="347"/>
        <v>58.927641853201457</v>
      </c>
      <c r="V2233" s="69">
        <v>35.084142634044767</v>
      </c>
      <c r="W2233" s="53">
        <f t="shared" si="348"/>
        <v>10.448558563248309</v>
      </c>
      <c r="X2233" s="53">
        <f t="shared" si="349"/>
        <v>47.29021520174426</v>
      </c>
      <c r="Y2233" s="12"/>
      <c r="Z2233" s="21"/>
      <c r="AA2233" s="48"/>
      <c r="AB2233" s="21"/>
      <c r="AC2233" s="12"/>
    </row>
    <row r="2234" spans="1:29" x14ac:dyDescent="0.3">
      <c r="A2234" s="1">
        <f t="shared" si="340"/>
        <v>45223.229166661258</v>
      </c>
      <c r="B2234" s="6">
        <v>24</v>
      </c>
      <c r="C2234" s="6" t="s">
        <v>65</v>
      </c>
      <c r="D2234">
        <f>IF(HOUR(A2234)+MINUTE(A2234)/60&lt;=18,1,IF(HOUR(A2234)+MINUTE(A2234)/60&gt;=23.25,1,LOOKUP(DAY(A2234),calendario!$A$12:$A$41,calendario!$C$12:$C$41)))</f>
        <v>1</v>
      </c>
      <c r="E2234" s="89">
        <f t="shared" si="341"/>
        <v>0</v>
      </c>
      <c r="F2234" s="88">
        <v>0</v>
      </c>
      <c r="G2234" s="89">
        <f t="shared" si="341"/>
        <v>0</v>
      </c>
      <c r="H2234" s="86">
        <v>0</v>
      </c>
      <c r="O2234" s="53">
        <f t="shared" si="342"/>
        <v>4.5260037464002503</v>
      </c>
      <c r="P2234" s="54">
        <f t="shared" si="343"/>
        <v>58.927641853201457</v>
      </c>
      <c r="Q2234" s="69">
        <v>35.084142634044767</v>
      </c>
      <c r="R2234" s="53">
        <f t="shared" si="344"/>
        <v>10.448558563248309</v>
      </c>
      <c r="S2234" s="53">
        <f t="shared" si="345"/>
        <v>47.29021520174426</v>
      </c>
      <c r="T2234" s="53">
        <f t="shared" si="346"/>
        <v>4.5260037464002503</v>
      </c>
      <c r="U2234" s="53">
        <f t="shared" si="347"/>
        <v>58.927641853201457</v>
      </c>
      <c r="V2234" s="69">
        <v>35.084142634044767</v>
      </c>
      <c r="W2234" s="53">
        <f t="shared" si="348"/>
        <v>10.448558563248309</v>
      </c>
      <c r="X2234" s="53">
        <f t="shared" si="349"/>
        <v>47.29021520174426</v>
      </c>
      <c r="Y2234" s="12"/>
      <c r="Z2234" s="21"/>
      <c r="AA2234" s="48"/>
      <c r="AB2234" s="21"/>
      <c r="AC2234" s="12"/>
    </row>
    <row r="2235" spans="1:29" x14ac:dyDescent="0.3">
      <c r="A2235" s="1">
        <f t="shared" si="340"/>
        <v>45223.239583327922</v>
      </c>
      <c r="B2235" s="6">
        <v>24</v>
      </c>
      <c r="C2235" s="6" t="s">
        <v>66</v>
      </c>
      <c r="D2235">
        <f>IF(HOUR(A2235)+MINUTE(A2235)/60&lt;=18,1,IF(HOUR(A2235)+MINUTE(A2235)/60&gt;=23.25,1,LOOKUP(DAY(A2235),calendario!$A$12:$A$41,calendario!$C$12:$C$41)))</f>
        <v>1</v>
      </c>
      <c r="E2235" s="89">
        <f t="shared" si="341"/>
        <v>0</v>
      </c>
      <c r="F2235" s="88">
        <v>0</v>
      </c>
      <c r="G2235" s="89">
        <f t="shared" si="341"/>
        <v>0</v>
      </c>
      <c r="H2235" s="86">
        <v>0</v>
      </c>
      <c r="O2235" s="53">
        <f t="shared" si="342"/>
        <v>4.5260037464002503</v>
      </c>
      <c r="P2235" s="54">
        <f t="shared" si="343"/>
        <v>58.927641853201457</v>
      </c>
      <c r="Q2235" s="69">
        <v>35.0502829255596</v>
      </c>
      <c r="R2235" s="53">
        <f t="shared" si="344"/>
        <v>10.465488417490892</v>
      </c>
      <c r="S2235" s="53">
        <f t="shared" si="345"/>
        <v>47.366839785472202</v>
      </c>
      <c r="T2235" s="53">
        <f t="shared" si="346"/>
        <v>4.5260037464002503</v>
      </c>
      <c r="U2235" s="53">
        <f t="shared" si="347"/>
        <v>58.927641853201457</v>
      </c>
      <c r="V2235" s="69">
        <v>35.0502829255596</v>
      </c>
      <c r="W2235" s="53">
        <f t="shared" si="348"/>
        <v>10.465488417490892</v>
      </c>
      <c r="X2235" s="53">
        <f t="shared" si="349"/>
        <v>47.366839785472202</v>
      </c>
      <c r="Y2235" s="12"/>
      <c r="Z2235" s="21"/>
      <c r="AA2235" s="48"/>
      <c r="AB2235" s="21"/>
      <c r="AC2235" s="12"/>
    </row>
    <row r="2236" spans="1:29" x14ac:dyDescent="0.3">
      <c r="A2236" s="1">
        <f t="shared" si="340"/>
        <v>45223.249999994587</v>
      </c>
      <c r="B2236" s="6">
        <v>24</v>
      </c>
      <c r="C2236" s="6" t="s">
        <v>67</v>
      </c>
      <c r="D2236">
        <f>IF(HOUR(A2236)+MINUTE(A2236)/60&lt;=18,1,IF(HOUR(A2236)+MINUTE(A2236)/60&gt;=23.25,1,LOOKUP(DAY(A2236),calendario!$A$12:$A$41,calendario!$C$12:$C$41)))</f>
        <v>1</v>
      </c>
      <c r="E2236" s="89">
        <f t="shared" si="341"/>
        <v>0</v>
      </c>
      <c r="F2236" s="88">
        <v>0</v>
      </c>
      <c r="G2236" s="89">
        <f t="shared" si="341"/>
        <v>0</v>
      </c>
      <c r="H2236" s="86">
        <v>0</v>
      </c>
      <c r="O2236" s="53">
        <f t="shared" si="342"/>
        <v>4.5260037464002503</v>
      </c>
      <c r="P2236" s="54">
        <f t="shared" si="343"/>
        <v>58.927641853201457</v>
      </c>
      <c r="Q2236" s="69">
        <v>35.0502829255596</v>
      </c>
      <c r="R2236" s="53">
        <f t="shared" si="344"/>
        <v>10.465488417490892</v>
      </c>
      <c r="S2236" s="53">
        <f t="shared" si="345"/>
        <v>47.366839785472202</v>
      </c>
      <c r="T2236" s="53">
        <f t="shared" si="346"/>
        <v>4.5260037464002503</v>
      </c>
      <c r="U2236" s="53">
        <f t="shared" si="347"/>
        <v>58.927641853201457</v>
      </c>
      <c r="V2236" s="69">
        <v>35.0502829255596</v>
      </c>
      <c r="W2236" s="53">
        <f t="shared" si="348"/>
        <v>10.465488417490892</v>
      </c>
      <c r="X2236" s="53">
        <f t="shared" si="349"/>
        <v>47.366839785472202</v>
      </c>
      <c r="Y2236" s="12"/>
      <c r="Z2236" s="21"/>
      <c r="AA2236" s="48"/>
      <c r="AB2236" s="21"/>
      <c r="AC2236" s="12"/>
    </row>
    <row r="2237" spans="1:29" x14ac:dyDescent="0.3">
      <c r="A2237" s="1">
        <f t="shared" si="340"/>
        <v>45223.260416661251</v>
      </c>
      <c r="B2237" s="6">
        <v>24</v>
      </c>
      <c r="C2237" s="6" t="s">
        <v>68</v>
      </c>
      <c r="D2237">
        <f>IF(HOUR(A2237)+MINUTE(A2237)/60&lt;=18,1,IF(HOUR(A2237)+MINUTE(A2237)/60&gt;=23.25,1,LOOKUP(DAY(A2237),calendario!$A$12:$A$41,calendario!$C$12:$C$41)))</f>
        <v>1</v>
      </c>
      <c r="E2237" s="89">
        <f t="shared" si="341"/>
        <v>0</v>
      </c>
      <c r="F2237" s="88">
        <v>0</v>
      </c>
      <c r="G2237" s="89">
        <f t="shared" si="341"/>
        <v>0</v>
      </c>
      <c r="H2237" s="86">
        <v>0</v>
      </c>
      <c r="O2237" s="53">
        <f t="shared" si="342"/>
        <v>4.5260037464002503</v>
      </c>
      <c r="P2237" s="54">
        <f t="shared" si="343"/>
        <v>58.927641853201457</v>
      </c>
      <c r="Q2237" s="69">
        <v>35.973578865174389</v>
      </c>
      <c r="R2237" s="53">
        <f t="shared" si="344"/>
        <v>10.003840447683498</v>
      </c>
      <c r="S2237" s="53">
        <f t="shared" si="345"/>
        <v>45.277419344605867</v>
      </c>
      <c r="T2237" s="53">
        <f t="shared" si="346"/>
        <v>4.5260037464002503</v>
      </c>
      <c r="U2237" s="53">
        <f t="shared" si="347"/>
        <v>58.927641853201457</v>
      </c>
      <c r="V2237" s="69">
        <v>35.973578865174389</v>
      </c>
      <c r="W2237" s="53">
        <f t="shared" si="348"/>
        <v>10.003840447683498</v>
      </c>
      <c r="X2237" s="53">
        <f t="shared" si="349"/>
        <v>45.277419344605867</v>
      </c>
      <c r="Y2237" s="12"/>
      <c r="Z2237" s="21"/>
      <c r="AA2237" s="48"/>
      <c r="AB2237" s="21"/>
      <c r="AC2237" s="12"/>
    </row>
    <row r="2238" spans="1:29" x14ac:dyDescent="0.3">
      <c r="A2238" s="1">
        <f t="shared" si="340"/>
        <v>45223.270833327915</v>
      </c>
      <c r="B2238" s="6">
        <v>24</v>
      </c>
      <c r="C2238" s="6" t="s">
        <v>69</v>
      </c>
      <c r="D2238">
        <f>IF(HOUR(A2238)+MINUTE(A2238)/60&lt;=18,1,IF(HOUR(A2238)+MINUTE(A2238)/60&gt;=23.25,1,LOOKUP(DAY(A2238),calendario!$A$12:$A$41,calendario!$C$12:$C$41)))</f>
        <v>1</v>
      </c>
      <c r="E2238" s="89">
        <f t="shared" si="341"/>
        <v>0.24473768615722657</v>
      </c>
      <c r="F2238" s="88">
        <v>0.9789507446289063</v>
      </c>
      <c r="G2238" s="89">
        <f t="shared" si="341"/>
        <v>3.4352421875000001</v>
      </c>
      <c r="H2238" s="86">
        <v>13.74096875</v>
      </c>
      <c r="O2238" s="53">
        <f t="shared" si="342"/>
        <v>4.2763553520701176</v>
      </c>
      <c r="P2238" s="54">
        <f t="shared" si="343"/>
        <v>58.927641853201457</v>
      </c>
      <c r="Q2238" s="69">
        <v>35.973578865174389</v>
      </c>
      <c r="R2238" s="53">
        <f t="shared" si="344"/>
        <v>10.003840447683498</v>
      </c>
      <c r="S2238" s="53">
        <f t="shared" si="345"/>
        <v>42.779976639706845</v>
      </c>
      <c r="T2238" s="53">
        <f t="shared" si="346"/>
        <v>1.0218327717120463</v>
      </c>
      <c r="U2238" s="53">
        <f t="shared" si="347"/>
        <v>58.927641853201457</v>
      </c>
      <c r="V2238" s="69">
        <v>35.973578865174389</v>
      </c>
      <c r="W2238" s="53">
        <f t="shared" si="348"/>
        <v>10.003840447683498</v>
      </c>
      <c r="X2238" s="53">
        <f t="shared" si="349"/>
        <v>10.222252012421507</v>
      </c>
      <c r="Y2238" s="12"/>
      <c r="Z2238" s="21"/>
      <c r="AA2238" s="48"/>
      <c r="AB2238" s="21"/>
      <c r="AC2238" s="12"/>
    </row>
    <row r="2239" spans="1:29" x14ac:dyDescent="0.3">
      <c r="A2239" s="1">
        <f t="shared" si="340"/>
        <v>45223.281249994579</v>
      </c>
      <c r="B2239" s="6">
        <v>24</v>
      </c>
      <c r="C2239" s="6" t="s">
        <v>70</v>
      </c>
      <c r="D2239">
        <f>IF(HOUR(A2239)+MINUTE(A2239)/60&lt;=18,1,IF(HOUR(A2239)+MINUTE(A2239)/60&gt;=23.25,1,LOOKUP(DAY(A2239),calendario!$A$12:$A$41,calendario!$C$12:$C$41)))</f>
        <v>1</v>
      </c>
      <c r="E2239" s="89">
        <f t="shared" si="341"/>
        <v>3.227578125</v>
      </c>
      <c r="F2239" s="88">
        <v>12.9103125</v>
      </c>
      <c r="G2239" s="89">
        <f t="shared" si="341"/>
        <v>4.49707470703125</v>
      </c>
      <c r="H2239" s="86">
        <v>17.988298828125</v>
      </c>
      <c r="O2239" s="53">
        <f t="shared" si="342"/>
        <v>1.2336636530822807</v>
      </c>
      <c r="P2239" s="54">
        <f t="shared" si="343"/>
        <v>58.927641853201457</v>
      </c>
      <c r="Q2239" s="69">
        <v>36.396098386257158</v>
      </c>
      <c r="R2239" s="53">
        <f t="shared" si="344"/>
        <v>9.792580687142113</v>
      </c>
      <c r="S2239" s="53">
        <f t="shared" si="345"/>
        <v>12.080750863602729</v>
      </c>
      <c r="T2239" s="53">
        <f t="shared" si="346"/>
        <v>0</v>
      </c>
      <c r="U2239" s="53">
        <f t="shared" si="347"/>
        <v>58.927641853201457</v>
      </c>
      <c r="V2239" s="69">
        <v>36.396098386257158</v>
      </c>
      <c r="W2239" s="53">
        <f t="shared" si="348"/>
        <v>9.792580687142113</v>
      </c>
      <c r="X2239" s="53">
        <f t="shared" si="349"/>
        <v>0</v>
      </c>
      <c r="Y2239" s="12"/>
      <c r="Z2239" s="21"/>
      <c r="AA2239" s="48"/>
      <c r="AB2239" s="21"/>
      <c r="AC2239" s="12"/>
    </row>
    <row r="2240" spans="1:29" x14ac:dyDescent="0.3">
      <c r="A2240" s="1">
        <f t="shared" si="340"/>
        <v>45223.291666661244</v>
      </c>
      <c r="B2240" s="6">
        <v>24</v>
      </c>
      <c r="C2240" s="6" t="s">
        <v>71</v>
      </c>
      <c r="D2240">
        <f>IF(HOUR(A2240)+MINUTE(A2240)/60&lt;=18,1,IF(HOUR(A2240)+MINUTE(A2240)/60&gt;=23.25,1,LOOKUP(DAY(A2240),calendario!$A$12:$A$41,calendario!$C$12:$C$41)))</f>
        <v>1</v>
      </c>
      <c r="E2240" s="89">
        <f t="shared" si="341"/>
        <v>4.50884130859375</v>
      </c>
      <c r="F2240" s="88">
        <v>18.035365234375</v>
      </c>
      <c r="G2240" s="89">
        <f t="shared" si="341"/>
        <v>4.4973959960937497</v>
      </c>
      <c r="H2240" s="86">
        <v>17.989583984374999</v>
      </c>
      <c r="O2240" s="53">
        <f t="shared" si="342"/>
        <v>0</v>
      </c>
      <c r="P2240" s="54">
        <f t="shared" si="343"/>
        <v>58.927641853201457</v>
      </c>
      <c r="Q2240" s="69">
        <v>36.396098386257158</v>
      </c>
      <c r="R2240" s="53">
        <f t="shared" si="344"/>
        <v>9.792580687142113</v>
      </c>
      <c r="S2240" s="53">
        <f t="shared" si="345"/>
        <v>0</v>
      </c>
      <c r="T2240" s="53">
        <f t="shared" si="346"/>
        <v>0</v>
      </c>
      <c r="U2240" s="53">
        <f t="shared" si="347"/>
        <v>58.927641853201457</v>
      </c>
      <c r="V2240" s="69">
        <v>36.396098386257158</v>
      </c>
      <c r="W2240" s="53">
        <f t="shared" si="348"/>
        <v>9.792580687142113</v>
      </c>
      <c r="X2240" s="53">
        <f t="shared" si="349"/>
        <v>0</v>
      </c>
      <c r="Y2240" s="12"/>
      <c r="Z2240" s="21"/>
      <c r="AA2240" s="48"/>
      <c r="AB2240" s="21"/>
      <c r="AC2240" s="12"/>
    </row>
    <row r="2241" spans="1:29" x14ac:dyDescent="0.3">
      <c r="A2241" s="1">
        <f t="shared" si="340"/>
        <v>45223.302083327908</v>
      </c>
      <c r="B2241" s="6">
        <v>24</v>
      </c>
      <c r="C2241" s="6" t="s">
        <v>72</v>
      </c>
      <c r="D2241">
        <f>IF(HOUR(A2241)+MINUTE(A2241)/60&lt;=18,1,IF(HOUR(A2241)+MINUTE(A2241)/60&gt;=23.25,1,LOOKUP(DAY(A2241),calendario!$A$12:$A$41,calendario!$C$12:$C$41)))</f>
        <v>1</v>
      </c>
      <c r="E2241" s="89">
        <f t="shared" si="341"/>
        <v>4.5086347656249997</v>
      </c>
      <c r="F2241" s="88">
        <v>18.034539062499999</v>
      </c>
      <c r="G2241" s="89">
        <f t="shared" si="341"/>
        <v>4.4979252929687501</v>
      </c>
      <c r="H2241" s="86">
        <v>17.991701171875</v>
      </c>
      <c r="O2241" s="53">
        <f t="shared" si="342"/>
        <v>0</v>
      </c>
      <c r="P2241" s="54">
        <f t="shared" si="343"/>
        <v>58.927641853201457</v>
      </c>
      <c r="Q2241" s="69">
        <v>36.058606975533579</v>
      </c>
      <c r="R2241" s="53">
        <f t="shared" si="344"/>
        <v>9.9613263925039028</v>
      </c>
      <c r="S2241" s="53">
        <f t="shared" si="345"/>
        <v>0</v>
      </c>
      <c r="T2241" s="53">
        <f t="shared" si="346"/>
        <v>0</v>
      </c>
      <c r="U2241" s="53">
        <f t="shared" si="347"/>
        <v>58.927641853201457</v>
      </c>
      <c r="V2241" s="69">
        <v>36.058606975533579</v>
      </c>
      <c r="W2241" s="53">
        <f t="shared" si="348"/>
        <v>9.9613263925039028</v>
      </c>
      <c r="X2241" s="53">
        <f t="shared" si="349"/>
        <v>0</v>
      </c>
      <c r="Y2241" s="12"/>
      <c r="Z2241" s="21"/>
      <c r="AA2241" s="48"/>
      <c r="AB2241" s="21"/>
      <c r="AC2241" s="12"/>
    </row>
    <row r="2242" spans="1:29" x14ac:dyDescent="0.3">
      <c r="A2242" s="1">
        <f t="shared" si="340"/>
        <v>45223.312499994572</v>
      </c>
      <c r="B2242" s="6">
        <v>24</v>
      </c>
      <c r="C2242" s="6" t="s">
        <v>73</v>
      </c>
      <c r="D2242">
        <f>IF(HOUR(A2242)+MINUTE(A2242)/60&lt;=18,1,IF(HOUR(A2242)+MINUTE(A2242)/60&gt;=23.25,1,LOOKUP(DAY(A2242),calendario!$A$12:$A$41,calendario!$C$12:$C$41)))</f>
        <v>1</v>
      </c>
      <c r="E2242" s="89">
        <f t="shared" si="341"/>
        <v>4.5093696289062501</v>
      </c>
      <c r="F2242" s="88">
        <v>18.037478515625001</v>
      </c>
      <c r="G2242" s="89">
        <f t="shared" si="341"/>
        <v>4.4980698242187502</v>
      </c>
      <c r="H2242" s="86">
        <v>17.992279296875001</v>
      </c>
      <c r="O2242" s="53">
        <f t="shared" si="342"/>
        <v>0</v>
      </c>
      <c r="P2242" s="54">
        <f t="shared" si="343"/>
        <v>58.927641853201457</v>
      </c>
      <c r="Q2242" s="69">
        <v>36.058606975533579</v>
      </c>
      <c r="R2242" s="53">
        <f t="shared" si="344"/>
        <v>9.9613263925039028</v>
      </c>
      <c r="S2242" s="53">
        <f t="shared" si="345"/>
        <v>0</v>
      </c>
      <c r="T2242" s="53">
        <f t="shared" si="346"/>
        <v>0</v>
      </c>
      <c r="U2242" s="53">
        <f t="shared" si="347"/>
        <v>58.927641853201457</v>
      </c>
      <c r="V2242" s="69">
        <v>36.058606975533579</v>
      </c>
      <c r="W2242" s="53">
        <f t="shared" si="348"/>
        <v>9.9613263925039028</v>
      </c>
      <c r="X2242" s="53">
        <f t="shared" si="349"/>
        <v>0</v>
      </c>
      <c r="Y2242" s="12"/>
      <c r="Z2242" s="21"/>
      <c r="AA2242" s="48"/>
      <c r="AB2242" s="21"/>
      <c r="AC2242" s="12"/>
    </row>
    <row r="2243" spans="1:29" x14ac:dyDescent="0.3">
      <c r="A2243" s="1">
        <f t="shared" si="340"/>
        <v>45223.322916661236</v>
      </c>
      <c r="B2243" s="6">
        <v>24</v>
      </c>
      <c r="C2243" s="6" t="s">
        <v>74</v>
      </c>
      <c r="D2243">
        <f>IF(HOUR(A2243)+MINUTE(A2243)/60&lt;=18,1,IF(HOUR(A2243)+MINUTE(A2243)/60&gt;=23.25,1,LOOKUP(DAY(A2243),calendario!$A$12:$A$41,calendario!$C$12:$C$41)))</f>
        <v>1</v>
      </c>
      <c r="E2243" s="89">
        <f t="shared" si="341"/>
        <v>4.5093715820312497</v>
      </c>
      <c r="F2243" s="88">
        <v>18.037486328124999</v>
      </c>
      <c r="G2243" s="89">
        <f t="shared" si="341"/>
        <v>4.4982363281250004</v>
      </c>
      <c r="H2243" s="86">
        <v>17.992945312500002</v>
      </c>
      <c r="O2243" s="53">
        <f t="shared" si="342"/>
        <v>0</v>
      </c>
      <c r="P2243" s="54">
        <f t="shared" si="343"/>
        <v>58.927641853201457</v>
      </c>
      <c r="Q2243" s="69">
        <v>36.463152004164499</v>
      </c>
      <c r="R2243" s="53">
        <f t="shared" si="344"/>
        <v>9.7590538781884426</v>
      </c>
      <c r="S2243" s="53">
        <f t="shared" si="345"/>
        <v>0</v>
      </c>
      <c r="T2243" s="53">
        <f t="shared" si="346"/>
        <v>0</v>
      </c>
      <c r="U2243" s="53">
        <f t="shared" si="347"/>
        <v>58.927641853201457</v>
      </c>
      <c r="V2243" s="69">
        <v>36.463152004164499</v>
      </c>
      <c r="W2243" s="53">
        <f t="shared" si="348"/>
        <v>9.7590538781884426</v>
      </c>
      <c r="X2243" s="53">
        <f t="shared" si="349"/>
        <v>0</v>
      </c>
      <c r="Y2243" s="12"/>
      <c r="Z2243" s="21"/>
      <c r="AA2243" s="48"/>
      <c r="AB2243" s="21"/>
      <c r="AC2243" s="12"/>
    </row>
    <row r="2244" spans="1:29" x14ac:dyDescent="0.3">
      <c r="A2244" s="1">
        <f t="shared" si="340"/>
        <v>45223.333333327901</v>
      </c>
      <c r="B2244" s="6">
        <v>24</v>
      </c>
      <c r="C2244" s="6" t="s">
        <v>75</v>
      </c>
      <c r="D2244">
        <f>IF(HOUR(A2244)+MINUTE(A2244)/60&lt;=18,1,IF(HOUR(A2244)+MINUTE(A2244)/60&gt;=23.25,1,LOOKUP(DAY(A2244),calendario!$A$12:$A$41,calendario!$C$12:$C$41)))</f>
        <v>1</v>
      </c>
      <c r="E2244" s="89">
        <f t="shared" si="341"/>
        <v>4.5094335937499999</v>
      </c>
      <c r="F2244" s="88">
        <v>18.037734374999999</v>
      </c>
      <c r="G2244" s="89">
        <f t="shared" si="341"/>
        <v>4.498103515625</v>
      </c>
      <c r="H2244" s="86">
        <v>17.9924140625</v>
      </c>
      <c r="O2244" s="53">
        <f t="shared" si="342"/>
        <v>0</v>
      </c>
      <c r="P2244" s="54">
        <f t="shared" si="343"/>
        <v>58.927641853201457</v>
      </c>
      <c r="Q2244" s="69">
        <v>36.463152004164499</v>
      </c>
      <c r="R2244" s="53">
        <f t="shared" si="344"/>
        <v>9.7590538781884426</v>
      </c>
      <c r="S2244" s="53">
        <f t="shared" si="345"/>
        <v>0</v>
      </c>
      <c r="T2244" s="53">
        <f t="shared" si="346"/>
        <v>0</v>
      </c>
      <c r="U2244" s="53">
        <f t="shared" si="347"/>
        <v>58.927641853201457</v>
      </c>
      <c r="V2244" s="69">
        <v>36.463152004164499</v>
      </c>
      <c r="W2244" s="53">
        <f t="shared" si="348"/>
        <v>9.7590538781884426</v>
      </c>
      <c r="X2244" s="53">
        <f t="shared" si="349"/>
        <v>0</v>
      </c>
      <c r="Y2244" s="12"/>
      <c r="Z2244" s="21"/>
      <c r="AA2244" s="48"/>
      <c r="AB2244" s="21"/>
      <c r="AC2244" s="12"/>
    </row>
    <row r="2245" spans="1:29" x14ac:dyDescent="0.3">
      <c r="A2245" s="1">
        <f t="shared" si="340"/>
        <v>45223.343749994565</v>
      </c>
      <c r="B2245" s="6">
        <v>24</v>
      </c>
      <c r="C2245" s="6" t="s">
        <v>76</v>
      </c>
      <c r="D2245">
        <f>IF(HOUR(A2245)+MINUTE(A2245)/60&lt;=18,1,IF(HOUR(A2245)+MINUTE(A2245)/60&gt;=23.25,1,LOOKUP(DAY(A2245),calendario!$A$12:$A$41,calendario!$C$12:$C$41)))</f>
        <v>1</v>
      </c>
      <c r="E2245" s="89">
        <f t="shared" si="341"/>
        <v>4.5095947265624998</v>
      </c>
      <c r="F2245" s="88">
        <v>18.038378906249999</v>
      </c>
      <c r="G2245" s="89">
        <f t="shared" si="341"/>
        <v>4.4984536132812503</v>
      </c>
      <c r="H2245" s="86">
        <v>17.993814453125001</v>
      </c>
      <c r="O2245" s="53">
        <f t="shared" si="342"/>
        <v>0</v>
      </c>
      <c r="P2245" s="54">
        <f t="shared" si="343"/>
        <v>58.927641853201457</v>
      </c>
      <c r="Q2245" s="69">
        <v>36.416411764705884</v>
      </c>
      <c r="R2245" s="53">
        <f t="shared" si="344"/>
        <v>9.7824239979177499</v>
      </c>
      <c r="S2245" s="53">
        <f t="shared" si="345"/>
        <v>0</v>
      </c>
      <c r="T2245" s="53">
        <f t="shared" si="346"/>
        <v>0</v>
      </c>
      <c r="U2245" s="53">
        <f t="shared" si="347"/>
        <v>58.927641853201457</v>
      </c>
      <c r="V2245" s="69">
        <v>36.416411764705884</v>
      </c>
      <c r="W2245" s="53">
        <f t="shared" si="348"/>
        <v>9.7824239979177499</v>
      </c>
      <c r="X2245" s="53">
        <f t="shared" si="349"/>
        <v>0</v>
      </c>
      <c r="Y2245" s="12"/>
      <c r="Z2245" s="21"/>
      <c r="AA2245" s="48"/>
      <c r="AB2245" s="21"/>
      <c r="AC2245" s="12"/>
    </row>
    <row r="2246" spans="1:29" x14ac:dyDescent="0.3">
      <c r="A2246" s="1">
        <f t="shared" ref="A2246:A2309" si="350">A2245+0.0104166666666667</f>
        <v>45223.354166661229</v>
      </c>
      <c r="B2246" s="6">
        <v>24</v>
      </c>
      <c r="C2246" s="6" t="s">
        <v>77</v>
      </c>
      <c r="D2246">
        <f>IF(HOUR(A2246)+MINUTE(A2246)/60&lt;=18,1,IF(HOUR(A2246)+MINUTE(A2246)/60&gt;=23.25,1,LOOKUP(DAY(A2246),calendario!$A$12:$A$41,calendario!$C$12:$C$41)))</f>
        <v>1</v>
      </c>
      <c r="E2246" s="89">
        <f t="shared" ref="E2246:G2309" si="351">F2246/4</f>
        <v>4.5090922851562496</v>
      </c>
      <c r="F2246" s="88">
        <v>18.036369140624998</v>
      </c>
      <c r="G2246" s="89">
        <f t="shared" si="351"/>
        <v>4.4984267578125001</v>
      </c>
      <c r="H2246" s="86">
        <v>17.99370703125</v>
      </c>
      <c r="O2246" s="53">
        <f t="shared" ref="O2246:O2309" si="352">IF(($K$2*95%/4-E2246)*$M$8*$M$9&lt;0,0,($K$2*95%/4-E2246)*$M$8*$M$9)</f>
        <v>0</v>
      </c>
      <c r="P2246" s="54">
        <f t="shared" ref="P2246:P2309" si="353">IF(B2246&lt;=3,IF(D2246=1,$L$14*10/$K$11,$K$14*10/$K$11),IF(D2246=1,$L$15*10/$K$11,$K$15*10/$K$11))</f>
        <v>58.927641853201457</v>
      </c>
      <c r="Q2246" s="69">
        <v>36.416411764705884</v>
      </c>
      <c r="R2246" s="53">
        <f t="shared" ref="R2246:R2309" si="354">IF((P2246*95%-Q2246)/2&lt;0,0,(P2246*95%-Q2246)/2)</f>
        <v>9.7824239979177499</v>
      </c>
      <c r="S2246" s="53">
        <f t="shared" ref="S2246:S2309" si="355">R2246*O2246</f>
        <v>0</v>
      </c>
      <c r="T2246" s="53">
        <f t="shared" ref="T2246:T2309" si="356">IF(($K$3*95%/4-G2246)*$M$8*$M$9&lt;0,0,($K$3*95%/4-G2246)*$M$8*$M$9)</f>
        <v>0</v>
      </c>
      <c r="U2246" s="53">
        <f t="shared" ref="U2246:U2309" si="357">IF(B2246&lt;=3,IF(D2246=1,$L$14*10/$K$11,$K$14*10/$K$11),IF(D2246=1,$L$15*10/$K$11,$K$15*10/$K$11))</f>
        <v>58.927641853201457</v>
      </c>
      <c r="V2246" s="69">
        <v>36.416411764705884</v>
      </c>
      <c r="W2246" s="53">
        <f t="shared" ref="W2246:W2309" si="358">IF((U2246*95%-V2246)/2&lt;0,0,(U2246*95%-V2246)/2)</f>
        <v>9.7824239979177499</v>
      </c>
      <c r="X2246" s="53">
        <f t="shared" ref="X2246:X2309" si="359">W2246*T2246</f>
        <v>0</v>
      </c>
      <c r="Y2246" s="12"/>
      <c r="Z2246" s="21"/>
      <c r="AA2246" s="48"/>
      <c r="AB2246" s="21"/>
      <c r="AC2246" s="12"/>
    </row>
    <row r="2247" spans="1:29" x14ac:dyDescent="0.3">
      <c r="A2247" s="1">
        <f t="shared" si="350"/>
        <v>45223.364583327893</v>
      </c>
      <c r="B2247" s="6">
        <v>24</v>
      </c>
      <c r="C2247" s="6" t="s">
        <v>78</v>
      </c>
      <c r="D2247">
        <f>IF(HOUR(A2247)+MINUTE(A2247)/60&lt;=18,1,IF(HOUR(A2247)+MINUTE(A2247)/60&gt;=23.25,1,LOOKUP(DAY(A2247),calendario!$A$12:$A$41,calendario!$C$12:$C$41)))</f>
        <v>1</v>
      </c>
      <c r="E2247" s="89">
        <f t="shared" si="351"/>
        <v>4.5076718749999998</v>
      </c>
      <c r="F2247" s="88">
        <v>18.030687499999999</v>
      </c>
      <c r="G2247" s="89">
        <f t="shared" si="351"/>
        <v>4.4986318359375002</v>
      </c>
      <c r="H2247" s="86">
        <v>17.994527343750001</v>
      </c>
      <c r="O2247" s="53">
        <f t="shared" si="352"/>
        <v>0</v>
      </c>
      <c r="P2247" s="54">
        <f t="shared" si="353"/>
        <v>58.927641853201457</v>
      </c>
      <c r="Q2247" s="69">
        <v>36.244986725663715</v>
      </c>
      <c r="R2247" s="53">
        <f t="shared" si="354"/>
        <v>9.8681365174388347</v>
      </c>
      <c r="S2247" s="53">
        <f t="shared" si="355"/>
        <v>0</v>
      </c>
      <c r="T2247" s="53">
        <f t="shared" si="356"/>
        <v>0</v>
      </c>
      <c r="U2247" s="53">
        <f t="shared" si="357"/>
        <v>58.927641853201457</v>
      </c>
      <c r="V2247" s="69">
        <v>36.244986725663715</v>
      </c>
      <c r="W2247" s="53">
        <f t="shared" si="358"/>
        <v>9.8681365174388347</v>
      </c>
      <c r="X2247" s="53">
        <f t="shared" si="359"/>
        <v>0</v>
      </c>
      <c r="Y2247" s="12"/>
      <c r="Z2247" s="21"/>
      <c r="AA2247" s="48"/>
      <c r="AB2247" s="21"/>
      <c r="AC2247" s="12"/>
    </row>
    <row r="2248" spans="1:29" x14ac:dyDescent="0.3">
      <c r="A2248" s="1">
        <f t="shared" si="350"/>
        <v>45223.374999994558</v>
      </c>
      <c r="B2248" s="6">
        <v>24</v>
      </c>
      <c r="C2248" s="6" t="s">
        <v>79</v>
      </c>
      <c r="D2248">
        <f>IF(HOUR(A2248)+MINUTE(A2248)/60&lt;=18,1,IF(HOUR(A2248)+MINUTE(A2248)/60&gt;=23.25,1,LOOKUP(DAY(A2248),calendario!$A$12:$A$41,calendario!$C$12:$C$41)))</f>
        <v>1</v>
      </c>
      <c r="E2248" s="89">
        <f t="shared" si="351"/>
        <v>4.5061293945312499</v>
      </c>
      <c r="F2248" s="88">
        <v>18.024517578125</v>
      </c>
      <c r="G2248" s="89">
        <f t="shared" si="351"/>
        <v>4.4988754882812501</v>
      </c>
      <c r="H2248" s="86">
        <v>17.995501953125</v>
      </c>
      <c r="O2248" s="53">
        <f t="shared" si="352"/>
        <v>0</v>
      </c>
      <c r="P2248" s="54">
        <f t="shared" si="353"/>
        <v>58.927641853201457</v>
      </c>
      <c r="Q2248" s="69">
        <v>36.244986725663715</v>
      </c>
      <c r="R2248" s="53">
        <f t="shared" si="354"/>
        <v>9.8681365174388347</v>
      </c>
      <c r="S2248" s="53">
        <f t="shared" si="355"/>
        <v>0</v>
      </c>
      <c r="T2248" s="53">
        <f t="shared" si="356"/>
        <v>0</v>
      </c>
      <c r="U2248" s="53">
        <f t="shared" si="357"/>
        <v>58.927641853201457</v>
      </c>
      <c r="V2248" s="69">
        <v>36.244986725663715</v>
      </c>
      <c r="W2248" s="53">
        <f t="shared" si="358"/>
        <v>9.8681365174388347</v>
      </c>
      <c r="X2248" s="53">
        <f t="shared" si="359"/>
        <v>0</v>
      </c>
      <c r="Y2248" s="12"/>
      <c r="Z2248" s="21"/>
      <c r="AA2248" s="48"/>
      <c r="AB2248" s="21"/>
      <c r="AC2248" s="12"/>
    </row>
    <row r="2249" spans="1:29" x14ac:dyDescent="0.3">
      <c r="A2249" s="1">
        <f t="shared" si="350"/>
        <v>45223.385416661222</v>
      </c>
      <c r="B2249" s="6">
        <v>24</v>
      </c>
      <c r="C2249" s="6" t="s">
        <v>80</v>
      </c>
      <c r="D2249">
        <f>IF(HOUR(A2249)+MINUTE(A2249)/60&lt;=18,1,IF(HOUR(A2249)+MINUTE(A2249)/60&gt;=23.25,1,LOOKUP(DAY(A2249),calendario!$A$12:$A$41,calendario!$C$12:$C$41)))</f>
        <v>1</v>
      </c>
      <c r="E2249" s="89">
        <f t="shared" si="351"/>
        <v>4.5043671874999998</v>
      </c>
      <c r="F2249" s="88">
        <v>18.017468749999999</v>
      </c>
      <c r="G2249" s="89">
        <f t="shared" si="351"/>
        <v>4.4900742187500002</v>
      </c>
      <c r="H2249" s="86">
        <v>17.960296875000001</v>
      </c>
      <c r="O2249" s="53">
        <f t="shared" si="352"/>
        <v>0</v>
      </c>
      <c r="P2249" s="54">
        <f t="shared" si="353"/>
        <v>58.927641853201457</v>
      </c>
      <c r="Q2249" s="69">
        <v>36.036854242581988</v>
      </c>
      <c r="R2249" s="53">
        <f t="shared" si="354"/>
        <v>9.972202758979698</v>
      </c>
      <c r="S2249" s="53">
        <f t="shared" si="355"/>
        <v>0</v>
      </c>
      <c r="T2249" s="53">
        <f t="shared" si="356"/>
        <v>0</v>
      </c>
      <c r="U2249" s="53">
        <f t="shared" si="357"/>
        <v>58.927641853201457</v>
      </c>
      <c r="V2249" s="69">
        <v>36.036854242581988</v>
      </c>
      <c r="W2249" s="53">
        <f t="shared" si="358"/>
        <v>9.972202758979698</v>
      </c>
      <c r="X2249" s="53">
        <f t="shared" si="359"/>
        <v>0</v>
      </c>
      <c r="Y2249" s="12"/>
      <c r="Z2249" s="21"/>
      <c r="AA2249" s="48"/>
      <c r="AB2249" s="21"/>
      <c r="AC2249" s="12"/>
    </row>
    <row r="2250" spans="1:29" x14ac:dyDescent="0.3">
      <c r="A2250" s="1">
        <f t="shared" si="350"/>
        <v>45223.395833327886</v>
      </c>
      <c r="B2250" s="6">
        <v>24</v>
      </c>
      <c r="C2250" s="6" t="s">
        <v>81</v>
      </c>
      <c r="D2250">
        <f>IF(HOUR(A2250)+MINUTE(A2250)/60&lt;=18,1,IF(HOUR(A2250)+MINUTE(A2250)/60&gt;=23.25,1,LOOKUP(DAY(A2250),calendario!$A$12:$A$41,calendario!$C$12:$C$41)))</f>
        <v>1</v>
      </c>
      <c r="E2250" s="89">
        <f t="shared" si="351"/>
        <v>4.5021181640624999</v>
      </c>
      <c r="F2250" s="88">
        <v>18.008472656249999</v>
      </c>
      <c r="G2250" s="89">
        <f t="shared" si="351"/>
        <v>4.2766293945312501</v>
      </c>
      <c r="H2250" s="86">
        <v>17.106517578125001</v>
      </c>
      <c r="O2250" s="53">
        <f t="shared" si="352"/>
        <v>0</v>
      </c>
      <c r="P2250" s="54">
        <f t="shared" si="353"/>
        <v>58.927641853201457</v>
      </c>
      <c r="Q2250" s="69">
        <v>36.036854242581988</v>
      </c>
      <c r="R2250" s="53">
        <f t="shared" si="354"/>
        <v>9.972202758979698</v>
      </c>
      <c r="S2250" s="53">
        <f t="shared" si="355"/>
        <v>0</v>
      </c>
      <c r="T2250" s="53">
        <f t="shared" si="356"/>
        <v>0.16356297050814483</v>
      </c>
      <c r="U2250" s="53">
        <f t="shared" si="357"/>
        <v>58.927641853201457</v>
      </c>
      <c r="V2250" s="69">
        <v>36.036854242581988</v>
      </c>
      <c r="W2250" s="53">
        <f t="shared" si="358"/>
        <v>9.972202758979698</v>
      </c>
      <c r="X2250" s="53">
        <f t="shared" si="359"/>
        <v>1.6310831057682369</v>
      </c>
      <c r="Y2250" s="12"/>
      <c r="Z2250" s="21"/>
      <c r="AA2250" s="48"/>
      <c r="AB2250" s="21"/>
      <c r="AC2250" s="12"/>
    </row>
    <row r="2251" spans="1:29" x14ac:dyDescent="0.3">
      <c r="A2251" s="1">
        <f t="shared" si="350"/>
        <v>45223.40624999455</v>
      </c>
      <c r="B2251" s="6">
        <v>24</v>
      </c>
      <c r="C2251" s="6" t="s">
        <v>82</v>
      </c>
      <c r="D2251">
        <f>IF(HOUR(A2251)+MINUTE(A2251)/60&lt;=18,1,IF(HOUR(A2251)+MINUTE(A2251)/60&gt;=23.25,1,LOOKUP(DAY(A2251),calendario!$A$12:$A$41,calendario!$C$12:$C$41)))</f>
        <v>1</v>
      </c>
      <c r="E2251" s="89">
        <f t="shared" si="351"/>
        <v>4.5008925781249998</v>
      </c>
      <c r="F2251" s="88">
        <v>18.003570312499999</v>
      </c>
      <c r="G2251" s="89">
        <f t="shared" si="351"/>
        <v>2.2949772949218752</v>
      </c>
      <c r="H2251" s="86">
        <v>9.1799091796875008</v>
      </c>
      <c r="O2251" s="53">
        <f t="shared" si="352"/>
        <v>0</v>
      </c>
      <c r="P2251" s="54">
        <f t="shared" si="353"/>
        <v>58.927641853201457</v>
      </c>
      <c r="Q2251" s="69">
        <v>36.499700937011973</v>
      </c>
      <c r="R2251" s="53">
        <f t="shared" si="354"/>
        <v>9.7407794117647057</v>
      </c>
      <c r="S2251" s="53">
        <f t="shared" si="355"/>
        <v>0</v>
      </c>
      <c r="T2251" s="53">
        <f t="shared" si="356"/>
        <v>2.1849772960100808</v>
      </c>
      <c r="U2251" s="53">
        <f t="shared" si="357"/>
        <v>58.927641853201457</v>
      </c>
      <c r="V2251" s="69">
        <v>36.499700937011973</v>
      </c>
      <c r="W2251" s="53">
        <f t="shared" si="358"/>
        <v>9.7407794117647057</v>
      </c>
      <c r="X2251" s="53">
        <f t="shared" si="359"/>
        <v>21.283381860148314</v>
      </c>
      <c r="Y2251" s="12"/>
      <c r="Z2251" s="21"/>
      <c r="AA2251" s="48"/>
      <c r="AB2251" s="21"/>
      <c r="AC2251" s="12"/>
    </row>
    <row r="2252" spans="1:29" x14ac:dyDescent="0.3">
      <c r="A2252" s="1">
        <f t="shared" si="350"/>
        <v>45223.416666661215</v>
      </c>
      <c r="B2252" s="6">
        <v>24</v>
      </c>
      <c r="C2252" s="6" t="s">
        <v>83</v>
      </c>
      <c r="D2252">
        <f>IF(HOUR(A2252)+MINUTE(A2252)/60&lt;=18,1,IF(HOUR(A2252)+MINUTE(A2252)/60&gt;=23.25,1,LOOKUP(DAY(A2252),calendario!$A$12:$A$41,calendario!$C$12:$C$41)))</f>
        <v>1</v>
      </c>
      <c r="E2252" s="89">
        <f t="shared" si="351"/>
        <v>4.5001557617187498</v>
      </c>
      <c r="F2252" s="88">
        <v>18.000623046874999</v>
      </c>
      <c r="G2252" s="89">
        <f t="shared" si="351"/>
        <v>3.1293645019531251</v>
      </c>
      <c r="H2252" s="86">
        <v>12.5174580078125</v>
      </c>
      <c r="O2252" s="53">
        <f t="shared" si="352"/>
        <v>0</v>
      </c>
      <c r="P2252" s="54">
        <f t="shared" si="353"/>
        <v>58.927641853201457</v>
      </c>
      <c r="Q2252" s="69">
        <v>36.499700937011973</v>
      </c>
      <c r="R2252" s="53">
        <f t="shared" si="354"/>
        <v>9.7407794117647057</v>
      </c>
      <c r="S2252" s="53">
        <f t="shared" si="355"/>
        <v>0</v>
      </c>
      <c r="T2252" s="53">
        <f t="shared" si="356"/>
        <v>1.3338479511361796</v>
      </c>
      <c r="U2252" s="53">
        <f t="shared" si="357"/>
        <v>58.927641853201457</v>
      </c>
      <c r="V2252" s="69">
        <v>36.499700937011973</v>
      </c>
      <c r="W2252" s="53">
        <f t="shared" si="358"/>
        <v>9.7407794117647057</v>
      </c>
      <c r="X2252" s="53">
        <f t="shared" si="359"/>
        <v>12.992718660851834</v>
      </c>
      <c r="Y2252" s="12"/>
      <c r="Z2252" s="21"/>
      <c r="AA2252" s="48"/>
      <c r="AB2252" s="21"/>
      <c r="AC2252" s="12"/>
    </row>
    <row r="2253" spans="1:29" x14ac:dyDescent="0.3">
      <c r="A2253" s="1">
        <f t="shared" si="350"/>
        <v>45223.427083327879</v>
      </c>
      <c r="B2253" s="6">
        <v>24</v>
      </c>
      <c r="C2253" s="6" t="s">
        <v>84</v>
      </c>
      <c r="D2253">
        <f>IF(HOUR(A2253)+MINUTE(A2253)/60&lt;=18,1,IF(HOUR(A2253)+MINUTE(A2253)/60&gt;=23.25,1,LOOKUP(DAY(A2253),calendario!$A$12:$A$41,calendario!$C$12:$C$41)))</f>
        <v>1</v>
      </c>
      <c r="E2253" s="89">
        <f t="shared" si="351"/>
        <v>4.4977338867187502</v>
      </c>
      <c r="F2253" s="88">
        <v>17.990935546875001</v>
      </c>
      <c r="G2253" s="89">
        <f t="shared" si="351"/>
        <v>4.4983403320312503</v>
      </c>
      <c r="H2253" s="86">
        <v>17.993361328125001</v>
      </c>
      <c r="O2253" s="53">
        <f t="shared" si="352"/>
        <v>0</v>
      </c>
      <c r="P2253" s="54">
        <f t="shared" si="353"/>
        <v>58.927641853201457</v>
      </c>
      <c r="Q2253" s="69">
        <v>36.939608537220195</v>
      </c>
      <c r="R2253" s="53">
        <f t="shared" si="354"/>
        <v>9.5208256116605945</v>
      </c>
      <c r="S2253" s="53">
        <f t="shared" si="355"/>
        <v>0</v>
      </c>
      <c r="T2253" s="53">
        <f t="shared" si="356"/>
        <v>0</v>
      </c>
      <c r="U2253" s="53">
        <f t="shared" si="357"/>
        <v>58.927641853201457</v>
      </c>
      <c r="V2253" s="69">
        <v>36.939608537220195</v>
      </c>
      <c r="W2253" s="53">
        <f t="shared" si="358"/>
        <v>9.5208256116605945</v>
      </c>
      <c r="X2253" s="53">
        <f t="shared" si="359"/>
        <v>0</v>
      </c>
      <c r="Y2253" s="12"/>
      <c r="Z2253" s="21"/>
      <c r="AA2253" s="48"/>
      <c r="AB2253" s="21"/>
      <c r="AC2253" s="12"/>
    </row>
    <row r="2254" spans="1:29" x14ac:dyDescent="0.3">
      <c r="A2254" s="1">
        <f t="shared" si="350"/>
        <v>45223.437499994543</v>
      </c>
      <c r="B2254" s="6">
        <v>24</v>
      </c>
      <c r="C2254" s="6" t="s">
        <v>85</v>
      </c>
      <c r="D2254">
        <f>IF(HOUR(A2254)+MINUTE(A2254)/60&lt;=18,1,IF(HOUR(A2254)+MINUTE(A2254)/60&gt;=23.25,1,LOOKUP(DAY(A2254),calendario!$A$12:$A$41,calendario!$C$12:$C$41)))</f>
        <v>1</v>
      </c>
      <c r="E2254" s="89">
        <f t="shared" si="351"/>
        <v>4.4973061523437501</v>
      </c>
      <c r="F2254" s="88">
        <v>17.989224609375</v>
      </c>
      <c r="G2254" s="89">
        <f t="shared" si="351"/>
        <v>4.4984145507812503</v>
      </c>
      <c r="H2254" s="86">
        <v>17.993658203125001</v>
      </c>
      <c r="O2254" s="53">
        <f t="shared" si="352"/>
        <v>0</v>
      </c>
      <c r="P2254" s="54">
        <f t="shared" si="353"/>
        <v>58.927641853201457</v>
      </c>
      <c r="Q2254" s="69">
        <v>36.939608537220195</v>
      </c>
      <c r="R2254" s="53">
        <f t="shared" si="354"/>
        <v>9.5208256116605945</v>
      </c>
      <c r="S2254" s="53">
        <f t="shared" si="355"/>
        <v>0</v>
      </c>
      <c r="T2254" s="53">
        <f t="shared" si="356"/>
        <v>0</v>
      </c>
      <c r="U2254" s="53">
        <f t="shared" si="357"/>
        <v>58.927641853201457</v>
      </c>
      <c r="V2254" s="69">
        <v>36.939608537220195</v>
      </c>
      <c r="W2254" s="53">
        <f t="shared" si="358"/>
        <v>9.5208256116605945</v>
      </c>
      <c r="X2254" s="53">
        <f t="shared" si="359"/>
        <v>0</v>
      </c>
      <c r="Y2254" s="12"/>
      <c r="Z2254" s="21"/>
      <c r="AA2254" s="48"/>
      <c r="AB2254" s="21"/>
      <c r="AC2254" s="12"/>
    </row>
    <row r="2255" spans="1:29" x14ac:dyDescent="0.3">
      <c r="A2255" s="1">
        <f t="shared" si="350"/>
        <v>45223.447916661207</v>
      </c>
      <c r="B2255" s="6">
        <v>24</v>
      </c>
      <c r="C2255" s="6" t="s">
        <v>86</v>
      </c>
      <c r="D2255">
        <f>IF(HOUR(A2255)+MINUTE(A2255)/60&lt;=18,1,IF(HOUR(A2255)+MINUTE(A2255)/60&gt;=23.25,1,LOOKUP(DAY(A2255),calendario!$A$12:$A$41,calendario!$C$12:$C$41)))</f>
        <v>1</v>
      </c>
      <c r="E2255" s="89">
        <f t="shared" si="351"/>
        <v>4.4959648437500004</v>
      </c>
      <c r="F2255" s="88">
        <v>17.983859375000002</v>
      </c>
      <c r="G2255" s="89">
        <f t="shared" si="351"/>
        <v>4.4984707031250002</v>
      </c>
      <c r="H2255" s="86">
        <v>17.993882812500001</v>
      </c>
      <c r="O2255" s="53">
        <f t="shared" si="352"/>
        <v>0</v>
      </c>
      <c r="P2255" s="54">
        <f t="shared" si="353"/>
        <v>58.927641853201457</v>
      </c>
      <c r="Q2255" s="69">
        <v>36.816745184799586</v>
      </c>
      <c r="R2255" s="53">
        <f t="shared" si="354"/>
        <v>9.5822572878708989</v>
      </c>
      <c r="S2255" s="53">
        <f t="shared" si="355"/>
        <v>0</v>
      </c>
      <c r="T2255" s="53">
        <f t="shared" si="356"/>
        <v>0</v>
      </c>
      <c r="U2255" s="53">
        <f t="shared" si="357"/>
        <v>58.927641853201457</v>
      </c>
      <c r="V2255" s="69">
        <v>36.816745184799586</v>
      </c>
      <c r="W2255" s="53">
        <f t="shared" si="358"/>
        <v>9.5822572878708989</v>
      </c>
      <c r="X2255" s="53">
        <f t="shared" si="359"/>
        <v>0</v>
      </c>
      <c r="Y2255" s="12"/>
      <c r="Z2255" s="21"/>
      <c r="AA2255" s="48"/>
      <c r="AB2255" s="21"/>
      <c r="AC2255" s="12"/>
    </row>
    <row r="2256" spans="1:29" x14ac:dyDescent="0.3">
      <c r="A2256" s="1">
        <f t="shared" si="350"/>
        <v>45223.458333327872</v>
      </c>
      <c r="B2256" s="6">
        <v>24</v>
      </c>
      <c r="C2256" s="6" t="s">
        <v>87</v>
      </c>
      <c r="D2256">
        <f>IF(HOUR(A2256)+MINUTE(A2256)/60&lt;=18,1,IF(HOUR(A2256)+MINUTE(A2256)/60&gt;=23.25,1,LOOKUP(DAY(A2256),calendario!$A$12:$A$41,calendario!$C$12:$C$41)))</f>
        <v>1</v>
      </c>
      <c r="E2256" s="89">
        <f t="shared" si="351"/>
        <v>4.49539208984375</v>
      </c>
      <c r="F2256" s="88">
        <v>17.981568359375</v>
      </c>
      <c r="G2256" s="89">
        <f t="shared" si="351"/>
        <v>4.4978623046874997</v>
      </c>
      <c r="H2256" s="86">
        <v>17.991449218749999</v>
      </c>
      <c r="O2256" s="53">
        <f t="shared" si="352"/>
        <v>0</v>
      </c>
      <c r="P2256" s="54">
        <f t="shared" si="353"/>
        <v>58.927641853201457</v>
      </c>
      <c r="Q2256" s="69">
        <v>36.816745184799586</v>
      </c>
      <c r="R2256" s="53">
        <f t="shared" si="354"/>
        <v>9.5822572878708989</v>
      </c>
      <c r="S2256" s="53">
        <f t="shared" si="355"/>
        <v>0</v>
      </c>
      <c r="T2256" s="53">
        <f t="shared" si="356"/>
        <v>0</v>
      </c>
      <c r="U2256" s="53">
        <f t="shared" si="357"/>
        <v>58.927641853201457</v>
      </c>
      <c r="V2256" s="69">
        <v>36.816745184799586</v>
      </c>
      <c r="W2256" s="53">
        <f t="shared" si="358"/>
        <v>9.5822572878708989</v>
      </c>
      <c r="X2256" s="53">
        <f t="shared" si="359"/>
        <v>0</v>
      </c>
      <c r="Y2256" s="12"/>
      <c r="Z2256" s="21"/>
      <c r="AA2256" s="48"/>
      <c r="AB2256" s="21"/>
      <c r="AC2256" s="12"/>
    </row>
    <row r="2257" spans="1:29" x14ac:dyDescent="0.3">
      <c r="A2257" s="1">
        <f t="shared" si="350"/>
        <v>45223.468749994536</v>
      </c>
      <c r="B2257" s="6">
        <v>24</v>
      </c>
      <c r="C2257" s="6" t="s">
        <v>88</v>
      </c>
      <c r="D2257">
        <f>IF(HOUR(A2257)+MINUTE(A2257)/60&lt;=18,1,IF(HOUR(A2257)+MINUTE(A2257)/60&gt;=23.25,1,LOOKUP(DAY(A2257),calendario!$A$12:$A$41,calendario!$C$12:$C$41)))</f>
        <v>1</v>
      </c>
      <c r="E2257" s="89">
        <f t="shared" si="351"/>
        <v>4.4960971679687498</v>
      </c>
      <c r="F2257" s="88">
        <v>17.984388671874999</v>
      </c>
      <c r="G2257" s="89">
        <f t="shared" si="351"/>
        <v>4.4977270507812497</v>
      </c>
      <c r="H2257" s="86">
        <v>17.990908203124999</v>
      </c>
      <c r="O2257" s="53">
        <f t="shared" si="352"/>
        <v>0</v>
      </c>
      <c r="P2257" s="54">
        <f t="shared" si="353"/>
        <v>58.927641853201457</v>
      </c>
      <c r="Q2257" s="69">
        <v>36.509403175429462</v>
      </c>
      <c r="R2257" s="53">
        <f t="shared" si="354"/>
        <v>9.7359282925559611</v>
      </c>
      <c r="S2257" s="53">
        <f t="shared" si="355"/>
        <v>0</v>
      </c>
      <c r="T2257" s="53">
        <f t="shared" si="356"/>
        <v>0</v>
      </c>
      <c r="U2257" s="53">
        <f t="shared" si="357"/>
        <v>58.927641853201457</v>
      </c>
      <c r="V2257" s="69">
        <v>36.509403175429462</v>
      </c>
      <c r="W2257" s="53">
        <f t="shared" si="358"/>
        <v>9.7359282925559611</v>
      </c>
      <c r="X2257" s="53">
        <f t="shared" si="359"/>
        <v>0</v>
      </c>
      <c r="Y2257" s="12"/>
      <c r="Z2257" s="21"/>
      <c r="AA2257" s="48"/>
      <c r="AB2257" s="21"/>
      <c r="AC2257" s="12"/>
    </row>
    <row r="2258" spans="1:29" x14ac:dyDescent="0.3">
      <c r="A2258" s="1">
        <f t="shared" si="350"/>
        <v>45223.4791666612</v>
      </c>
      <c r="B2258" s="6">
        <v>24</v>
      </c>
      <c r="C2258" s="6" t="s">
        <v>89</v>
      </c>
      <c r="D2258">
        <f>IF(HOUR(A2258)+MINUTE(A2258)/60&lt;=18,1,IF(HOUR(A2258)+MINUTE(A2258)/60&gt;=23.25,1,LOOKUP(DAY(A2258),calendario!$A$12:$A$41,calendario!$C$12:$C$41)))</f>
        <v>1</v>
      </c>
      <c r="E2258" s="89">
        <f t="shared" si="351"/>
        <v>4.4959384765625003</v>
      </c>
      <c r="F2258" s="88">
        <v>17.983753906250001</v>
      </c>
      <c r="G2258" s="89">
        <f t="shared" si="351"/>
        <v>4.4977954101562503</v>
      </c>
      <c r="H2258" s="86">
        <v>17.991181640625001</v>
      </c>
      <c r="O2258" s="53">
        <f t="shared" si="352"/>
        <v>0</v>
      </c>
      <c r="P2258" s="54">
        <f t="shared" si="353"/>
        <v>58.927641853201457</v>
      </c>
      <c r="Q2258" s="69">
        <v>36.509403175429462</v>
      </c>
      <c r="R2258" s="53">
        <f t="shared" si="354"/>
        <v>9.7359282925559611</v>
      </c>
      <c r="S2258" s="53">
        <f t="shared" si="355"/>
        <v>0</v>
      </c>
      <c r="T2258" s="53">
        <f t="shared" si="356"/>
        <v>0</v>
      </c>
      <c r="U2258" s="53">
        <f t="shared" si="357"/>
        <v>58.927641853201457</v>
      </c>
      <c r="V2258" s="69">
        <v>36.509403175429462</v>
      </c>
      <c r="W2258" s="53">
        <f t="shared" si="358"/>
        <v>9.7359282925559611</v>
      </c>
      <c r="X2258" s="53">
        <f t="shared" si="359"/>
        <v>0</v>
      </c>
      <c r="Y2258" s="12"/>
      <c r="Z2258" s="21"/>
      <c r="AA2258" s="48"/>
      <c r="AB2258" s="21"/>
      <c r="AC2258" s="12"/>
    </row>
    <row r="2259" spans="1:29" x14ac:dyDescent="0.3">
      <c r="A2259" s="1">
        <f t="shared" si="350"/>
        <v>45223.489583327864</v>
      </c>
      <c r="B2259" s="6">
        <v>24</v>
      </c>
      <c r="C2259" s="6" t="s">
        <v>90</v>
      </c>
      <c r="D2259">
        <f>IF(HOUR(A2259)+MINUTE(A2259)/60&lt;=18,1,IF(HOUR(A2259)+MINUTE(A2259)/60&gt;=23.25,1,LOOKUP(DAY(A2259),calendario!$A$12:$A$41,calendario!$C$12:$C$41)))</f>
        <v>1</v>
      </c>
      <c r="E2259" s="89">
        <f t="shared" si="351"/>
        <v>4.4963896484374999</v>
      </c>
      <c r="F2259" s="88">
        <v>17.98555859375</v>
      </c>
      <c r="G2259" s="89">
        <f t="shared" si="351"/>
        <v>4.4974648437500004</v>
      </c>
      <c r="H2259" s="86">
        <v>17.989859375000002</v>
      </c>
      <c r="O2259" s="53">
        <f t="shared" si="352"/>
        <v>0</v>
      </c>
      <c r="P2259" s="54">
        <f t="shared" si="353"/>
        <v>58.927641853201457</v>
      </c>
      <c r="Q2259" s="69">
        <v>36.577662675689744</v>
      </c>
      <c r="R2259" s="53">
        <f t="shared" si="354"/>
        <v>9.70179854242582</v>
      </c>
      <c r="S2259" s="53">
        <f t="shared" si="355"/>
        <v>0</v>
      </c>
      <c r="T2259" s="53">
        <f t="shared" si="356"/>
        <v>0</v>
      </c>
      <c r="U2259" s="53">
        <f t="shared" si="357"/>
        <v>58.927641853201457</v>
      </c>
      <c r="V2259" s="69">
        <v>36.577662675689744</v>
      </c>
      <c r="W2259" s="53">
        <f t="shared" si="358"/>
        <v>9.70179854242582</v>
      </c>
      <c r="X2259" s="53">
        <f t="shared" si="359"/>
        <v>0</v>
      </c>
      <c r="Y2259" s="12"/>
      <c r="Z2259" s="21"/>
      <c r="AA2259" s="48"/>
      <c r="AB2259" s="21"/>
      <c r="AC2259" s="12"/>
    </row>
    <row r="2260" spans="1:29" x14ac:dyDescent="0.3">
      <c r="A2260" s="1">
        <f t="shared" si="350"/>
        <v>45223.499999994528</v>
      </c>
      <c r="B2260" s="6">
        <v>24</v>
      </c>
      <c r="C2260" s="6" t="s">
        <v>91</v>
      </c>
      <c r="D2260">
        <f>IF(HOUR(A2260)+MINUTE(A2260)/60&lt;=18,1,IF(HOUR(A2260)+MINUTE(A2260)/60&gt;=23.25,1,LOOKUP(DAY(A2260),calendario!$A$12:$A$41,calendario!$C$12:$C$41)))</f>
        <v>1</v>
      </c>
      <c r="E2260" s="89">
        <f t="shared" si="351"/>
        <v>4.4960170898437504</v>
      </c>
      <c r="F2260" s="88">
        <v>17.984068359375001</v>
      </c>
      <c r="G2260" s="89">
        <f t="shared" si="351"/>
        <v>4.4980063476562497</v>
      </c>
      <c r="H2260" s="86">
        <v>17.992025390624999</v>
      </c>
      <c r="O2260" s="53">
        <f t="shared" si="352"/>
        <v>0</v>
      </c>
      <c r="P2260" s="54">
        <f t="shared" si="353"/>
        <v>58.927641853201457</v>
      </c>
      <c r="Q2260" s="69">
        <v>36.577662675689744</v>
      </c>
      <c r="R2260" s="53">
        <f t="shared" si="354"/>
        <v>9.70179854242582</v>
      </c>
      <c r="S2260" s="53">
        <f t="shared" si="355"/>
        <v>0</v>
      </c>
      <c r="T2260" s="53">
        <f t="shared" si="356"/>
        <v>0</v>
      </c>
      <c r="U2260" s="53">
        <f t="shared" si="357"/>
        <v>58.927641853201457</v>
      </c>
      <c r="V2260" s="69">
        <v>36.577662675689744</v>
      </c>
      <c r="W2260" s="53">
        <f t="shared" si="358"/>
        <v>9.70179854242582</v>
      </c>
      <c r="X2260" s="53">
        <f t="shared" si="359"/>
        <v>0</v>
      </c>
      <c r="Y2260" s="12"/>
      <c r="Z2260" s="21"/>
      <c r="AA2260" s="48"/>
      <c r="AB2260" s="21"/>
      <c r="AC2260" s="12"/>
    </row>
    <row r="2261" spans="1:29" x14ac:dyDescent="0.3">
      <c r="A2261" s="1">
        <f t="shared" si="350"/>
        <v>45223.510416661193</v>
      </c>
      <c r="B2261" s="6">
        <v>24</v>
      </c>
      <c r="C2261" s="6" t="s">
        <v>93</v>
      </c>
      <c r="D2261">
        <f>IF(HOUR(A2261)+MINUTE(A2261)/60&lt;=18,1,IF(HOUR(A2261)+MINUTE(A2261)/60&gt;=23.25,1,LOOKUP(DAY(A2261),calendario!$A$12:$A$41,calendario!$C$12:$C$41)))</f>
        <v>1</v>
      </c>
      <c r="E2261" s="89">
        <f t="shared" si="351"/>
        <v>4.4957465820312503</v>
      </c>
      <c r="F2261" s="88">
        <v>17.982986328125001</v>
      </c>
      <c r="G2261" s="89">
        <f t="shared" si="351"/>
        <v>4.4978466796875001</v>
      </c>
      <c r="H2261" s="86">
        <v>17.99138671875</v>
      </c>
      <c r="O2261" s="53">
        <f t="shared" si="352"/>
        <v>0</v>
      </c>
      <c r="P2261" s="54">
        <f t="shared" si="353"/>
        <v>58.927641853201457</v>
      </c>
      <c r="Q2261" s="69">
        <v>36.523084591358661</v>
      </c>
      <c r="R2261" s="53">
        <f t="shared" si="354"/>
        <v>9.7290875845913618</v>
      </c>
      <c r="S2261" s="53">
        <f t="shared" si="355"/>
        <v>0</v>
      </c>
      <c r="T2261" s="53">
        <f t="shared" si="356"/>
        <v>0</v>
      </c>
      <c r="U2261" s="53">
        <f t="shared" si="357"/>
        <v>58.927641853201457</v>
      </c>
      <c r="V2261" s="69">
        <v>36.523084591358661</v>
      </c>
      <c r="W2261" s="53">
        <f t="shared" si="358"/>
        <v>9.7290875845913618</v>
      </c>
      <c r="X2261" s="53">
        <f t="shared" si="359"/>
        <v>0</v>
      </c>
      <c r="Y2261" s="12"/>
      <c r="Z2261" s="21"/>
      <c r="AA2261" s="48"/>
      <c r="AB2261" s="21"/>
      <c r="AC2261" s="12"/>
    </row>
    <row r="2262" spans="1:29" x14ac:dyDescent="0.3">
      <c r="A2262" s="1">
        <f t="shared" si="350"/>
        <v>45223.520833327857</v>
      </c>
      <c r="B2262" s="6">
        <v>24</v>
      </c>
      <c r="C2262" s="6" t="s">
        <v>94</v>
      </c>
      <c r="D2262">
        <f>IF(HOUR(A2262)+MINUTE(A2262)/60&lt;=18,1,IF(HOUR(A2262)+MINUTE(A2262)/60&gt;=23.25,1,LOOKUP(DAY(A2262),calendario!$A$12:$A$41,calendario!$C$12:$C$41)))</f>
        <v>1</v>
      </c>
      <c r="E2262" s="89">
        <f t="shared" si="351"/>
        <v>4.4960927734374998</v>
      </c>
      <c r="F2262" s="88">
        <v>17.984371093749999</v>
      </c>
      <c r="G2262" s="89">
        <f t="shared" si="351"/>
        <v>4.4975214843750004</v>
      </c>
      <c r="H2262" s="86">
        <v>17.990085937500002</v>
      </c>
      <c r="O2262" s="53">
        <f t="shared" si="352"/>
        <v>0</v>
      </c>
      <c r="P2262" s="54">
        <f t="shared" si="353"/>
        <v>58.927641853201457</v>
      </c>
      <c r="Q2262" s="69">
        <v>36.523084591358661</v>
      </c>
      <c r="R2262" s="53">
        <f t="shared" si="354"/>
        <v>9.7290875845913618</v>
      </c>
      <c r="S2262" s="53">
        <f t="shared" si="355"/>
        <v>0</v>
      </c>
      <c r="T2262" s="53">
        <f t="shared" si="356"/>
        <v>0</v>
      </c>
      <c r="U2262" s="53">
        <f t="shared" si="357"/>
        <v>58.927641853201457</v>
      </c>
      <c r="V2262" s="69">
        <v>36.523084591358661</v>
      </c>
      <c r="W2262" s="53">
        <f t="shared" si="358"/>
        <v>9.7290875845913618</v>
      </c>
      <c r="X2262" s="53">
        <f t="shared" si="359"/>
        <v>0</v>
      </c>
      <c r="Y2262" s="12"/>
      <c r="Z2262" s="21"/>
      <c r="AA2262" s="48"/>
      <c r="AB2262" s="21"/>
      <c r="AC2262" s="12"/>
    </row>
    <row r="2263" spans="1:29" x14ac:dyDescent="0.3">
      <c r="A2263" s="1">
        <f t="shared" si="350"/>
        <v>45223.531249994521</v>
      </c>
      <c r="B2263" s="6">
        <v>24</v>
      </c>
      <c r="C2263" s="6" t="s">
        <v>96</v>
      </c>
      <c r="D2263">
        <f>IF(HOUR(A2263)+MINUTE(A2263)/60&lt;=18,1,IF(HOUR(A2263)+MINUTE(A2263)/60&gt;=23.25,1,LOOKUP(DAY(A2263),calendario!$A$12:$A$41,calendario!$C$12:$C$41)))</f>
        <v>1</v>
      </c>
      <c r="E2263" s="89">
        <f t="shared" si="351"/>
        <v>4.4964990234375</v>
      </c>
      <c r="F2263" s="88">
        <v>17.98599609375</v>
      </c>
      <c r="G2263" s="89">
        <f t="shared" si="351"/>
        <v>4.4975156250000001</v>
      </c>
      <c r="H2263" s="86">
        <v>17.990062500000001</v>
      </c>
      <c r="O2263" s="53">
        <f t="shared" si="352"/>
        <v>0</v>
      </c>
      <c r="P2263" s="54">
        <f t="shared" si="353"/>
        <v>58.927641853201457</v>
      </c>
      <c r="Q2263" s="69">
        <v>36.045015356585111</v>
      </c>
      <c r="R2263" s="53">
        <f t="shared" si="354"/>
        <v>9.9681222019781366</v>
      </c>
      <c r="S2263" s="53">
        <f t="shared" si="355"/>
        <v>0</v>
      </c>
      <c r="T2263" s="53">
        <f t="shared" si="356"/>
        <v>0</v>
      </c>
      <c r="U2263" s="53">
        <f t="shared" si="357"/>
        <v>58.927641853201457</v>
      </c>
      <c r="V2263" s="69">
        <v>36.045015356585111</v>
      </c>
      <c r="W2263" s="53">
        <f t="shared" si="358"/>
        <v>9.9681222019781366</v>
      </c>
      <c r="X2263" s="53">
        <f t="shared" si="359"/>
        <v>0</v>
      </c>
      <c r="Y2263" s="12"/>
      <c r="Z2263" s="21"/>
      <c r="AA2263" s="48"/>
      <c r="AB2263" s="21"/>
      <c r="AC2263" s="12"/>
    </row>
    <row r="2264" spans="1:29" x14ac:dyDescent="0.3">
      <c r="A2264" s="1">
        <f t="shared" si="350"/>
        <v>45223.541666661185</v>
      </c>
      <c r="B2264" s="6">
        <v>24</v>
      </c>
      <c r="C2264" s="6" t="s">
        <v>97</v>
      </c>
      <c r="D2264">
        <f>IF(HOUR(A2264)+MINUTE(A2264)/60&lt;=18,1,IF(HOUR(A2264)+MINUTE(A2264)/60&gt;=23.25,1,LOOKUP(DAY(A2264),calendario!$A$12:$A$41,calendario!$C$12:$C$41)))</f>
        <v>1</v>
      </c>
      <c r="E2264" s="89">
        <f t="shared" si="351"/>
        <v>4.4962807617187499</v>
      </c>
      <c r="F2264" s="88">
        <v>17.985123046875</v>
      </c>
      <c r="G2264" s="89">
        <f t="shared" si="351"/>
        <v>4.4972690429687496</v>
      </c>
      <c r="H2264" s="86">
        <v>17.989076171874999</v>
      </c>
      <c r="O2264" s="53">
        <f t="shared" si="352"/>
        <v>0</v>
      </c>
      <c r="P2264" s="54">
        <f t="shared" si="353"/>
        <v>58.927641853201457</v>
      </c>
      <c r="Q2264" s="69">
        <v>36.045015356585111</v>
      </c>
      <c r="R2264" s="53">
        <f t="shared" si="354"/>
        <v>9.9681222019781366</v>
      </c>
      <c r="S2264" s="53">
        <f t="shared" si="355"/>
        <v>0</v>
      </c>
      <c r="T2264" s="53">
        <f t="shared" si="356"/>
        <v>0</v>
      </c>
      <c r="U2264" s="53">
        <f t="shared" si="357"/>
        <v>58.927641853201457</v>
      </c>
      <c r="V2264" s="69">
        <v>36.045015356585111</v>
      </c>
      <c r="W2264" s="53">
        <f t="shared" si="358"/>
        <v>9.9681222019781366</v>
      </c>
      <c r="X2264" s="53">
        <f t="shared" si="359"/>
        <v>0</v>
      </c>
      <c r="Y2264" s="12"/>
      <c r="Z2264" s="21"/>
      <c r="AA2264" s="48"/>
      <c r="AB2264" s="21"/>
      <c r="AC2264" s="12"/>
    </row>
    <row r="2265" spans="1:29" x14ac:dyDescent="0.3">
      <c r="A2265" s="1">
        <f t="shared" si="350"/>
        <v>45223.55208332785</v>
      </c>
      <c r="B2265" s="6">
        <v>24</v>
      </c>
      <c r="C2265" s="6" t="s">
        <v>98</v>
      </c>
      <c r="D2265">
        <f>IF(HOUR(A2265)+MINUTE(A2265)/60&lt;=18,1,IF(HOUR(A2265)+MINUTE(A2265)/60&gt;=23.25,1,LOOKUP(DAY(A2265),calendario!$A$12:$A$41,calendario!$C$12:$C$41)))</f>
        <v>1</v>
      </c>
      <c r="E2265" s="89">
        <f t="shared" si="351"/>
        <v>4.4961230468749998</v>
      </c>
      <c r="F2265" s="88">
        <v>17.984492187499999</v>
      </c>
      <c r="G2265" s="89">
        <f t="shared" si="351"/>
        <v>4.4972607421874997</v>
      </c>
      <c r="H2265" s="86">
        <v>17.989042968749999</v>
      </c>
      <c r="O2265" s="53">
        <f t="shared" si="352"/>
        <v>0</v>
      </c>
      <c r="P2265" s="54">
        <f t="shared" si="353"/>
        <v>58.927641853201457</v>
      </c>
      <c r="Q2265" s="69">
        <v>36.513306350858926</v>
      </c>
      <c r="R2265" s="53">
        <f t="shared" si="354"/>
        <v>9.7339767048412291</v>
      </c>
      <c r="S2265" s="53">
        <f t="shared" si="355"/>
        <v>0</v>
      </c>
      <c r="T2265" s="53">
        <f t="shared" si="356"/>
        <v>0</v>
      </c>
      <c r="U2265" s="53">
        <f t="shared" si="357"/>
        <v>58.927641853201457</v>
      </c>
      <c r="V2265" s="69">
        <v>36.513306350858926</v>
      </c>
      <c r="W2265" s="53">
        <f t="shared" si="358"/>
        <v>9.7339767048412291</v>
      </c>
      <c r="X2265" s="53">
        <f t="shared" si="359"/>
        <v>0</v>
      </c>
      <c r="Y2265" s="12"/>
      <c r="Z2265" s="21"/>
      <c r="AA2265" s="48"/>
      <c r="AB2265" s="21"/>
      <c r="AC2265" s="12"/>
    </row>
    <row r="2266" spans="1:29" x14ac:dyDescent="0.3">
      <c r="A2266" s="1">
        <f t="shared" si="350"/>
        <v>45223.562499994514</v>
      </c>
      <c r="B2266" s="6">
        <v>24</v>
      </c>
      <c r="C2266" s="6" t="s">
        <v>99</v>
      </c>
      <c r="D2266">
        <f>IF(HOUR(A2266)+MINUTE(A2266)/60&lt;=18,1,IF(HOUR(A2266)+MINUTE(A2266)/60&gt;=23.25,1,LOOKUP(DAY(A2266),calendario!$A$12:$A$41,calendario!$C$12:$C$41)))</f>
        <v>1</v>
      </c>
      <c r="E2266" s="89">
        <f t="shared" si="351"/>
        <v>4.4963295898437501</v>
      </c>
      <c r="F2266" s="88">
        <v>17.985318359375</v>
      </c>
      <c r="G2266" s="89">
        <f t="shared" si="351"/>
        <v>4.4977773437500002</v>
      </c>
      <c r="H2266" s="86">
        <v>17.991109375000001</v>
      </c>
      <c r="O2266" s="53">
        <f t="shared" si="352"/>
        <v>0</v>
      </c>
      <c r="P2266" s="54">
        <f t="shared" si="353"/>
        <v>58.927641853201457</v>
      </c>
      <c r="Q2266" s="69">
        <v>36.513306350858926</v>
      </c>
      <c r="R2266" s="53">
        <f t="shared" si="354"/>
        <v>9.7339767048412291</v>
      </c>
      <c r="S2266" s="53">
        <f t="shared" si="355"/>
        <v>0</v>
      </c>
      <c r="T2266" s="53">
        <f t="shared" si="356"/>
        <v>0</v>
      </c>
      <c r="U2266" s="53">
        <f t="shared" si="357"/>
        <v>58.927641853201457</v>
      </c>
      <c r="V2266" s="69">
        <v>36.513306350858926</v>
      </c>
      <c r="W2266" s="53">
        <f t="shared" si="358"/>
        <v>9.7339767048412291</v>
      </c>
      <c r="X2266" s="53">
        <f t="shared" si="359"/>
        <v>0</v>
      </c>
      <c r="Y2266" s="12"/>
      <c r="Z2266" s="21"/>
      <c r="AA2266" s="48"/>
      <c r="AB2266" s="21"/>
      <c r="AC2266" s="12"/>
    </row>
    <row r="2267" spans="1:29" x14ac:dyDescent="0.3">
      <c r="A2267" s="1">
        <f t="shared" si="350"/>
        <v>45223.572916661178</v>
      </c>
      <c r="B2267" s="6">
        <v>24</v>
      </c>
      <c r="C2267" s="6" t="s">
        <v>100</v>
      </c>
      <c r="D2267">
        <f>IF(HOUR(A2267)+MINUTE(A2267)/60&lt;=18,1,IF(HOUR(A2267)+MINUTE(A2267)/60&gt;=23.25,1,LOOKUP(DAY(A2267),calendario!$A$12:$A$41,calendario!$C$12:$C$41)))</f>
        <v>1</v>
      </c>
      <c r="E2267" s="89">
        <f t="shared" si="351"/>
        <v>4.4967539062500004</v>
      </c>
      <c r="F2267" s="88">
        <v>17.987015625000002</v>
      </c>
      <c r="G2267" s="89">
        <f t="shared" si="351"/>
        <v>4.4976562500000004</v>
      </c>
      <c r="H2267" s="86">
        <v>17.990625000000001</v>
      </c>
      <c r="O2267" s="53">
        <f t="shared" si="352"/>
        <v>0</v>
      </c>
      <c r="P2267" s="54">
        <f t="shared" si="353"/>
        <v>58.927641853201457</v>
      </c>
      <c r="Q2267" s="69">
        <v>36.189815981259756</v>
      </c>
      <c r="R2267" s="53">
        <f t="shared" si="354"/>
        <v>9.8957218896408143</v>
      </c>
      <c r="S2267" s="53">
        <f t="shared" si="355"/>
        <v>0</v>
      </c>
      <c r="T2267" s="53">
        <f t="shared" si="356"/>
        <v>0</v>
      </c>
      <c r="U2267" s="53">
        <f t="shared" si="357"/>
        <v>58.927641853201457</v>
      </c>
      <c r="V2267" s="69">
        <v>36.189815981259756</v>
      </c>
      <c r="W2267" s="53">
        <f t="shared" si="358"/>
        <v>9.8957218896408143</v>
      </c>
      <c r="X2267" s="53">
        <f t="shared" si="359"/>
        <v>0</v>
      </c>
      <c r="Y2267" s="12"/>
      <c r="Z2267" s="21"/>
      <c r="AA2267" s="48"/>
      <c r="AB2267" s="21"/>
      <c r="AC2267" s="12"/>
    </row>
    <row r="2268" spans="1:29" x14ac:dyDescent="0.3">
      <c r="A2268" s="1">
        <f t="shared" si="350"/>
        <v>45223.583333327842</v>
      </c>
      <c r="B2268" s="6">
        <v>24</v>
      </c>
      <c r="C2268" s="6" t="s">
        <v>101</v>
      </c>
      <c r="D2268">
        <f>IF(HOUR(A2268)+MINUTE(A2268)/60&lt;=18,1,IF(HOUR(A2268)+MINUTE(A2268)/60&gt;=23.25,1,LOOKUP(DAY(A2268),calendario!$A$12:$A$41,calendario!$C$12:$C$41)))</f>
        <v>1</v>
      </c>
      <c r="E2268" s="89">
        <f t="shared" si="351"/>
        <v>4.4966376953124998</v>
      </c>
      <c r="F2268" s="88">
        <v>17.986550781249999</v>
      </c>
      <c r="G2268" s="89">
        <f t="shared" si="351"/>
        <v>4.4974086914062497</v>
      </c>
      <c r="H2268" s="86">
        <v>17.989634765624999</v>
      </c>
      <c r="O2268" s="53">
        <f t="shared" si="352"/>
        <v>0</v>
      </c>
      <c r="P2268" s="54">
        <f t="shared" si="353"/>
        <v>58.927641853201457</v>
      </c>
      <c r="Q2268" s="69">
        <v>36.189815981259756</v>
      </c>
      <c r="R2268" s="53">
        <f t="shared" si="354"/>
        <v>9.8957218896408143</v>
      </c>
      <c r="S2268" s="53">
        <f t="shared" si="355"/>
        <v>0</v>
      </c>
      <c r="T2268" s="53">
        <f t="shared" si="356"/>
        <v>0</v>
      </c>
      <c r="U2268" s="53">
        <f t="shared" si="357"/>
        <v>58.927641853201457</v>
      </c>
      <c r="V2268" s="69">
        <v>36.189815981259756</v>
      </c>
      <c r="W2268" s="53">
        <f t="shared" si="358"/>
        <v>9.8957218896408143</v>
      </c>
      <c r="X2268" s="53">
        <f t="shared" si="359"/>
        <v>0</v>
      </c>
      <c r="Y2268" s="12"/>
      <c r="Z2268" s="21"/>
      <c r="AA2268" s="48"/>
      <c r="AB2268" s="21"/>
      <c r="AC2268" s="12"/>
    </row>
    <row r="2269" spans="1:29" x14ac:dyDescent="0.3">
      <c r="A2269" s="1">
        <f t="shared" si="350"/>
        <v>45223.593749994507</v>
      </c>
      <c r="B2269" s="6">
        <v>24</v>
      </c>
      <c r="C2269" s="6" t="s">
        <v>102</v>
      </c>
      <c r="D2269">
        <f>IF(HOUR(A2269)+MINUTE(A2269)/60&lt;=18,1,IF(HOUR(A2269)+MINUTE(A2269)/60&gt;=23.25,1,LOOKUP(DAY(A2269),calendario!$A$12:$A$41,calendario!$C$12:$C$41)))</f>
        <v>1</v>
      </c>
      <c r="E2269" s="89">
        <f t="shared" si="351"/>
        <v>4.4962499999999999</v>
      </c>
      <c r="F2269" s="88">
        <v>17.984999999999999</v>
      </c>
      <c r="G2269" s="89">
        <f t="shared" si="351"/>
        <v>4.4973544921875002</v>
      </c>
      <c r="H2269" s="86">
        <v>17.989417968750001</v>
      </c>
      <c r="O2269" s="53">
        <f t="shared" si="352"/>
        <v>0</v>
      </c>
      <c r="P2269" s="54">
        <f t="shared" si="353"/>
        <v>58.927641853201457</v>
      </c>
      <c r="Q2269" s="69">
        <v>36.359595002602809</v>
      </c>
      <c r="R2269" s="53">
        <f t="shared" si="354"/>
        <v>9.8108323789692875</v>
      </c>
      <c r="S2269" s="53">
        <f t="shared" si="355"/>
        <v>0</v>
      </c>
      <c r="T2269" s="53">
        <f t="shared" si="356"/>
        <v>0</v>
      </c>
      <c r="U2269" s="53">
        <f t="shared" si="357"/>
        <v>58.927641853201457</v>
      </c>
      <c r="V2269" s="69">
        <v>36.359595002602809</v>
      </c>
      <c r="W2269" s="53">
        <f t="shared" si="358"/>
        <v>9.8108323789692875</v>
      </c>
      <c r="X2269" s="53">
        <f t="shared" si="359"/>
        <v>0</v>
      </c>
      <c r="Y2269" s="12"/>
      <c r="Z2269" s="21"/>
      <c r="AA2269" s="48"/>
      <c r="AB2269" s="21"/>
      <c r="AC2269" s="12"/>
    </row>
    <row r="2270" spans="1:29" x14ac:dyDescent="0.3">
      <c r="A2270" s="1">
        <f t="shared" si="350"/>
        <v>45223.604166661171</v>
      </c>
      <c r="B2270" s="6">
        <v>24</v>
      </c>
      <c r="C2270" s="6" t="s">
        <v>103</v>
      </c>
      <c r="D2270">
        <f>IF(HOUR(A2270)+MINUTE(A2270)/60&lt;=18,1,IF(HOUR(A2270)+MINUTE(A2270)/60&gt;=23.25,1,LOOKUP(DAY(A2270),calendario!$A$12:$A$41,calendario!$C$12:$C$41)))</f>
        <v>1</v>
      </c>
      <c r="E2270" s="89">
        <f t="shared" si="351"/>
        <v>4.49626806640625</v>
      </c>
      <c r="F2270" s="88">
        <v>17.985072265625</v>
      </c>
      <c r="G2270" s="89">
        <f t="shared" si="351"/>
        <v>4.4974067382812501</v>
      </c>
      <c r="H2270" s="86">
        <v>17.989626953125001</v>
      </c>
      <c r="O2270" s="53">
        <f t="shared" si="352"/>
        <v>0</v>
      </c>
      <c r="P2270" s="54">
        <f t="shared" si="353"/>
        <v>58.927641853201457</v>
      </c>
      <c r="Q2270" s="69">
        <v>36.359595002602809</v>
      </c>
      <c r="R2270" s="53">
        <f t="shared" si="354"/>
        <v>9.8108323789692875</v>
      </c>
      <c r="S2270" s="53">
        <f t="shared" si="355"/>
        <v>0</v>
      </c>
      <c r="T2270" s="53">
        <f t="shared" si="356"/>
        <v>0</v>
      </c>
      <c r="U2270" s="53">
        <f t="shared" si="357"/>
        <v>58.927641853201457</v>
      </c>
      <c r="V2270" s="69">
        <v>36.359595002602809</v>
      </c>
      <c r="W2270" s="53">
        <f t="shared" si="358"/>
        <v>9.8108323789692875</v>
      </c>
      <c r="X2270" s="53">
        <f t="shared" si="359"/>
        <v>0</v>
      </c>
      <c r="Y2270" s="12"/>
      <c r="Z2270" s="21"/>
      <c r="AA2270" s="48"/>
      <c r="AB2270" s="21"/>
      <c r="AC2270" s="12"/>
    </row>
    <row r="2271" spans="1:29" x14ac:dyDescent="0.3">
      <c r="A2271" s="1">
        <f t="shared" si="350"/>
        <v>45223.614583327835</v>
      </c>
      <c r="B2271" s="6">
        <v>24</v>
      </c>
      <c r="C2271" s="6" t="s">
        <v>104</v>
      </c>
      <c r="D2271">
        <f>IF(HOUR(A2271)+MINUTE(A2271)/60&lt;=18,1,IF(HOUR(A2271)+MINUTE(A2271)/60&gt;=23.25,1,LOOKUP(DAY(A2271),calendario!$A$12:$A$41,calendario!$C$12:$C$41)))</f>
        <v>1</v>
      </c>
      <c r="E2271" s="89">
        <f t="shared" si="351"/>
        <v>4.4967070312499997</v>
      </c>
      <c r="F2271" s="88">
        <v>17.986828124999999</v>
      </c>
      <c r="G2271" s="89">
        <f t="shared" si="351"/>
        <v>4.4977949218750002</v>
      </c>
      <c r="H2271" s="86">
        <v>17.991179687500001</v>
      </c>
      <c r="O2271" s="53">
        <f t="shared" si="352"/>
        <v>0</v>
      </c>
      <c r="P2271" s="54">
        <f t="shared" si="353"/>
        <v>58.927641853201457</v>
      </c>
      <c r="Q2271" s="69">
        <v>36.516204060385213</v>
      </c>
      <c r="R2271" s="53">
        <f t="shared" si="354"/>
        <v>9.7325278500780854</v>
      </c>
      <c r="S2271" s="53">
        <f t="shared" si="355"/>
        <v>0</v>
      </c>
      <c r="T2271" s="53">
        <f t="shared" si="356"/>
        <v>0</v>
      </c>
      <c r="U2271" s="53">
        <f t="shared" si="357"/>
        <v>58.927641853201457</v>
      </c>
      <c r="V2271" s="69">
        <v>36.516204060385213</v>
      </c>
      <c r="W2271" s="53">
        <f t="shared" si="358"/>
        <v>9.7325278500780854</v>
      </c>
      <c r="X2271" s="53">
        <f t="shared" si="359"/>
        <v>0</v>
      </c>
      <c r="Y2271" s="12"/>
      <c r="Z2271" s="21"/>
      <c r="AA2271" s="48"/>
      <c r="AB2271" s="21"/>
      <c r="AC2271" s="12"/>
    </row>
    <row r="2272" spans="1:29" x14ac:dyDescent="0.3">
      <c r="A2272" s="1">
        <f t="shared" si="350"/>
        <v>45223.624999994499</v>
      </c>
      <c r="B2272" s="6">
        <v>24</v>
      </c>
      <c r="C2272" s="6" t="s">
        <v>105</v>
      </c>
      <c r="D2272">
        <f>IF(HOUR(A2272)+MINUTE(A2272)/60&lt;=18,1,IF(HOUR(A2272)+MINUTE(A2272)/60&gt;=23.25,1,LOOKUP(DAY(A2272),calendario!$A$12:$A$41,calendario!$C$12:$C$41)))</f>
        <v>1</v>
      </c>
      <c r="E2272" s="89">
        <f t="shared" si="351"/>
        <v>4.4967499999999996</v>
      </c>
      <c r="F2272" s="88">
        <v>17.986999999999998</v>
      </c>
      <c r="G2272" s="89">
        <f t="shared" si="351"/>
        <v>4.4975698242187496</v>
      </c>
      <c r="H2272" s="86">
        <v>17.990279296874998</v>
      </c>
      <c r="O2272" s="53">
        <f t="shared" si="352"/>
        <v>0</v>
      </c>
      <c r="P2272" s="54">
        <f t="shared" si="353"/>
        <v>58.927641853201457</v>
      </c>
      <c r="Q2272" s="69">
        <v>36.516204060385213</v>
      </c>
      <c r="R2272" s="53">
        <f t="shared" si="354"/>
        <v>9.7325278500780854</v>
      </c>
      <c r="S2272" s="53">
        <f t="shared" si="355"/>
        <v>0</v>
      </c>
      <c r="T2272" s="53">
        <f t="shared" si="356"/>
        <v>0</v>
      </c>
      <c r="U2272" s="53">
        <f t="shared" si="357"/>
        <v>58.927641853201457</v>
      </c>
      <c r="V2272" s="69">
        <v>36.516204060385213</v>
      </c>
      <c r="W2272" s="53">
        <f t="shared" si="358"/>
        <v>9.7325278500780854</v>
      </c>
      <c r="X2272" s="53">
        <f t="shared" si="359"/>
        <v>0</v>
      </c>
      <c r="Y2272" s="12"/>
      <c r="Z2272" s="21"/>
      <c r="AA2272" s="48"/>
      <c r="AB2272" s="21"/>
      <c r="AC2272" s="12"/>
    </row>
    <row r="2273" spans="1:29" x14ac:dyDescent="0.3">
      <c r="A2273" s="1">
        <f t="shared" si="350"/>
        <v>45223.635416661164</v>
      </c>
      <c r="B2273" s="6">
        <v>24</v>
      </c>
      <c r="C2273" s="6" t="s">
        <v>106</v>
      </c>
      <c r="D2273">
        <f>IF(HOUR(A2273)+MINUTE(A2273)/60&lt;=18,1,IF(HOUR(A2273)+MINUTE(A2273)/60&gt;=23.25,1,LOOKUP(DAY(A2273),calendario!$A$12:$A$41,calendario!$C$12:$C$41)))</f>
        <v>1</v>
      </c>
      <c r="E2273" s="89">
        <f t="shared" si="351"/>
        <v>4.4967465820312498</v>
      </c>
      <c r="F2273" s="88">
        <v>17.986986328124999</v>
      </c>
      <c r="G2273" s="89">
        <f t="shared" si="351"/>
        <v>4.4972915039062498</v>
      </c>
      <c r="H2273" s="86">
        <v>17.989166015624999</v>
      </c>
      <c r="O2273" s="53">
        <f t="shared" si="352"/>
        <v>0</v>
      </c>
      <c r="P2273" s="54">
        <f t="shared" si="353"/>
        <v>58.927641853201457</v>
      </c>
      <c r="Q2273" s="69">
        <v>35.988776158250907</v>
      </c>
      <c r="R2273" s="53">
        <f t="shared" si="354"/>
        <v>9.9962418011452385</v>
      </c>
      <c r="S2273" s="53">
        <f t="shared" si="355"/>
        <v>0</v>
      </c>
      <c r="T2273" s="53">
        <f t="shared" si="356"/>
        <v>0</v>
      </c>
      <c r="U2273" s="53">
        <f t="shared" si="357"/>
        <v>58.927641853201457</v>
      </c>
      <c r="V2273" s="69">
        <v>35.988776158250907</v>
      </c>
      <c r="W2273" s="53">
        <f t="shared" si="358"/>
        <v>9.9962418011452385</v>
      </c>
      <c r="X2273" s="53">
        <f t="shared" si="359"/>
        <v>0</v>
      </c>
      <c r="Y2273" s="12"/>
      <c r="Z2273" s="21"/>
      <c r="AA2273" s="48"/>
      <c r="AB2273" s="21"/>
      <c r="AC2273" s="12"/>
    </row>
    <row r="2274" spans="1:29" x14ac:dyDescent="0.3">
      <c r="A2274" s="1">
        <f t="shared" si="350"/>
        <v>45223.645833327828</v>
      </c>
      <c r="B2274" s="6">
        <v>24</v>
      </c>
      <c r="C2274" s="6" t="s">
        <v>107</v>
      </c>
      <c r="D2274">
        <f>IF(HOUR(A2274)+MINUTE(A2274)/60&lt;=18,1,IF(HOUR(A2274)+MINUTE(A2274)/60&gt;=23.25,1,LOOKUP(DAY(A2274),calendario!$A$12:$A$41,calendario!$C$12:$C$41)))</f>
        <v>1</v>
      </c>
      <c r="E2274" s="89">
        <f t="shared" si="351"/>
        <v>4.4968676757812496</v>
      </c>
      <c r="F2274" s="88">
        <v>17.987470703124998</v>
      </c>
      <c r="G2274" s="89">
        <f t="shared" si="351"/>
        <v>4.49749755859375</v>
      </c>
      <c r="H2274" s="86">
        <v>17.989990234375</v>
      </c>
      <c r="O2274" s="53">
        <f t="shared" si="352"/>
        <v>0</v>
      </c>
      <c r="P2274" s="54">
        <f t="shared" si="353"/>
        <v>58.927641853201457</v>
      </c>
      <c r="Q2274" s="69">
        <v>35.988776158250907</v>
      </c>
      <c r="R2274" s="53">
        <f t="shared" si="354"/>
        <v>9.9962418011452385</v>
      </c>
      <c r="S2274" s="53">
        <f t="shared" si="355"/>
        <v>0</v>
      </c>
      <c r="T2274" s="53">
        <f t="shared" si="356"/>
        <v>0</v>
      </c>
      <c r="U2274" s="53">
        <f t="shared" si="357"/>
        <v>58.927641853201457</v>
      </c>
      <c r="V2274" s="69">
        <v>35.988776158250907</v>
      </c>
      <c r="W2274" s="53">
        <f t="shared" si="358"/>
        <v>9.9962418011452385</v>
      </c>
      <c r="X2274" s="53">
        <f t="shared" si="359"/>
        <v>0</v>
      </c>
      <c r="Y2274" s="12"/>
      <c r="Z2274" s="21"/>
      <c r="AA2274" s="48"/>
      <c r="AB2274" s="21"/>
      <c r="AC2274" s="12"/>
    </row>
    <row r="2275" spans="1:29" x14ac:dyDescent="0.3">
      <c r="A2275" s="1">
        <f t="shared" si="350"/>
        <v>45223.656249994492</v>
      </c>
      <c r="B2275" s="6">
        <v>24</v>
      </c>
      <c r="C2275" s="6" t="s">
        <v>108</v>
      </c>
      <c r="D2275">
        <f>IF(HOUR(A2275)+MINUTE(A2275)/60&lt;=18,1,IF(HOUR(A2275)+MINUTE(A2275)/60&gt;=23.25,1,LOOKUP(DAY(A2275),calendario!$A$12:$A$41,calendario!$C$12:$C$41)))</f>
        <v>1</v>
      </c>
      <c r="E2275" s="89">
        <f t="shared" si="351"/>
        <v>4.4968378906249997</v>
      </c>
      <c r="F2275" s="88">
        <v>17.987351562499999</v>
      </c>
      <c r="G2275" s="89">
        <f t="shared" si="351"/>
        <v>4.4972431640624997</v>
      </c>
      <c r="H2275" s="86">
        <v>17.988972656249999</v>
      </c>
      <c r="O2275" s="53">
        <f t="shared" si="352"/>
        <v>0</v>
      </c>
      <c r="P2275" s="54">
        <f t="shared" si="353"/>
        <v>58.927641853201457</v>
      </c>
      <c r="Q2275" s="69">
        <v>36.31590395627277</v>
      </c>
      <c r="R2275" s="53">
        <f t="shared" si="354"/>
        <v>9.8326779021343071</v>
      </c>
      <c r="S2275" s="53">
        <f t="shared" si="355"/>
        <v>0</v>
      </c>
      <c r="T2275" s="53">
        <f t="shared" si="356"/>
        <v>0</v>
      </c>
      <c r="U2275" s="53">
        <f t="shared" si="357"/>
        <v>58.927641853201457</v>
      </c>
      <c r="V2275" s="69">
        <v>36.31590395627277</v>
      </c>
      <c r="W2275" s="53">
        <f t="shared" si="358"/>
        <v>9.8326779021343071</v>
      </c>
      <c r="X2275" s="53">
        <f t="shared" si="359"/>
        <v>0</v>
      </c>
      <c r="Y2275" s="12"/>
      <c r="Z2275" s="21"/>
      <c r="AA2275" s="48"/>
      <c r="AB2275" s="21"/>
      <c r="AC2275" s="12"/>
    </row>
    <row r="2276" spans="1:29" x14ac:dyDescent="0.3">
      <c r="A2276" s="1">
        <f t="shared" si="350"/>
        <v>45223.666666661156</v>
      </c>
      <c r="B2276" s="6">
        <v>24</v>
      </c>
      <c r="C2276" s="6" t="s">
        <v>109</v>
      </c>
      <c r="D2276">
        <f>IF(HOUR(A2276)+MINUTE(A2276)/60&lt;=18,1,IF(HOUR(A2276)+MINUTE(A2276)/60&gt;=23.25,1,LOOKUP(DAY(A2276),calendario!$A$12:$A$41,calendario!$C$12:$C$41)))</f>
        <v>1</v>
      </c>
      <c r="E2276" s="89">
        <f t="shared" si="351"/>
        <v>4.4971860351562496</v>
      </c>
      <c r="F2276" s="88">
        <v>17.988744140624998</v>
      </c>
      <c r="G2276" s="89">
        <f t="shared" si="351"/>
        <v>4.4977763671875</v>
      </c>
      <c r="H2276" s="86">
        <v>17.99110546875</v>
      </c>
      <c r="O2276" s="53">
        <f t="shared" si="352"/>
        <v>0</v>
      </c>
      <c r="P2276" s="54">
        <f t="shared" si="353"/>
        <v>58.927641853201457</v>
      </c>
      <c r="Q2276" s="69">
        <v>36.31590395627277</v>
      </c>
      <c r="R2276" s="53">
        <f t="shared" si="354"/>
        <v>9.8326779021343071</v>
      </c>
      <c r="S2276" s="53">
        <f t="shared" si="355"/>
        <v>0</v>
      </c>
      <c r="T2276" s="53">
        <f t="shared" si="356"/>
        <v>0</v>
      </c>
      <c r="U2276" s="53">
        <f t="shared" si="357"/>
        <v>58.927641853201457</v>
      </c>
      <c r="V2276" s="69">
        <v>36.31590395627277</v>
      </c>
      <c r="W2276" s="53">
        <f t="shared" si="358"/>
        <v>9.8326779021343071</v>
      </c>
      <c r="X2276" s="53">
        <f t="shared" si="359"/>
        <v>0</v>
      </c>
      <c r="Y2276" s="12"/>
      <c r="Z2276" s="21"/>
      <c r="AA2276" s="48"/>
      <c r="AB2276" s="21"/>
      <c r="AC2276" s="12"/>
    </row>
    <row r="2277" spans="1:29" x14ac:dyDescent="0.3">
      <c r="A2277" s="1">
        <f t="shared" si="350"/>
        <v>45223.677083327821</v>
      </c>
      <c r="B2277" s="6">
        <v>24</v>
      </c>
      <c r="C2277" s="6" t="s">
        <v>110</v>
      </c>
      <c r="D2277">
        <f>IF(HOUR(A2277)+MINUTE(A2277)/60&lt;=18,1,IF(HOUR(A2277)+MINUTE(A2277)/60&gt;=23.25,1,LOOKUP(DAY(A2277),calendario!$A$12:$A$41,calendario!$C$12:$C$41)))</f>
        <v>1</v>
      </c>
      <c r="E2277" s="89">
        <f t="shared" si="351"/>
        <v>4.4971586914062502</v>
      </c>
      <c r="F2277" s="88">
        <v>17.988634765625001</v>
      </c>
      <c r="G2277" s="89">
        <f t="shared" si="351"/>
        <v>4.4978212890625002</v>
      </c>
      <c r="H2277" s="86">
        <v>17.991285156250001</v>
      </c>
      <c r="O2277" s="53">
        <f t="shared" si="352"/>
        <v>0</v>
      </c>
      <c r="P2277" s="54">
        <f t="shared" si="353"/>
        <v>58.927641853201457</v>
      </c>
      <c r="Q2277" s="69">
        <v>35.681313118167623</v>
      </c>
      <c r="R2277" s="53">
        <f t="shared" si="354"/>
        <v>10.149973321186881</v>
      </c>
      <c r="S2277" s="53">
        <f t="shared" si="355"/>
        <v>0</v>
      </c>
      <c r="T2277" s="53">
        <f t="shared" si="356"/>
        <v>0</v>
      </c>
      <c r="U2277" s="53">
        <f t="shared" si="357"/>
        <v>58.927641853201457</v>
      </c>
      <c r="V2277" s="69">
        <v>35.681313118167623</v>
      </c>
      <c r="W2277" s="53">
        <f t="shared" si="358"/>
        <v>10.149973321186881</v>
      </c>
      <c r="X2277" s="53">
        <f t="shared" si="359"/>
        <v>0</v>
      </c>
      <c r="Y2277" s="12"/>
      <c r="Z2277" s="21"/>
      <c r="AA2277" s="48"/>
      <c r="AB2277" s="21"/>
      <c r="AC2277" s="12"/>
    </row>
    <row r="2278" spans="1:29" x14ac:dyDescent="0.3">
      <c r="A2278" s="1">
        <f t="shared" si="350"/>
        <v>45223.687499994485</v>
      </c>
      <c r="B2278" s="6">
        <v>24</v>
      </c>
      <c r="C2278" s="6" t="s">
        <v>111</v>
      </c>
      <c r="D2278">
        <f>IF(HOUR(A2278)+MINUTE(A2278)/60&lt;=18,1,IF(HOUR(A2278)+MINUTE(A2278)/60&gt;=23.25,1,LOOKUP(DAY(A2278),calendario!$A$12:$A$41,calendario!$C$12:$C$41)))</f>
        <v>1</v>
      </c>
      <c r="E2278" s="89">
        <f t="shared" si="351"/>
        <v>4.4970209960937497</v>
      </c>
      <c r="F2278" s="88">
        <v>17.988083984374999</v>
      </c>
      <c r="G2278" s="89">
        <f t="shared" si="351"/>
        <v>4.4978955078125002</v>
      </c>
      <c r="H2278" s="86">
        <v>17.991582031250001</v>
      </c>
      <c r="O2278" s="53">
        <f t="shared" si="352"/>
        <v>0</v>
      </c>
      <c r="P2278" s="54">
        <f t="shared" si="353"/>
        <v>58.927641853201457</v>
      </c>
      <c r="Q2278" s="69">
        <v>35.681313118167623</v>
      </c>
      <c r="R2278" s="53">
        <f t="shared" si="354"/>
        <v>10.149973321186881</v>
      </c>
      <c r="S2278" s="53">
        <f t="shared" si="355"/>
        <v>0</v>
      </c>
      <c r="T2278" s="53">
        <f t="shared" si="356"/>
        <v>0</v>
      </c>
      <c r="U2278" s="53">
        <f t="shared" si="357"/>
        <v>58.927641853201457</v>
      </c>
      <c r="V2278" s="69">
        <v>35.681313118167623</v>
      </c>
      <c r="W2278" s="53">
        <f t="shared" si="358"/>
        <v>10.149973321186881</v>
      </c>
      <c r="X2278" s="53">
        <f t="shared" si="359"/>
        <v>0</v>
      </c>
      <c r="Y2278" s="12"/>
      <c r="Z2278" s="21"/>
      <c r="AA2278" s="48"/>
      <c r="AB2278" s="21"/>
      <c r="AC2278" s="12"/>
    </row>
    <row r="2279" spans="1:29" x14ac:dyDescent="0.3">
      <c r="A2279" s="1">
        <f t="shared" si="350"/>
        <v>45223.697916661149</v>
      </c>
      <c r="B2279" s="6">
        <v>24</v>
      </c>
      <c r="C2279" s="6" t="s">
        <v>112</v>
      </c>
      <c r="D2279">
        <f>IF(HOUR(A2279)+MINUTE(A2279)/60&lt;=18,1,IF(HOUR(A2279)+MINUTE(A2279)/60&gt;=23.25,1,LOOKUP(DAY(A2279),calendario!$A$12:$A$41,calendario!$C$12:$C$41)))</f>
        <v>1</v>
      </c>
      <c r="E2279" s="89">
        <f t="shared" si="351"/>
        <v>4.4967919921875001</v>
      </c>
      <c r="F2279" s="88">
        <v>17.987167968750001</v>
      </c>
      <c r="G2279" s="89">
        <f t="shared" si="351"/>
        <v>4.4978837890624996</v>
      </c>
      <c r="H2279" s="86">
        <v>17.991535156249999</v>
      </c>
      <c r="O2279" s="53">
        <f t="shared" si="352"/>
        <v>0</v>
      </c>
      <c r="P2279" s="54">
        <f t="shared" si="353"/>
        <v>58.927641853201457</v>
      </c>
      <c r="Q2279" s="69">
        <v>35.499123112961996</v>
      </c>
      <c r="R2279" s="53">
        <f t="shared" si="354"/>
        <v>10.241068323789694</v>
      </c>
      <c r="S2279" s="53">
        <f t="shared" si="355"/>
        <v>0</v>
      </c>
      <c r="T2279" s="53">
        <f t="shared" si="356"/>
        <v>0</v>
      </c>
      <c r="U2279" s="53">
        <f t="shared" si="357"/>
        <v>58.927641853201457</v>
      </c>
      <c r="V2279" s="69">
        <v>35.499123112961996</v>
      </c>
      <c r="W2279" s="53">
        <f t="shared" si="358"/>
        <v>10.241068323789694</v>
      </c>
      <c r="X2279" s="53">
        <f t="shared" si="359"/>
        <v>0</v>
      </c>
      <c r="Y2279" s="12"/>
      <c r="Z2279" s="21"/>
      <c r="AA2279" s="48"/>
      <c r="AB2279" s="21"/>
      <c r="AC2279" s="12"/>
    </row>
    <row r="2280" spans="1:29" x14ac:dyDescent="0.3">
      <c r="A2280" s="1">
        <f t="shared" si="350"/>
        <v>45223.708333327813</v>
      </c>
      <c r="B2280" s="6">
        <v>24</v>
      </c>
      <c r="C2280" s="6" t="s">
        <v>113</v>
      </c>
      <c r="D2280">
        <f>IF(HOUR(A2280)+MINUTE(A2280)/60&lt;=18,1,IF(HOUR(A2280)+MINUTE(A2280)/60&gt;=23.25,1,LOOKUP(DAY(A2280),calendario!$A$12:$A$41,calendario!$C$12:$C$41)))</f>
        <v>1</v>
      </c>
      <c r="E2280" s="89">
        <f t="shared" si="351"/>
        <v>4.62433740234375</v>
      </c>
      <c r="F2280" s="88">
        <v>18.497349609375</v>
      </c>
      <c r="G2280" s="89">
        <f t="shared" si="351"/>
        <v>4.4981284179687497</v>
      </c>
      <c r="H2280" s="86">
        <v>17.992513671874999</v>
      </c>
      <c r="O2280" s="53">
        <f t="shared" si="352"/>
        <v>0</v>
      </c>
      <c r="P2280" s="54">
        <f t="shared" si="353"/>
        <v>58.927641853201457</v>
      </c>
      <c r="Q2280" s="69">
        <v>35.499123112961996</v>
      </c>
      <c r="R2280" s="53">
        <f t="shared" si="354"/>
        <v>10.241068323789694</v>
      </c>
      <c r="S2280" s="53">
        <f t="shared" si="355"/>
        <v>0</v>
      </c>
      <c r="T2280" s="53">
        <f t="shared" si="356"/>
        <v>0</v>
      </c>
      <c r="U2280" s="53">
        <f t="shared" si="357"/>
        <v>58.927641853201457</v>
      </c>
      <c r="V2280" s="69">
        <v>35.499123112961996</v>
      </c>
      <c r="W2280" s="53">
        <f t="shared" si="358"/>
        <v>10.241068323789694</v>
      </c>
      <c r="X2280" s="53">
        <f t="shared" si="359"/>
        <v>0</v>
      </c>
      <c r="Y2280" s="12"/>
      <c r="Z2280" s="21"/>
      <c r="AA2280" s="48"/>
      <c r="AB2280" s="21"/>
      <c r="AC2280" s="12"/>
    </row>
    <row r="2281" spans="1:29" x14ac:dyDescent="0.3">
      <c r="A2281" s="1">
        <f t="shared" si="350"/>
        <v>45223.718749994478</v>
      </c>
      <c r="B2281" s="6">
        <v>24</v>
      </c>
      <c r="C2281" s="6" t="s">
        <v>114</v>
      </c>
      <c r="D2281">
        <f>IF(HOUR(A2281)+MINUTE(A2281)/60&lt;=18,1,IF(HOUR(A2281)+MINUTE(A2281)/60&gt;=23.25,1,LOOKUP(DAY(A2281),calendario!$A$12:$A$41,calendario!$C$12:$C$41)))</f>
        <v>1</v>
      </c>
      <c r="E2281" s="89">
        <f t="shared" si="351"/>
        <v>4.6423696289062502</v>
      </c>
      <c r="F2281" s="88">
        <v>18.569478515625001</v>
      </c>
      <c r="G2281" s="89">
        <f t="shared" si="351"/>
        <v>4.6371279296874999</v>
      </c>
      <c r="H2281" s="86">
        <v>18.548511718749999</v>
      </c>
      <c r="O2281" s="53">
        <f t="shared" si="352"/>
        <v>0</v>
      </c>
      <c r="P2281" s="54">
        <f t="shared" si="353"/>
        <v>58.927641853201457</v>
      </c>
      <c r="Q2281" s="69">
        <v>35.389112961998954</v>
      </c>
      <c r="R2281" s="53">
        <f t="shared" si="354"/>
        <v>10.296073399271215</v>
      </c>
      <c r="S2281" s="53">
        <f t="shared" si="355"/>
        <v>0</v>
      </c>
      <c r="T2281" s="53">
        <f t="shared" si="356"/>
        <v>0</v>
      </c>
      <c r="U2281" s="53">
        <f t="shared" si="357"/>
        <v>58.927641853201457</v>
      </c>
      <c r="V2281" s="69">
        <v>35.389112961998954</v>
      </c>
      <c r="W2281" s="53">
        <f t="shared" si="358"/>
        <v>10.296073399271215</v>
      </c>
      <c r="X2281" s="53">
        <f t="shared" si="359"/>
        <v>0</v>
      </c>
      <c r="Y2281" s="12"/>
      <c r="Z2281" s="21"/>
      <c r="AA2281" s="48"/>
      <c r="AB2281" s="21"/>
      <c r="AC2281" s="12"/>
    </row>
    <row r="2282" spans="1:29" x14ac:dyDescent="0.3">
      <c r="A2282" s="1">
        <f t="shared" si="350"/>
        <v>45223.729166661142</v>
      </c>
      <c r="B2282" s="6">
        <v>24</v>
      </c>
      <c r="C2282" s="6" t="s">
        <v>115</v>
      </c>
      <c r="D2282">
        <f>IF(HOUR(A2282)+MINUTE(A2282)/60&lt;=18,1,IF(HOUR(A2282)+MINUTE(A2282)/60&gt;=23.25,1,LOOKUP(DAY(A2282),calendario!$A$12:$A$41,calendario!$C$12:$C$41)))</f>
        <v>1</v>
      </c>
      <c r="E2282" s="89">
        <f t="shared" si="351"/>
        <v>4.6419516601562503</v>
      </c>
      <c r="F2282" s="88">
        <v>18.567806640625001</v>
      </c>
      <c r="G2282" s="89">
        <f t="shared" si="351"/>
        <v>4.6521542968749996</v>
      </c>
      <c r="H2282" s="86">
        <v>18.608617187499998</v>
      </c>
      <c r="O2282" s="53">
        <f t="shared" si="352"/>
        <v>0</v>
      </c>
      <c r="P2282" s="54">
        <f t="shared" si="353"/>
        <v>58.927641853201457</v>
      </c>
      <c r="Q2282" s="69">
        <v>35.389112961998954</v>
      </c>
      <c r="R2282" s="53">
        <f t="shared" si="354"/>
        <v>10.296073399271215</v>
      </c>
      <c r="S2282" s="53">
        <f t="shared" si="355"/>
        <v>0</v>
      </c>
      <c r="T2282" s="53">
        <f t="shared" si="356"/>
        <v>0</v>
      </c>
      <c r="U2282" s="53">
        <f t="shared" si="357"/>
        <v>58.927641853201457</v>
      </c>
      <c r="V2282" s="69">
        <v>35.389112961998954</v>
      </c>
      <c r="W2282" s="53">
        <f t="shared" si="358"/>
        <v>10.296073399271215</v>
      </c>
      <c r="X2282" s="53">
        <f t="shared" si="359"/>
        <v>0</v>
      </c>
      <c r="Y2282" s="12"/>
      <c r="Z2282" s="21"/>
      <c r="AA2282" s="48"/>
      <c r="AB2282" s="21"/>
      <c r="AC2282" s="12"/>
    </row>
    <row r="2283" spans="1:29" x14ac:dyDescent="0.3">
      <c r="A2283" s="1">
        <f t="shared" si="350"/>
        <v>45223.739583327806</v>
      </c>
      <c r="B2283" s="6">
        <v>24</v>
      </c>
      <c r="C2283" s="6" t="s">
        <v>116</v>
      </c>
      <c r="D2283">
        <f>IF(HOUR(A2283)+MINUTE(A2283)/60&lt;=18,1,IF(HOUR(A2283)+MINUTE(A2283)/60&gt;=23.25,1,LOOKUP(DAY(A2283),calendario!$A$12:$A$41,calendario!$C$12:$C$41)))</f>
        <v>1</v>
      </c>
      <c r="E2283" s="89">
        <f t="shared" si="351"/>
        <v>4.6393461914062497</v>
      </c>
      <c r="F2283" s="88">
        <v>18.557384765624999</v>
      </c>
      <c r="G2283" s="89">
        <f t="shared" si="351"/>
        <v>4.6521499023437496</v>
      </c>
      <c r="H2283" s="86">
        <v>18.608599609374998</v>
      </c>
      <c r="O2283" s="53">
        <f t="shared" si="352"/>
        <v>0</v>
      </c>
      <c r="P2283" s="54">
        <f t="shared" si="353"/>
        <v>58.927641853201457</v>
      </c>
      <c r="Q2283" s="69">
        <v>35.272151483602286</v>
      </c>
      <c r="R2283" s="53">
        <f t="shared" si="354"/>
        <v>10.354554138469549</v>
      </c>
      <c r="S2283" s="53">
        <f t="shared" si="355"/>
        <v>0</v>
      </c>
      <c r="T2283" s="53">
        <f t="shared" si="356"/>
        <v>0</v>
      </c>
      <c r="U2283" s="53">
        <f t="shared" si="357"/>
        <v>58.927641853201457</v>
      </c>
      <c r="V2283" s="69">
        <v>35.272151483602286</v>
      </c>
      <c r="W2283" s="53">
        <f t="shared" si="358"/>
        <v>10.354554138469549</v>
      </c>
      <c r="X2283" s="53">
        <f t="shared" si="359"/>
        <v>0</v>
      </c>
      <c r="Y2283" s="12"/>
      <c r="Z2283" s="21"/>
      <c r="AA2283" s="48"/>
      <c r="AB2283" s="21"/>
      <c r="AC2283" s="12"/>
    </row>
    <row r="2284" spans="1:29" x14ac:dyDescent="0.3">
      <c r="A2284" s="1">
        <f t="shared" si="350"/>
        <v>45223.74999999447</v>
      </c>
      <c r="B2284" s="6">
        <v>24</v>
      </c>
      <c r="C2284" s="6" t="s">
        <v>117</v>
      </c>
      <c r="D2284">
        <f>IF(HOUR(A2284)+MINUTE(A2284)/60&lt;=18,1,IF(HOUR(A2284)+MINUTE(A2284)/60&gt;=23.25,1,LOOKUP(DAY(A2284),calendario!$A$12:$A$41,calendario!$C$12:$C$41)))</f>
        <v>1</v>
      </c>
      <c r="E2284" s="89">
        <f t="shared" si="351"/>
        <v>4.6414199218750003</v>
      </c>
      <c r="F2284" s="88">
        <v>18.565679687500001</v>
      </c>
      <c r="G2284" s="89">
        <f t="shared" si="351"/>
        <v>4.6520053710937503</v>
      </c>
      <c r="H2284" s="86">
        <v>18.608021484375001</v>
      </c>
      <c r="O2284" s="53">
        <f t="shared" si="352"/>
        <v>0</v>
      </c>
      <c r="P2284" s="54">
        <f t="shared" si="353"/>
        <v>58.927641853201457</v>
      </c>
      <c r="Q2284" s="69">
        <v>35.272151483602286</v>
      </c>
      <c r="R2284" s="53">
        <f t="shared" si="354"/>
        <v>10.354554138469549</v>
      </c>
      <c r="S2284" s="53">
        <f t="shared" si="355"/>
        <v>0</v>
      </c>
      <c r="T2284" s="53">
        <f t="shared" si="356"/>
        <v>0</v>
      </c>
      <c r="U2284" s="53">
        <f t="shared" si="357"/>
        <v>58.927641853201457</v>
      </c>
      <c r="V2284" s="69">
        <v>35.272151483602286</v>
      </c>
      <c r="W2284" s="53">
        <f t="shared" si="358"/>
        <v>10.354554138469549</v>
      </c>
      <c r="X2284" s="53">
        <f t="shared" si="359"/>
        <v>0</v>
      </c>
      <c r="Y2284" s="12"/>
      <c r="Z2284" s="21"/>
      <c r="AA2284" s="48"/>
      <c r="AB2284" s="21"/>
      <c r="AC2284" s="12"/>
    </row>
    <row r="2285" spans="1:29" x14ac:dyDescent="0.3">
      <c r="A2285" s="1">
        <f t="shared" si="350"/>
        <v>45223.760416661135</v>
      </c>
      <c r="B2285" s="6">
        <v>24</v>
      </c>
      <c r="C2285" s="6" t="s">
        <v>118</v>
      </c>
      <c r="D2285">
        <f>IF(HOUR(A2285)+MINUTE(A2285)/60&lt;=18,1,IF(HOUR(A2285)+MINUTE(A2285)/60&gt;=23.25,1,LOOKUP(DAY(A2285),calendario!$A$12:$A$41,calendario!$C$12:$C$41)))</f>
        <v>0</v>
      </c>
      <c r="E2285" s="89">
        <f t="shared" si="351"/>
        <v>4.6444946289062496</v>
      </c>
      <c r="F2285" s="88">
        <v>18.577978515624999</v>
      </c>
      <c r="G2285" s="89">
        <f t="shared" si="351"/>
        <v>4.6512680664062502</v>
      </c>
      <c r="H2285" s="86">
        <v>18.605072265625001</v>
      </c>
      <c r="O2285" s="53">
        <f t="shared" si="352"/>
        <v>0</v>
      </c>
      <c r="P2285" s="54">
        <f t="shared" si="353"/>
        <v>60.072878709005721</v>
      </c>
      <c r="Q2285" s="69">
        <v>35.310088755856327</v>
      </c>
      <c r="R2285" s="53">
        <f t="shared" si="354"/>
        <v>10.879573008849551</v>
      </c>
      <c r="S2285" s="53">
        <f t="shared" si="355"/>
        <v>0</v>
      </c>
      <c r="T2285" s="53">
        <f t="shared" si="356"/>
        <v>0</v>
      </c>
      <c r="U2285" s="53">
        <f t="shared" si="357"/>
        <v>60.072878709005721</v>
      </c>
      <c r="V2285" s="69">
        <v>35.310088755856327</v>
      </c>
      <c r="W2285" s="53">
        <f t="shared" si="358"/>
        <v>10.879573008849551</v>
      </c>
      <c r="X2285" s="53">
        <f t="shared" si="359"/>
        <v>0</v>
      </c>
      <c r="Y2285" s="12"/>
      <c r="Z2285" s="21"/>
      <c r="AA2285" s="48"/>
      <c r="AB2285" s="21"/>
      <c r="AC2285" s="12"/>
    </row>
    <row r="2286" spans="1:29" x14ac:dyDescent="0.3">
      <c r="A2286" s="1">
        <f t="shared" si="350"/>
        <v>45223.770833327799</v>
      </c>
      <c r="B2286" s="6">
        <v>24</v>
      </c>
      <c r="C2286" s="6" t="s">
        <v>119</v>
      </c>
      <c r="D2286">
        <f>IF(HOUR(A2286)+MINUTE(A2286)/60&lt;=18,1,IF(HOUR(A2286)+MINUTE(A2286)/60&gt;=23.25,1,LOOKUP(DAY(A2286),calendario!$A$12:$A$41,calendario!$C$12:$C$41)))</f>
        <v>0</v>
      </c>
      <c r="E2286" s="89">
        <f t="shared" si="351"/>
        <v>4.6466352539062497</v>
      </c>
      <c r="F2286" s="88">
        <v>18.586541015624999</v>
      </c>
      <c r="G2286" s="89">
        <f t="shared" si="351"/>
        <v>4.6509946289062496</v>
      </c>
      <c r="H2286" s="86">
        <v>18.603978515624998</v>
      </c>
      <c r="O2286" s="53">
        <f t="shared" si="352"/>
        <v>0</v>
      </c>
      <c r="P2286" s="54">
        <f t="shared" si="353"/>
        <v>60.072878709005721</v>
      </c>
      <c r="Q2286" s="69">
        <v>35.310088755856327</v>
      </c>
      <c r="R2286" s="53">
        <f t="shared" si="354"/>
        <v>10.879573008849551</v>
      </c>
      <c r="S2286" s="53">
        <f t="shared" si="355"/>
        <v>0</v>
      </c>
      <c r="T2286" s="53">
        <f t="shared" si="356"/>
        <v>0</v>
      </c>
      <c r="U2286" s="53">
        <f t="shared" si="357"/>
        <v>60.072878709005721</v>
      </c>
      <c r="V2286" s="69">
        <v>35.310088755856327</v>
      </c>
      <c r="W2286" s="53">
        <f t="shared" si="358"/>
        <v>10.879573008849551</v>
      </c>
      <c r="X2286" s="53">
        <f t="shared" si="359"/>
        <v>0</v>
      </c>
      <c r="Y2286" s="12"/>
      <c r="Z2286" s="21"/>
      <c r="AA2286" s="48"/>
      <c r="AB2286" s="21"/>
      <c r="AC2286" s="12"/>
    </row>
    <row r="2287" spans="1:29" x14ac:dyDescent="0.3">
      <c r="A2287" s="1">
        <f t="shared" si="350"/>
        <v>45223.781249994463</v>
      </c>
      <c r="B2287" s="6">
        <v>24</v>
      </c>
      <c r="C2287" s="6" t="s">
        <v>120</v>
      </c>
      <c r="D2287">
        <f>IF(HOUR(A2287)+MINUTE(A2287)/60&lt;=18,1,IF(HOUR(A2287)+MINUTE(A2287)/60&gt;=23.25,1,LOOKUP(DAY(A2287),calendario!$A$12:$A$41,calendario!$C$12:$C$41)))</f>
        <v>0</v>
      </c>
      <c r="E2287" s="89">
        <f t="shared" si="351"/>
        <v>4.6471640624999999</v>
      </c>
      <c r="F2287" s="88">
        <v>18.58865625</v>
      </c>
      <c r="G2287" s="89">
        <f t="shared" si="351"/>
        <v>4.6509711914062501</v>
      </c>
      <c r="H2287" s="86">
        <v>18.603884765625001</v>
      </c>
      <c r="O2287" s="53">
        <f t="shared" si="352"/>
        <v>0</v>
      </c>
      <c r="P2287" s="54">
        <f t="shared" si="353"/>
        <v>60.072878709005721</v>
      </c>
      <c r="Q2287" s="69">
        <v>35.327865434669441</v>
      </c>
      <c r="R2287" s="53">
        <f t="shared" si="354"/>
        <v>10.870684669442994</v>
      </c>
      <c r="S2287" s="53">
        <f t="shared" si="355"/>
        <v>0</v>
      </c>
      <c r="T2287" s="53">
        <f t="shared" si="356"/>
        <v>0</v>
      </c>
      <c r="U2287" s="53">
        <f t="shared" si="357"/>
        <v>60.072878709005721</v>
      </c>
      <c r="V2287" s="69">
        <v>35.327865434669441</v>
      </c>
      <c r="W2287" s="53">
        <f t="shared" si="358"/>
        <v>10.870684669442994</v>
      </c>
      <c r="X2287" s="53">
        <f t="shared" si="359"/>
        <v>0</v>
      </c>
      <c r="Y2287" s="12"/>
      <c r="Z2287" s="21"/>
      <c r="AA2287" s="48"/>
      <c r="AB2287" s="21"/>
      <c r="AC2287" s="12"/>
    </row>
    <row r="2288" spans="1:29" x14ac:dyDescent="0.3">
      <c r="A2288" s="1">
        <f t="shared" si="350"/>
        <v>45223.791666661127</v>
      </c>
      <c r="B2288" s="6">
        <v>24</v>
      </c>
      <c r="C2288" s="6" t="s">
        <v>121</v>
      </c>
      <c r="D2288">
        <f>IF(HOUR(A2288)+MINUTE(A2288)/60&lt;=18,1,IF(HOUR(A2288)+MINUTE(A2288)/60&gt;=23.25,1,LOOKUP(DAY(A2288),calendario!$A$12:$A$41,calendario!$C$12:$C$41)))</f>
        <v>0</v>
      </c>
      <c r="E2288" s="89">
        <f t="shared" si="351"/>
        <v>4.6478813476562504</v>
      </c>
      <c r="F2288" s="88">
        <v>18.591525390625002</v>
      </c>
      <c r="G2288" s="89">
        <f t="shared" si="351"/>
        <v>4.6511684570312504</v>
      </c>
      <c r="H2288" s="86">
        <v>18.604673828125001</v>
      </c>
      <c r="O2288" s="53">
        <f t="shared" si="352"/>
        <v>0</v>
      </c>
      <c r="P2288" s="54">
        <f t="shared" si="353"/>
        <v>60.072878709005721</v>
      </c>
      <c r="Q2288" s="69">
        <v>35.327865434669441</v>
      </c>
      <c r="R2288" s="53">
        <f t="shared" si="354"/>
        <v>10.870684669442994</v>
      </c>
      <c r="S2288" s="53">
        <f t="shared" si="355"/>
        <v>0</v>
      </c>
      <c r="T2288" s="53">
        <f t="shared" si="356"/>
        <v>0</v>
      </c>
      <c r="U2288" s="53">
        <f t="shared" si="357"/>
        <v>60.072878709005721</v>
      </c>
      <c r="V2288" s="69">
        <v>35.327865434669441</v>
      </c>
      <c r="W2288" s="53">
        <f t="shared" si="358"/>
        <v>10.870684669442994</v>
      </c>
      <c r="X2288" s="53">
        <f t="shared" si="359"/>
        <v>0</v>
      </c>
      <c r="Y2288" s="12"/>
      <c r="Z2288" s="21"/>
      <c r="AA2288" s="48"/>
      <c r="AB2288" s="21"/>
      <c r="AC2288" s="12"/>
    </row>
    <row r="2289" spans="1:29" x14ac:dyDescent="0.3">
      <c r="A2289" s="1">
        <f t="shared" si="350"/>
        <v>45223.802083327791</v>
      </c>
      <c r="B2289" s="6">
        <v>24</v>
      </c>
      <c r="C2289" s="6" t="s">
        <v>122</v>
      </c>
      <c r="D2289">
        <f>IF(HOUR(A2289)+MINUTE(A2289)/60&lt;=18,1,IF(HOUR(A2289)+MINUTE(A2289)/60&gt;=23.25,1,LOOKUP(DAY(A2289),calendario!$A$12:$A$41,calendario!$C$12:$C$41)))</f>
        <v>0</v>
      </c>
      <c r="E2289" s="89">
        <f t="shared" si="351"/>
        <v>4.6488828125000001</v>
      </c>
      <c r="F2289" s="88">
        <v>18.595531250000001</v>
      </c>
      <c r="G2289" s="89">
        <f t="shared" si="351"/>
        <v>4.6511767578125003</v>
      </c>
      <c r="H2289" s="86">
        <v>18.604707031250001</v>
      </c>
      <c r="O2289" s="53">
        <f t="shared" si="352"/>
        <v>0</v>
      </c>
      <c r="P2289" s="54">
        <f t="shared" si="353"/>
        <v>60.072878709005721</v>
      </c>
      <c r="Q2289" s="69">
        <v>35.293524986985943</v>
      </c>
      <c r="R2289" s="53">
        <f t="shared" si="354"/>
        <v>10.887854893284743</v>
      </c>
      <c r="S2289" s="53">
        <f t="shared" si="355"/>
        <v>0</v>
      </c>
      <c r="T2289" s="53">
        <f t="shared" si="356"/>
        <v>0</v>
      </c>
      <c r="U2289" s="53">
        <f t="shared" si="357"/>
        <v>60.072878709005721</v>
      </c>
      <c r="V2289" s="69">
        <v>35.293524986985943</v>
      </c>
      <c r="W2289" s="53">
        <f t="shared" si="358"/>
        <v>10.887854893284743</v>
      </c>
      <c r="X2289" s="53">
        <f t="shared" si="359"/>
        <v>0</v>
      </c>
      <c r="Y2289" s="12"/>
      <c r="Z2289" s="21"/>
      <c r="AA2289" s="48"/>
      <c r="AB2289" s="21"/>
      <c r="AC2289" s="12"/>
    </row>
    <row r="2290" spans="1:29" x14ac:dyDescent="0.3">
      <c r="A2290" s="1">
        <f t="shared" si="350"/>
        <v>45223.812499994456</v>
      </c>
      <c r="B2290" s="6">
        <v>24</v>
      </c>
      <c r="C2290" s="6" t="s">
        <v>123</v>
      </c>
      <c r="D2290">
        <f>IF(HOUR(A2290)+MINUTE(A2290)/60&lt;=18,1,IF(HOUR(A2290)+MINUTE(A2290)/60&gt;=23.25,1,LOOKUP(DAY(A2290),calendario!$A$12:$A$41,calendario!$C$12:$C$41)))</f>
        <v>0</v>
      </c>
      <c r="E2290" s="89">
        <f t="shared" si="351"/>
        <v>4.6496000976562497</v>
      </c>
      <c r="F2290" s="88">
        <v>18.598400390624999</v>
      </c>
      <c r="G2290" s="89">
        <f t="shared" si="351"/>
        <v>4.6508818359374997</v>
      </c>
      <c r="H2290" s="86">
        <v>18.603527343749999</v>
      </c>
      <c r="O2290" s="53">
        <f t="shared" si="352"/>
        <v>0</v>
      </c>
      <c r="P2290" s="54">
        <f t="shared" si="353"/>
        <v>60.072878709005721</v>
      </c>
      <c r="Q2290" s="69">
        <v>35.293524986985943</v>
      </c>
      <c r="R2290" s="53">
        <f t="shared" si="354"/>
        <v>10.887854893284743</v>
      </c>
      <c r="S2290" s="53">
        <f t="shared" si="355"/>
        <v>0</v>
      </c>
      <c r="T2290" s="53">
        <f t="shared" si="356"/>
        <v>0</v>
      </c>
      <c r="U2290" s="53">
        <f t="shared" si="357"/>
        <v>60.072878709005721</v>
      </c>
      <c r="V2290" s="69">
        <v>35.293524986985943</v>
      </c>
      <c r="W2290" s="53">
        <f t="shared" si="358"/>
        <v>10.887854893284743</v>
      </c>
      <c r="X2290" s="53">
        <f t="shared" si="359"/>
        <v>0</v>
      </c>
      <c r="Y2290" s="12"/>
      <c r="Z2290" s="21"/>
      <c r="AA2290" s="48"/>
      <c r="AB2290" s="21"/>
      <c r="AC2290" s="12"/>
    </row>
    <row r="2291" spans="1:29" x14ac:dyDescent="0.3">
      <c r="A2291" s="1">
        <f t="shared" si="350"/>
        <v>45223.82291666112</v>
      </c>
      <c r="B2291" s="6">
        <v>24</v>
      </c>
      <c r="C2291" s="6" t="s">
        <v>124</v>
      </c>
      <c r="D2291">
        <f>IF(HOUR(A2291)+MINUTE(A2291)/60&lt;=18,1,IF(HOUR(A2291)+MINUTE(A2291)/60&gt;=23.25,1,LOOKUP(DAY(A2291),calendario!$A$12:$A$41,calendario!$C$12:$C$41)))</f>
        <v>0</v>
      </c>
      <c r="E2291" s="89">
        <f t="shared" si="351"/>
        <v>4.650259765625</v>
      </c>
      <c r="F2291" s="88">
        <v>18.6010390625</v>
      </c>
      <c r="G2291" s="89">
        <f t="shared" si="351"/>
        <v>4.6508710937500002</v>
      </c>
      <c r="H2291" s="86">
        <v>18.603484375000001</v>
      </c>
      <c r="O2291" s="53">
        <f t="shared" si="352"/>
        <v>0</v>
      </c>
      <c r="P2291" s="54">
        <f t="shared" si="353"/>
        <v>60.072878709005721</v>
      </c>
      <c r="Q2291" s="69">
        <v>35.309047371160858</v>
      </c>
      <c r="R2291" s="53">
        <f t="shared" si="354"/>
        <v>10.880093701197286</v>
      </c>
      <c r="S2291" s="53">
        <f t="shared" si="355"/>
        <v>0</v>
      </c>
      <c r="T2291" s="53">
        <f t="shared" si="356"/>
        <v>0</v>
      </c>
      <c r="U2291" s="53">
        <f t="shared" si="357"/>
        <v>60.072878709005721</v>
      </c>
      <c r="V2291" s="69">
        <v>35.309047371160858</v>
      </c>
      <c r="W2291" s="53">
        <f t="shared" si="358"/>
        <v>10.880093701197286</v>
      </c>
      <c r="X2291" s="53">
        <f t="shared" si="359"/>
        <v>0</v>
      </c>
      <c r="Y2291" s="12"/>
      <c r="Z2291" s="21"/>
      <c r="AA2291" s="48"/>
      <c r="AB2291" s="21"/>
      <c r="AC2291" s="12"/>
    </row>
    <row r="2292" spans="1:29" x14ac:dyDescent="0.3">
      <c r="A2292" s="1">
        <f t="shared" si="350"/>
        <v>45223.833333327784</v>
      </c>
      <c r="B2292" s="6">
        <v>24</v>
      </c>
      <c r="C2292" s="6" t="s">
        <v>125</v>
      </c>
      <c r="D2292">
        <f>IF(HOUR(A2292)+MINUTE(A2292)/60&lt;=18,1,IF(HOUR(A2292)+MINUTE(A2292)/60&gt;=23.25,1,LOOKUP(DAY(A2292),calendario!$A$12:$A$41,calendario!$C$12:$C$41)))</f>
        <v>0</v>
      </c>
      <c r="E2292" s="89">
        <f t="shared" si="351"/>
        <v>4.6507124023437498</v>
      </c>
      <c r="F2292" s="88">
        <v>18.602849609374999</v>
      </c>
      <c r="G2292" s="89">
        <f t="shared" si="351"/>
        <v>4.6510654296874998</v>
      </c>
      <c r="H2292" s="86">
        <v>18.604261718749999</v>
      </c>
      <c r="O2292" s="53">
        <f t="shared" si="352"/>
        <v>0</v>
      </c>
      <c r="P2292" s="54">
        <f t="shared" si="353"/>
        <v>60.072878709005721</v>
      </c>
      <c r="Q2292" s="69">
        <v>35.309047371160858</v>
      </c>
      <c r="R2292" s="53">
        <f t="shared" si="354"/>
        <v>10.880093701197286</v>
      </c>
      <c r="S2292" s="53">
        <f t="shared" si="355"/>
        <v>0</v>
      </c>
      <c r="T2292" s="53">
        <f t="shared" si="356"/>
        <v>0</v>
      </c>
      <c r="U2292" s="53">
        <f t="shared" si="357"/>
        <v>60.072878709005721</v>
      </c>
      <c r="V2292" s="69">
        <v>35.309047371160858</v>
      </c>
      <c r="W2292" s="53">
        <f t="shared" si="358"/>
        <v>10.880093701197286</v>
      </c>
      <c r="X2292" s="53">
        <f t="shared" si="359"/>
        <v>0</v>
      </c>
      <c r="Y2292" s="12"/>
      <c r="Z2292" s="21"/>
      <c r="AA2292" s="48"/>
      <c r="AB2292" s="21"/>
      <c r="AC2292" s="12"/>
    </row>
    <row r="2293" spans="1:29" x14ac:dyDescent="0.3">
      <c r="A2293" s="1">
        <f t="shared" si="350"/>
        <v>45223.843749994448</v>
      </c>
      <c r="B2293" s="6">
        <v>24</v>
      </c>
      <c r="C2293" s="6" t="s">
        <v>126</v>
      </c>
      <c r="D2293">
        <f>IF(HOUR(A2293)+MINUTE(A2293)/60&lt;=18,1,IF(HOUR(A2293)+MINUTE(A2293)/60&gt;=23.25,1,LOOKUP(DAY(A2293),calendario!$A$12:$A$41,calendario!$C$12:$C$41)))</f>
        <v>0</v>
      </c>
      <c r="E2293" s="89">
        <f t="shared" si="351"/>
        <v>4.6509672851562502</v>
      </c>
      <c r="F2293" s="88">
        <v>18.603869140625001</v>
      </c>
      <c r="G2293" s="89">
        <f t="shared" si="351"/>
        <v>4.6511645507812496</v>
      </c>
      <c r="H2293" s="86">
        <v>18.604658203124998</v>
      </c>
      <c r="O2293" s="53">
        <f t="shared" si="352"/>
        <v>0</v>
      </c>
      <c r="P2293" s="54">
        <f t="shared" si="353"/>
        <v>60.072878709005721</v>
      </c>
      <c r="Q2293" s="69">
        <v>35.323739718896405</v>
      </c>
      <c r="R2293" s="53">
        <f t="shared" si="354"/>
        <v>10.872747527329512</v>
      </c>
      <c r="S2293" s="53">
        <f t="shared" si="355"/>
        <v>0</v>
      </c>
      <c r="T2293" s="53">
        <f t="shared" si="356"/>
        <v>0</v>
      </c>
      <c r="U2293" s="53">
        <f t="shared" si="357"/>
        <v>60.072878709005721</v>
      </c>
      <c r="V2293" s="69">
        <v>35.323739718896405</v>
      </c>
      <c r="W2293" s="53">
        <f t="shared" si="358"/>
        <v>10.872747527329512</v>
      </c>
      <c r="X2293" s="53">
        <f t="shared" si="359"/>
        <v>0</v>
      </c>
      <c r="Y2293" s="12"/>
      <c r="Z2293" s="21"/>
      <c r="AA2293" s="48"/>
      <c r="AB2293" s="21"/>
      <c r="AC2293" s="12"/>
    </row>
    <row r="2294" spans="1:29" x14ac:dyDescent="0.3">
      <c r="A2294" s="1">
        <f t="shared" si="350"/>
        <v>45223.854166661113</v>
      </c>
      <c r="B2294" s="6">
        <v>24</v>
      </c>
      <c r="C2294" s="6" t="s">
        <v>127</v>
      </c>
      <c r="D2294">
        <f>IF(HOUR(A2294)+MINUTE(A2294)/60&lt;=18,1,IF(HOUR(A2294)+MINUTE(A2294)/60&gt;=23.25,1,LOOKUP(DAY(A2294),calendario!$A$12:$A$41,calendario!$C$12:$C$41)))</f>
        <v>0</v>
      </c>
      <c r="E2294" s="89">
        <f t="shared" si="351"/>
        <v>4.6513022460937501</v>
      </c>
      <c r="F2294" s="88">
        <v>18.605208984375</v>
      </c>
      <c r="G2294" s="89">
        <f t="shared" si="351"/>
        <v>4.6512031250000003</v>
      </c>
      <c r="H2294" s="86">
        <v>18.604812500000001</v>
      </c>
      <c r="O2294" s="53">
        <f t="shared" si="352"/>
        <v>0</v>
      </c>
      <c r="P2294" s="54">
        <f t="shared" si="353"/>
        <v>60.072878709005721</v>
      </c>
      <c r="Q2294" s="69">
        <v>35.323739718896405</v>
      </c>
      <c r="R2294" s="53">
        <f t="shared" si="354"/>
        <v>10.872747527329512</v>
      </c>
      <c r="S2294" s="53">
        <f t="shared" si="355"/>
        <v>0</v>
      </c>
      <c r="T2294" s="53">
        <f t="shared" si="356"/>
        <v>0</v>
      </c>
      <c r="U2294" s="53">
        <f t="shared" si="357"/>
        <v>60.072878709005721</v>
      </c>
      <c r="V2294" s="69">
        <v>35.323739718896405</v>
      </c>
      <c r="W2294" s="53">
        <f t="shared" si="358"/>
        <v>10.872747527329512</v>
      </c>
      <c r="X2294" s="53">
        <f t="shared" si="359"/>
        <v>0</v>
      </c>
      <c r="Y2294" s="12"/>
      <c r="Z2294" s="21"/>
      <c r="AA2294" s="48"/>
      <c r="AB2294" s="21"/>
      <c r="AC2294" s="12"/>
    </row>
    <row r="2295" spans="1:29" x14ac:dyDescent="0.3">
      <c r="A2295" s="1">
        <f t="shared" si="350"/>
        <v>45223.864583327777</v>
      </c>
      <c r="B2295" s="6">
        <v>24</v>
      </c>
      <c r="C2295" s="6" t="s">
        <v>128</v>
      </c>
      <c r="D2295">
        <f>IF(HOUR(A2295)+MINUTE(A2295)/60&lt;=18,1,IF(HOUR(A2295)+MINUTE(A2295)/60&gt;=23.25,1,LOOKUP(DAY(A2295),calendario!$A$12:$A$41,calendario!$C$12:$C$41)))</f>
        <v>0</v>
      </c>
      <c r="E2295" s="89">
        <f t="shared" si="351"/>
        <v>4.6513569335937497</v>
      </c>
      <c r="F2295" s="88">
        <v>18.605427734374999</v>
      </c>
      <c r="G2295" s="89">
        <f t="shared" si="351"/>
        <v>4.6508828124999999</v>
      </c>
      <c r="H2295" s="86">
        <v>18.60353125</v>
      </c>
      <c r="O2295" s="53">
        <f t="shared" si="352"/>
        <v>0</v>
      </c>
      <c r="P2295" s="54">
        <f t="shared" si="353"/>
        <v>60.072878709005721</v>
      </c>
      <c r="Q2295" s="69">
        <v>35.304067933368039</v>
      </c>
      <c r="R2295" s="53">
        <f t="shared" si="354"/>
        <v>10.882583420093695</v>
      </c>
      <c r="S2295" s="53">
        <f t="shared" si="355"/>
        <v>0</v>
      </c>
      <c r="T2295" s="53">
        <f t="shared" si="356"/>
        <v>0</v>
      </c>
      <c r="U2295" s="53">
        <f t="shared" si="357"/>
        <v>60.072878709005721</v>
      </c>
      <c r="V2295" s="69">
        <v>35.304067933368039</v>
      </c>
      <c r="W2295" s="53">
        <f t="shared" si="358"/>
        <v>10.882583420093695</v>
      </c>
      <c r="X2295" s="53">
        <f t="shared" si="359"/>
        <v>0</v>
      </c>
      <c r="Y2295" s="12"/>
      <c r="Z2295" s="21"/>
      <c r="AA2295" s="48"/>
      <c r="AB2295" s="21"/>
      <c r="AC2295" s="12"/>
    </row>
    <row r="2296" spans="1:29" x14ac:dyDescent="0.3">
      <c r="A2296" s="1">
        <f t="shared" si="350"/>
        <v>45223.874999994441</v>
      </c>
      <c r="B2296" s="6">
        <v>24</v>
      </c>
      <c r="C2296" s="6" t="s">
        <v>129</v>
      </c>
      <c r="D2296">
        <f>IF(HOUR(A2296)+MINUTE(A2296)/60&lt;=18,1,IF(HOUR(A2296)+MINUTE(A2296)/60&gt;=23.25,1,LOOKUP(DAY(A2296),calendario!$A$12:$A$41,calendario!$C$12:$C$41)))</f>
        <v>0</v>
      </c>
      <c r="E2296" s="89">
        <f t="shared" si="351"/>
        <v>4.6510703124999999</v>
      </c>
      <c r="F2296" s="88">
        <v>18.60428125</v>
      </c>
      <c r="G2296" s="89">
        <f t="shared" si="351"/>
        <v>4.6510385742187497</v>
      </c>
      <c r="H2296" s="86">
        <v>18.604154296874999</v>
      </c>
      <c r="O2296" s="53">
        <f t="shared" si="352"/>
        <v>0</v>
      </c>
      <c r="P2296" s="54">
        <f t="shared" si="353"/>
        <v>60.072878709005721</v>
      </c>
      <c r="Q2296" s="69">
        <v>35.304067933368039</v>
      </c>
      <c r="R2296" s="53">
        <f t="shared" si="354"/>
        <v>10.882583420093695</v>
      </c>
      <c r="S2296" s="53">
        <f t="shared" si="355"/>
        <v>0</v>
      </c>
      <c r="T2296" s="53">
        <f t="shared" si="356"/>
        <v>0</v>
      </c>
      <c r="U2296" s="53">
        <f t="shared" si="357"/>
        <v>60.072878709005721</v>
      </c>
      <c r="V2296" s="69">
        <v>35.304067933368039</v>
      </c>
      <c r="W2296" s="53">
        <f t="shared" si="358"/>
        <v>10.882583420093695</v>
      </c>
      <c r="X2296" s="53">
        <f t="shared" si="359"/>
        <v>0</v>
      </c>
      <c r="Y2296" s="12"/>
      <c r="Z2296" s="21"/>
      <c r="AA2296" s="48"/>
      <c r="AB2296" s="21"/>
      <c r="AC2296" s="12"/>
    </row>
    <row r="2297" spans="1:29" x14ac:dyDescent="0.3">
      <c r="A2297" s="1">
        <f t="shared" si="350"/>
        <v>45223.885416661105</v>
      </c>
      <c r="B2297" s="6">
        <v>24</v>
      </c>
      <c r="C2297" s="6" t="s">
        <v>130</v>
      </c>
      <c r="D2297">
        <f>IF(HOUR(A2297)+MINUTE(A2297)/60&lt;=18,1,IF(HOUR(A2297)+MINUTE(A2297)/60&gt;=23.25,1,LOOKUP(DAY(A2297),calendario!$A$12:$A$41,calendario!$C$12:$C$41)))</f>
        <v>0</v>
      </c>
      <c r="E2297" s="89">
        <f t="shared" si="351"/>
        <v>4.65163330078125</v>
      </c>
      <c r="F2297" s="88">
        <v>18.606533203125</v>
      </c>
      <c r="G2297" s="89">
        <f t="shared" si="351"/>
        <v>4.6509155273437504</v>
      </c>
      <c r="H2297" s="86">
        <v>18.603662109375001</v>
      </c>
      <c r="O2297" s="53">
        <f t="shared" si="352"/>
        <v>0</v>
      </c>
      <c r="P2297" s="54">
        <f t="shared" si="353"/>
        <v>60.072878709005721</v>
      </c>
      <c r="Q2297" s="69">
        <v>35.268827433628317</v>
      </c>
      <c r="R2297" s="53">
        <f t="shared" si="354"/>
        <v>10.900203669963556</v>
      </c>
      <c r="S2297" s="53">
        <f t="shared" si="355"/>
        <v>0</v>
      </c>
      <c r="T2297" s="53">
        <f t="shared" si="356"/>
        <v>0</v>
      </c>
      <c r="U2297" s="53">
        <f t="shared" si="357"/>
        <v>60.072878709005721</v>
      </c>
      <c r="V2297" s="69">
        <v>35.268827433628317</v>
      </c>
      <c r="W2297" s="53">
        <f t="shared" si="358"/>
        <v>10.900203669963556</v>
      </c>
      <c r="X2297" s="53">
        <f t="shared" si="359"/>
        <v>0</v>
      </c>
      <c r="Y2297" s="12"/>
      <c r="Z2297" s="21"/>
      <c r="AA2297" s="48"/>
      <c r="AB2297" s="21"/>
      <c r="AC2297" s="12"/>
    </row>
    <row r="2298" spans="1:29" x14ac:dyDescent="0.3">
      <c r="A2298" s="1">
        <f t="shared" si="350"/>
        <v>45223.89583332777</v>
      </c>
      <c r="B2298" s="6">
        <v>24</v>
      </c>
      <c r="C2298" s="6" t="s">
        <v>131</v>
      </c>
      <c r="D2298">
        <f>IF(HOUR(A2298)+MINUTE(A2298)/60&lt;=18,1,IF(HOUR(A2298)+MINUTE(A2298)/60&gt;=23.25,1,LOOKUP(DAY(A2298),calendario!$A$12:$A$41,calendario!$C$12:$C$41)))</f>
        <v>0</v>
      </c>
      <c r="E2298" s="89">
        <f t="shared" si="351"/>
        <v>4.6516557617187502</v>
      </c>
      <c r="F2298" s="88">
        <v>18.606623046875001</v>
      </c>
      <c r="G2298" s="89">
        <f t="shared" si="351"/>
        <v>4.650765625</v>
      </c>
      <c r="H2298" s="86">
        <v>18.6030625</v>
      </c>
      <c r="O2298" s="53">
        <f t="shared" si="352"/>
        <v>0</v>
      </c>
      <c r="P2298" s="54">
        <f t="shared" si="353"/>
        <v>60.072878709005721</v>
      </c>
      <c r="Q2298" s="69">
        <v>35.268827433628317</v>
      </c>
      <c r="R2298" s="53">
        <f t="shared" si="354"/>
        <v>10.900203669963556</v>
      </c>
      <c r="S2298" s="53">
        <f t="shared" si="355"/>
        <v>0</v>
      </c>
      <c r="T2298" s="53">
        <f t="shared" si="356"/>
        <v>0</v>
      </c>
      <c r="U2298" s="53">
        <f t="shared" si="357"/>
        <v>60.072878709005721</v>
      </c>
      <c r="V2298" s="69">
        <v>35.268827433628317</v>
      </c>
      <c r="W2298" s="53">
        <f t="shared" si="358"/>
        <v>10.900203669963556</v>
      </c>
      <c r="X2298" s="53">
        <f t="shared" si="359"/>
        <v>0</v>
      </c>
      <c r="Y2298" s="12"/>
      <c r="Z2298" s="21"/>
      <c r="AA2298" s="48"/>
      <c r="AB2298" s="21"/>
      <c r="AC2298" s="12"/>
    </row>
    <row r="2299" spans="1:29" x14ac:dyDescent="0.3">
      <c r="A2299" s="1">
        <f t="shared" si="350"/>
        <v>45223.906249994434</v>
      </c>
      <c r="B2299" s="6">
        <v>24</v>
      </c>
      <c r="C2299" s="6" t="s">
        <v>132</v>
      </c>
      <c r="D2299">
        <f>IF(HOUR(A2299)+MINUTE(A2299)/60&lt;=18,1,IF(HOUR(A2299)+MINUTE(A2299)/60&gt;=23.25,1,LOOKUP(DAY(A2299),calendario!$A$12:$A$41,calendario!$C$12:$C$41)))</f>
        <v>0</v>
      </c>
      <c r="E2299" s="89">
        <f t="shared" si="351"/>
        <v>4.6514248046875002</v>
      </c>
      <c r="F2299" s="88">
        <v>18.605699218750001</v>
      </c>
      <c r="G2299" s="89">
        <f t="shared" si="351"/>
        <v>4.6505551757812498</v>
      </c>
      <c r="H2299" s="86">
        <v>18.602220703124999</v>
      </c>
      <c r="O2299" s="53">
        <f t="shared" si="352"/>
        <v>0</v>
      </c>
      <c r="P2299" s="54">
        <f t="shared" si="353"/>
        <v>60.072878709005721</v>
      </c>
      <c r="Q2299" s="69">
        <v>35.824386777719937</v>
      </c>
      <c r="R2299" s="53">
        <f t="shared" si="354"/>
        <v>10.622423997917746</v>
      </c>
      <c r="S2299" s="53">
        <f t="shared" si="355"/>
        <v>0</v>
      </c>
      <c r="T2299" s="53">
        <f t="shared" si="356"/>
        <v>0</v>
      </c>
      <c r="U2299" s="53">
        <f t="shared" si="357"/>
        <v>60.072878709005721</v>
      </c>
      <c r="V2299" s="69">
        <v>35.824386777719937</v>
      </c>
      <c r="W2299" s="53">
        <f t="shared" si="358"/>
        <v>10.622423997917746</v>
      </c>
      <c r="X2299" s="53">
        <f t="shared" si="359"/>
        <v>0</v>
      </c>
      <c r="Y2299" s="12"/>
      <c r="Z2299" s="21"/>
      <c r="AA2299" s="48"/>
      <c r="AB2299" s="21"/>
      <c r="AC2299" s="12"/>
    </row>
    <row r="2300" spans="1:29" x14ac:dyDescent="0.3">
      <c r="A2300" s="1">
        <f t="shared" si="350"/>
        <v>45223.916666661098</v>
      </c>
      <c r="B2300" s="6">
        <v>24</v>
      </c>
      <c r="C2300" s="6" t="s">
        <v>133</v>
      </c>
      <c r="D2300">
        <f>IF(HOUR(A2300)+MINUTE(A2300)/60&lt;=18,1,IF(HOUR(A2300)+MINUTE(A2300)/60&gt;=23.25,1,LOOKUP(DAY(A2300),calendario!$A$12:$A$41,calendario!$C$12:$C$41)))</f>
        <v>0</v>
      </c>
      <c r="E2300" s="89">
        <f t="shared" si="351"/>
        <v>4.6517563476562502</v>
      </c>
      <c r="F2300" s="88">
        <v>18.607025390625001</v>
      </c>
      <c r="G2300" s="89">
        <f t="shared" si="351"/>
        <v>4.6509672851562502</v>
      </c>
      <c r="H2300" s="86">
        <v>18.603869140625001</v>
      </c>
      <c r="O2300" s="53">
        <f t="shared" si="352"/>
        <v>0</v>
      </c>
      <c r="P2300" s="54">
        <f t="shared" si="353"/>
        <v>60.072878709005721</v>
      </c>
      <c r="Q2300" s="69">
        <v>35.824386777719937</v>
      </c>
      <c r="R2300" s="53">
        <f t="shared" si="354"/>
        <v>10.622423997917746</v>
      </c>
      <c r="S2300" s="53">
        <f t="shared" si="355"/>
        <v>0</v>
      </c>
      <c r="T2300" s="53">
        <f t="shared" si="356"/>
        <v>0</v>
      </c>
      <c r="U2300" s="53">
        <f t="shared" si="357"/>
        <v>60.072878709005721</v>
      </c>
      <c r="V2300" s="69">
        <v>35.824386777719937</v>
      </c>
      <c r="W2300" s="53">
        <f t="shared" si="358"/>
        <v>10.622423997917746</v>
      </c>
      <c r="X2300" s="53">
        <f t="shared" si="359"/>
        <v>0</v>
      </c>
      <c r="Y2300" s="12"/>
      <c r="Z2300" s="21"/>
      <c r="AA2300" s="48"/>
      <c r="AB2300" s="21"/>
      <c r="AC2300" s="12"/>
    </row>
    <row r="2301" spans="1:29" x14ac:dyDescent="0.3">
      <c r="A2301" s="1">
        <f t="shared" si="350"/>
        <v>45223.927083327762</v>
      </c>
      <c r="B2301" s="6">
        <v>24</v>
      </c>
      <c r="C2301" s="6" t="s">
        <v>134</v>
      </c>
      <c r="D2301">
        <f>IF(HOUR(A2301)+MINUTE(A2301)/60&lt;=18,1,IF(HOUR(A2301)+MINUTE(A2301)/60&gt;=23.25,1,LOOKUP(DAY(A2301),calendario!$A$12:$A$41,calendario!$C$12:$C$41)))</f>
        <v>0</v>
      </c>
      <c r="E2301" s="89">
        <f t="shared" si="351"/>
        <v>4.6514599609375002</v>
      </c>
      <c r="F2301" s="88">
        <v>18.605839843750001</v>
      </c>
      <c r="G2301" s="89">
        <f t="shared" si="351"/>
        <v>4.6511093749999999</v>
      </c>
      <c r="H2301" s="86">
        <v>18.6044375</v>
      </c>
      <c r="O2301" s="53">
        <f t="shared" si="352"/>
        <v>0</v>
      </c>
      <c r="P2301" s="54">
        <f t="shared" si="353"/>
        <v>60.072878709005721</v>
      </c>
      <c r="Q2301" s="69">
        <v>35.887760801665799</v>
      </c>
      <c r="R2301" s="53">
        <f t="shared" si="354"/>
        <v>10.590736985944815</v>
      </c>
      <c r="S2301" s="53">
        <f t="shared" si="355"/>
        <v>0</v>
      </c>
      <c r="T2301" s="53">
        <f t="shared" si="356"/>
        <v>0</v>
      </c>
      <c r="U2301" s="53">
        <f t="shared" si="357"/>
        <v>60.072878709005721</v>
      </c>
      <c r="V2301" s="69">
        <v>35.887760801665799</v>
      </c>
      <c r="W2301" s="53">
        <f t="shared" si="358"/>
        <v>10.590736985944815</v>
      </c>
      <c r="X2301" s="53">
        <f t="shared" si="359"/>
        <v>0</v>
      </c>
      <c r="Y2301" s="12"/>
      <c r="Z2301" s="21"/>
      <c r="AA2301" s="48"/>
      <c r="AB2301" s="21"/>
      <c r="AC2301" s="12"/>
    </row>
    <row r="2302" spans="1:29" x14ac:dyDescent="0.3">
      <c r="A2302" s="1">
        <f t="shared" si="350"/>
        <v>45223.937499994427</v>
      </c>
      <c r="B2302" s="6">
        <v>24</v>
      </c>
      <c r="C2302" s="6" t="s">
        <v>135</v>
      </c>
      <c r="D2302">
        <f>IF(HOUR(A2302)+MINUTE(A2302)/60&lt;=18,1,IF(HOUR(A2302)+MINUTE(A2302)/60&gt;=23.25,1,LOOKUP(DAY(A2302),calendario!$A$12:$A$41,calendario!$C$12:$C$41)))</f>
        <v>0</v>
      </c>
      <c r="E2302" s="89">
        <f t="shared" si="351"/>
        <v>4.6519482421875002</v>
      </c>
      <c r="F2302" s="88">
        <v>18.607792968750001</v>
      </c>
      <c r="G2302" s="89">
        <f t="shared" si="351"/>
        <v>4.6508886718750002</v>
      </c>
      <c r="H2302" s="86">
        <v>18.603554687500001</v>
      </c>
      <c r="O2302" s="53">
        <f t="shared" si="352"/>
        <v>0</v>
      </c>
      <c r="P2302" s="54">
        <f t="shared" si="353"/>
        <v>60.072878709005721</v>
      </c>
      <c r="Q2302" s="69">
        <v>35.887760801665799</v>
      </c>
      <c r="R2302" s="53">
        <f t="shared" si="354"/>
        <v>10.590736985944815</v>
      </c>
      <c r="S2302" s="53">
        <f t="shared" si="355"/>
        <v>0</v>
      </c>
      <c r="T2302" s="53">
        <f t="shared" si="356"/>
        <v>0</v>
      </c>
      <c r="U2302" s="53">
        <f t="shared" si="357"/>
        <v>60.072878709005721</v>
      </c>
      <c r="V2302" s="69">
        <v>35.887760801665799</v>
      </c>
      <c r="W2302" s="53">
        <f t="shared" si="358"/>
        <v>10.590736985944815</v>
      </c>
      <c r="X2302" s="53">
        <f t="shared" si="359"/>
        <v>0</v>
      </c>
      <c r="Y2302" s="12"/>
      <c r="Z2302" s="21"/>
      <c r="AA2302" s="48"/>
      <c r="AB2302" s="21"/>
      <c r="AC2302" s="12"/>
    </row>
    <row r="2303" spans="1:29" x14ac:dyDescent="0.3">
      <c r="A2303" s="1">
        <f t="shared" si="350"/>
        <v>45223.947916661091</v>
      </c>
      <c r="B2303" s="6">
        <v>24</v>
      </c>
      <c r="C2303" s="6" t="s">
        <v>136</v>
      </c>
      <c r="D2303">
        <f>IF(HOUR(A2303)+MINUTE(A2303)/60&lt;=18,1,IF(HOUR(A2303)+MINUTE(A2303)/60&gt;=23.25,1,LOOKUP(DAY(A2303),calendario!$A$12:$A$41,calendario!$C$12:$C$41)))</f>
        <v>0</v>
      </c>
      <c r="E2303" s="89">
        <f t="shared" si="351"/>
        <v>4.6517543945312498</v>
      </c>
      <c r="F2303" s="88">
        <v>18.607017578124999</v>
      </c>
      <c r="G2303" s="89">
        <f t="shared" si="351"/>
        <v>4.6512060546875</v>
      </c>
      <c r="H2303" s="86">
        <v>18.60482421875</v>
      </c>
      <c r="O2303" s="53">
        <f t="shared" si="352"/>
        <v>0</v>
      </c>
      <c r="P2303" s="54">
        <f t="shared" si="353"/>
        <v>60.072878709005721</v>
      </c>
      <c r="Q2303" s="69">
        <v>35.818219677251427</v>
      </c>
      <c r="R2303" s="53">
        <f t="shared" si="354"/>
        <v>10.625507548152001</v>
      </c>
      <c r="S2303" s="53">
        <f t="shared" si="355"/>
        <v>0</v>
      </c>
      <c r="T2303" s="53">
        <f t="shared" si="356"/>
        <v>0</v>
      </c>
      <c r="U2303" s="53">
        <f t="shared" si="357"/>
        <v>60.072878709005721</v>
      </c>
      <c r="V2303" s="69">
        <v>35.818219677251427</v>
      </c>
      <c r="W2303" s="53">
        <f t="shared" si="358"/>
        <v>10.625507548152001</v>
      </c>
      <c r="X2303" s="53">
        <f t="shared" si="359"/>
        <v>0</v>
      </c>
      <c r="Y2303" s="12"/>
      <c r="Z2303" s="21"/>
      <c r="AA2303" s="48"/>
      <c r="AB2303" s="21"/>
      <c r="AC2303" s="12"/>
    </row>
    <row r="2304" spans="1:29" x14ac:dyDescent="0.3">
      <c r="A2304" s="1">
        <f t="shared" si="350"/>
        <v>45223.958333327755</v>
      </c>
      <c r="B2304" s="6">
        <v>24</v>
      </c>
      <c r="C2304" s="6" t="s">
        <v>137</v>
      </c>
      <c r="D2304">
        <f>IF(HOUR(A2304)+MINUTE(A2304)/60&lt;=18,1,IF(HOUR(A2304)+MINUTE(A2304)/60&gt;=23.25,1,LOOKUP(DAY(A2304),calendario!$A$12:$A$41,calendario!$C$12:$C$41)))</f>
        <v>0</v>
      </c>
      <c r="E2304" s="89">
        <f t="shared" si="351"/>
        <v>4.6515859375000002</v>
      </c>
      <c r="F2304" s="88">
        <v>18.606343750000001</v>
      </c>
      <c r="G2304" s="89">
        <f t="shared" si="351"/>
        <v>4.6507827148437499</v>
      </c>
      <c r="H2304" s="86">
        <v>18.603130859375</v>
      </c>
      <c r="O2304" s="53">
        <f t="shared" si="352"/>
        <v>0</v>
      </c>
      <c r="P2304" s="54">
        <f t="shared" si="353"/>
        <v>60.072878709005721</v>
      </c>
      <c r="Q2304" s="69">
        <v>35.818219677251427</v>
      </c>
      <c r="R2304" s="53">
        <f t="shared" si="354"/>
        <v>10.625507548152001</v>
      </c>
      <c r="S2304" s="53">
        <f t="shared" si="355"/>
        <v>0</v>
      </c>
      <c r="T2304" s="53">
        <f t="shared" si="356"/>
        <v>0</v>
      </c>
      <c r="U2304" s="53">
        <f t="shared" si="357"/>
        <v>60.072878709005721</v>
      </c>
      <c r="V2304" s="69">
        <v>35.818219677251427</v>
      </c>
      <c r="W2304" s="53">
        <f t="shared" si="358"/>
        <v>10.625507548152001</v>
      </c>
      <c r="X2304" s="53">
        <f t="shared" si="359"/>
        <v>0</v>
      </c>
      <c r="Y2304" s="12"/>
      <c r="Z2304" s="21"/>
      <c r="AA2304" s="48"/>
      <c r="AB2304" s="21"/>
      <c r="AC2304" s="12"/>
    </row>
    <row r="2305" spans="1:29" x14ac:dyDescent="0.3">
      <c r="A2305" s="1">
        <f t="shared" si="350"/>
        <v>45223.968749994419</v>
      </c>
      <c r="B2305" s="6">
        <v>24</v>
      </c>
      <c r="C2305" s="6" t="s">
        <v>138</v>
      </c>
      <c r="D2305">
        <f>IF(HOUR(A2305)+MINUTE(A2305)/60&lt;=18,1,IF(HOUR(A2305)+MINUTE(A2305)/60&gt;=23.25,1,LOOKUP(DAY(A2305),calendario!$A$12:$A$41,calendario!$C$12:$C$41)))</f>
        <v>1</v>
      </c>
      <c r="E2305" s="89">
        <f t="shared" si="351"/>
        <v>4.6519794921875004</v>
      </c>
      <c r="F2305" s="88">
        <v>18.607917968750002</v>
      </c>
      <c r="G2305" s="89">
        <f t="shared" si="351"/>
        <v>4.5064243164062496</v>
      </c>
      <c r="H2305" s="86">
        <v>18.025697265624999</v>
      </c>
      <c r="O2305" s="53">
        <f t="shared" si="352"/>
        <v>0</v>
      </c>
      <c r="P2305" s="54">
        <f t="shared" si="353"/>
        <v>58.927641853201457</v>
      </c>
      <c r="Q2305" s="69">
        <v>35.937915408641338</v>
      </c>
      <c r="R2305" s="53">
        <f t="shared" si="354"/>
        <v>10.021672175950023</v>
      </c>
      <c r="S2305" s="53">
        <f t="shared" si="355"/>
        <v>0</v>
      </c>
      <c r="T2305" s="53">
        <f t="shared" si="356"/>
        <v>0</v>
      </c>
      <c r="U2305" s="53">
        <f t="shared" si="357"/>
        <v>58.927641853201457</v>
      </c>
      <c r="V2305" s="69">
        <v>35.937915408641338</v>
      </c>
      <c r="W2305" s="53">
        <f t="shared" si="358"/>
        <v>10.021672175950023</v>
      </c>
      <c r="X2305" s="53">
        <f t="shared" si="359"/>
        <v>0</v>
      </c>
      <c r="Y2305" s="12"/>
      <c r="Z2305" s="21"/>
      <c r="AA2305" s="48"/>
      <c r="AB2305" s="21"/>
      <c r="AC2305" s="12"/>
    </row>
    <row r="2306" spans="1:29" x14ac:dyDescent="0.3">
      <c r="A2306" s="1">
        <f t="shared" si="350"/>
        <v>45223.979166661084</v>
      </c>
      <c r="B2306" s="6">
        <v>24</v>
      </c>
      <c r="C2306" s="6" t="s">
        <v>139</v>
      </c>
      <c r="D2306">
        <f>IF(HOUR(A2306)+MINUTE(A2306)/60&lt;=18,1,IF(HOUR(A2306)+MINUTE(A2306)/60&gt;=23.25,1,LOOKUP(DAY(A2306),calendario!$A$12:$A$41,calendario!$C$12:$C$41)))</f>
        <v>1</v>
      </c>
      <c r="E2306" s="89">
        <f t="shared" si="351"/>
        <v>4.5097119140624997</v>
      </c>
      <c r="F2306" s="88">
        <v>18.038847656249999</v>
      </c>
      <c r="G2306" s="89">
        <f t="shared" si="351"/>
        <v>4.4972246093750003</v>
      </c>
      <c r="H2306" s="86">
        <v>17.988898437500001</v>
      </c>
      <c r="O2306" s="53">
        <f t="shared" si="352"/>
        <v>0</v>
      </c>
      <c r="P2306" s="54">
        <f t="shared" si="353"/>
        <v>58.927641853201457</v>
      </c>
      <c r="Q2306" s="69">
        <v>35.937915408641338</v>
      </c>
      <c r="R2306" s="53">
        <f t="shared" si="354"/>
        <v>10.021672175950023</v>
      </c>
      <c r="S2306" s="53">
        <f t="shared" si="355"/>
        <v>0</v>
      </c>
      <c r="T2306" s="53">
        <f t="shared" si="356"/>
        <v>0</v>
      </c>
      <c r="U2306" s="53">
        <f t="shared" si="357"/>
        <v>58.927641853201457</v>
      </c>
      <c r="V2306" s="69">
        <v>35.937915408641338</v>
      </c>
      <c r="W2306" s="53">
        <f t="shared" si="358"/>
        <v>10.021672175950023</v>
      </c>
      <c r="X2306" s="53">
        <f t="shared" si="359"/>
        <v>0</v>
      </c>
      <c r="Y2306" s="12"/>
      <c r="Z2306" s="21"/>
      <c r="AA2306" s="48"/>
      <c r="AB2306" s="21"/>
      <c r="AC2306" s="12"/>
    </row>
    <row r="2307" spans="1:29" x14ac:dyDescent="0.3">
      <c r="A2307" s="1">
        <f t="shared" si="350"/>
        <v>45223.989583327748</v>
      </c>
      <c r="B2307" s="6">
        <v>24</v>
      </c>
      <c r="C2307" s="6" t="s">
        <v>140</v>
      </c>
      <c r="D2307">
        <f>IF(HOUR(A2307)+MINUTE(A2307)/60&lt;=18,1,IF(HOUR(A2307)+MINUTE(A2307)/60&gt;=23.25,1,LOOKUP(DAY(A2307),calendario!$A$12:$A$41,calendario!$C$12:$C$41)))</f>
        <v>1</v>
      </c>
      <c r="E2307" s="89">
        <f t="shared" si="351"/>
        <v>4.5082246093749996</v>
      </c>
      <c r="F2307" s="88">
        <v>18.032898437499998</v>
      </c>
      <c r="G2307" s="89">
        <f t="shared" si="351"/>
        <v>4.4974633789062501</v>
      </c>
      <c r="H2307" s="86">
        <v>17.989853515625001</v>
      </c>
      <c r="O2307" s="53">
        <f t="shared" si="352"/>
        <v>0</v>
      </c>
      <c r="P2307" s="54">
        <f t="shared" si="353"/>
        <v>58.927641853201457</v>
      </c>
      <c r="Q2307" s="69">
        <v>35.870247787610616</v>
      </c>
      <c r="R2307" s="53">
        <f t="shared" si="354"/>
        <v>10.055505986465384</v>
      </c>
      <c r="S2307" s="53">
        <f t="shared" si="355"/>
        <v>0</v>
      </c>
      <c r="T2307" s="53">
        <f t="shared" si="356"/>
        <v>0</v>
      </c>
      <c r="U2307" s="53">
        <f t="shared" si="357"/>
        <v>58.927641853201457</v>
      </c>
      <c r="V2307" s="69">
        <v>35.870247787610616</v>
      </c>
      <c r="W2307" s="53">
        <f t="shared" si="358"/>
        <v>10.055505986465384</v>
      </c>
      <c r="X2307" s="53">
        <f t="shared" si="359"/>
        <v>0</v>
      </c>
      <c r="Y2307" s="12"/>
      <c r="Z2307" s="21"/>
      <c r="AA2307" s="48"/>
      <c r="AB2307" s="21"/>
      <c r="AC2307" s="12"/>
    </row>
    <row r="2308" spans="1:29" x14ac:dyDescent="0.3">
      <c r="A2308" s="1">
        <f t="shared" si="350"/>
        <v>45223.999999994412</v>
      </c>
      <c r="B2308" s="6">
        <v>24</v>
      </c>
      <c r="C2308" s="6" t="s">
        <v>141</v>
      </c>
      <c r="D2308">
        <f>IF(HOUR(A2308)+MINUTE(A2308)/60&lt;=18,1,IF(HOUR(A2308)+MINUTE(A2308)/60&gt;=23.25,1,LOOKUP(DAY(A2308),calendario!$A$12:$A$41,calendario!$C$12:$C$41)))</f>
        <v>1</v>
      </c>
      <c r="E2308" s="89">
        <f t="shared" si="351"/>
        <v>4.5082524414062499</v>
      </c>
      <c r="F2308" s="88">
        <v>18.033009765625</v>
      </c>
      <c r="G2308" s="89">
        <f t="shared" si="351"/>
        <v>4.4965590820312498</v>
      </c>
      <c r="H2308" s="86">
        <v>17.986236328124999</v>
      </c>
      <c r="O2308" s="53">
        <f t="shared" si="352"/>
        <v>0</v>
      </c>
      <c r="P2308" s="54">
        <f t="shared" si="353"/>
        <v>58.927641853201457</v>
      </c>
      <c r="Q2308" s="69">
        <v>35.870247787610616</v>
      </c>
      <c r="R2308" s="53">
        <f t="shared" si="354"/>
        <v>10.055505986465384</v>
      </c>
      <c r="S2308" s="53">
        <f t="shared" si="355"/>
        <v>0</v>
      </c>
      <c r="T2308" s="53">
        <f t="shared" si="356"/>
        <v>0</v>
      </c>
      <c r="U2308" s="53">
        <f t="shared" si="357"/>
        <v>58.927641853201457</v>
      </c>
      <c r="V2308" s="69">
        <v>35.870247787610616</v>
      </c>
      <c r="W2308" s="53">
        <f t="shared" si="358"/>
        <v>10.055505986465384</v>
      </c>
      <c r="X2308" s="53">
        <f t="shared" si="359"/>
        <v>0</v>
      </c>
      <c r="Y2308" s="12"/>
      <c r="Z2308" s="21"/>
      <c r="AA2308" s="48"/>
      <c r="AB2308" s="21"/>
      <c r="AC2308" s="12"/>
    </row>
    <row r="2309" spans="1:29" x14ac:dyDescent="0.3">
      <c r="A2309" s="1">
        <f t="shared" si="350"/>
        <v>45224.010416661076</v>
      </c>
      <c r="B2309" s="6">
        <v>25</v>
      </c>
      <c r="C2309" s="6" t="s">
        <v>142</v>
      </c>
      <c r="D2309">
        <f>IF(HOUR(A2309)+MINUTE(A2309)/60&lt;=18,1,IF(HOUR(A2309)+MINUTE(A2309)/60&gt;=23.25,1,LOOKUP(DAY(A2309),calendario!$A$12:$A$41,calendario!$C$12:$C$41)))</f>
        <v>1</v>
      </c>
      <c r="E2309" s="89">
        <f t="shared" si="351"/>
        <v>4.0644580078125001</v>
      </c>
      <c r="F2309" s="88">
        <v>16.25783203125</v>
      </c>
      <c r="G2309" s="89">
        <f t="shared" si="351"/>
        <v>1.8724600830078124</v>
      </c>
      <c r="H2309" s="86">
        <v>7.4898403320312497</v>
      </c>
      <c r="O2309" s="53">
        <f t="shared" si="352"/>
        <v>0.37999161641397</v>
      </c>
      <c r="P2309" s="54">
        <f t="shared" si="353"/>
        <v>58.927641853201457</v>
      </c>
      <c r="Q2309" s="69">
        <v>37.924233211868817</v>
      </c>
      <c r="R2309" s="53">
        <f t="shared" si="354"/>
        <v>9.0285132743362837</v>
      </c>
      <c r="S2309" s="53">
        <f t="shared" si="355"/>
        <v>3.4307593529300293</v>
      </c>
      <c r="T2309" s="53">
        <f t="shared" si="356"/>
        <v>2.6159723960594694</v>
      </c>
      <c r="U2309" s="53">
        <f t="shared" si="357"/>
        <v>58.927641853201457</v>
      </c>
      <c r="V2309" s="69">
        <v>37.924233211868817</v>
      </c>
      <c r="W2309" s="53">
        <f t="shared" si="358"/>
        <v>9.0285132743362837</v>
      </c>
      <c r="X2309" s="53">
        <f t="shared" si="359"/>
        <v>23.618341503120213</v>
      </c>
      <c r="Y2309" s="12"/>
      <c r="Z2309" s="21"/>
      <c r="AA2309" s="48"/>
      <c r="AB2309" s="21"/>
      <c r="AC2309" s="12"/>
    </row>
    <row r="2310" spans="1:29" x14ac:dyDescent="0.3">
      <c r="A2310" s="1">
        <f t="shared" ref="A2310:A2373" si="360">A2309+0.0104166666666667</f>
        <v>45224.020833327741</v>
      </c>
      <c r="B2310" s="6">
        <v>25</v>
      </c>
      <c r="C2310" s="6" t="s">
        <v>34</v>
      </c>
      <c r="D2310">
        <f>IF(HOUR(A2310)+MINUTE(A2310)/60&lt;=18,1,IF(HOUR(A2310)+MINUTE(A2310)/60&gt;=23.25,1,LOOKUP(DAY(A2310),calendario!$A$12:$A$41,calendario!$C$12:$C$41)))</f>
        <v>1</v>
      </c>
      <c r="E2310" s="89">
        <f t="shared" ref="E2310:G2373" si="361">F2310/4</f>
        <v>0.55855688476562504</v>
      </c>
      <c r="F2310" s="88">
        <v>2.2342275390625002</v>
      </c>
      <c r="G2310" s="89">
        <f t="shared" si="361"/>
        <v>0</v>
      </c>
      <c r="H2310" s="86">
        <v>0</v>
      </c>
      <c r="O2310" s="53">
        <f t="shared" ref="O2310:O2373" si="362">IF(($K$2*95%/4-E2310)*$M$8*$M$9&lt;0,0,($K$2*95%/4-E2310)*$M$8*$M$9)</f>
        <v>3.956239311615994</v>
      </c>
      <c r="P2310" s="54">
        <f t="shared" ref="P2310:P2373" si="363">IF(B2310&lt;=3,IF(D2310=1,$L$14*10/$K$11,$K$14*10/$K$11),IF(D2310=1,$L$15*10/$K$11,$K$15*10/$K$11))</f>
        <v>58.927641853201457</v>
      </c>
      <c r="Q2310" s="69">
        <v>37.924233211868817</v>
      </c>
      <c r="R2310" s="53">
        <f t="shared" ref="R2310:R2373" si="364">IF((P2310*95%-Q2310)/2&lt;0,0,(P2310*95%-Q2310)/2)</f>
        <v>9.0285132743362837</v>
      </c>
      <c r="S2310" s="53">
        <f t="shared" ref="S2310:S2373" si="365">R2310*O2310</f>
        <v>35.71895914137604</v>
      </c>
      <c r="T2310" s="53">
        <f t="shared" ref="T2310:T2373" si="366">IF(($K$3*95%/4-G2310)*$M$8*$M$9&lt;0,0,($K$3*95%/4-G2310)*$M$8*$M$9)</f>
        <v>4.5260037464002503</v>
      </c>
      <c r="U2310" s="53">
        <f t="shared" ref="U2310:U2373" si="367">IF(B2310&lt;=3,IF(D2310=1,$L$14*10/$K$11,$K$14*10/$K$11),IF(D2310=1,$L$15*10/$K$11,$K$15*10/$K$11))</f>
        <v>58.927641853201457</v>
      </c>
      <c r="V2310" s="69">
        <v>37.924233211868817</v>
      </c>
      <c r="W2310" s="53">
        <f t="shared" ref="W2310:W2373" si="368">IF((U2310*95%-V2310)/2&lt;0,0,(U2310*95%-V2310)/2)</f>
        <v>9.0285132743362837</v>
      </c>
      <c r="X2310" s="53">
        <f t="shared" ref="X2310:X2373" si="369">W2310*T2310</f>
        <v>40.863084904070412</v>
      </c>
      <c r="Y2310" s="12"/>
      <c r="Z2310" s="21"/>
      <c r="AA2310" s="48"/>
      <c r="AB2310" s="21"/>
      <c r="AC2310" s="12"/>
    </row>
    <row r="2311" spans="1:29" x14ac:dyDescent="0.3">
      <c r="A2311" s="1">
        <f t="shared" si="360"/>
        <v>45224.031249994405</v>
      </c>
      <c r="B2311" s="6">
        <v>25</v>
      </c>
      <c r="C2311" s="6" t="s">
        <v>36</v>
      </c>
      <c r="D2311">
        <f>IF(HOUR(A2311)+MINUTE(A2311)/60&lt;=18,1,IF(HOUR(A2311)+MINUTE(A2311)/60&gt;=23.25,1,LOOKUP(DAY(A2311),calendario!$A$12:$A$41,calendario!$C$12:$C$41)))</f>
        <v>1</v>
      </c>
      <c r="E2311" s="89">
        <f t="shared" si="361"/>
        <v>0</v>
      </c>
      <c r="F2311" s="88">
        <v>0</v>
      </c>
      <c r="G2311" s="89">
        <f t="shared" si="361"/>
        <v>0</v>
      </c>
      <c r="H2311" s="86">
        <v>0</v>
      </c>
      <c r="O2311" s="53">
        <f t="shared" si="362"/>
        <v>4.5260037464002503</v>
      </c>
      <c r="P2311" s="54">
        <f t="shared" si="363"/>
        <v>58.927641853201457</v>
      </c>
      <c r="Q2311" s="69">
        <v>27.396267048412284</v>
      </c>
      <c r="R2311" s="53">
        <f t="shared" si="364"/>
        <v>14.29249635606455</v>
      </c>
      <c r="S2311" s="53">
        <f t="shared" si="365"/>
        <v>64.68789205296008</v>
      </c>
      <c r="T2311" s="53">
        <f t="shared" si="366"/>
        <v>4.5260037464002503</v>
      </c>
      <c r="U2311" s="53">
        <f t="shared" si="367"/>
        <v>58.927641853201457</v>
      </c>
      <c r="V2311" s="69">
        <v>27.396267048412284</v>
      </c>
      <c r="W2311" s="53">
        <f t="shared" si="368"/>
        <v>14.29249635606455</v>
      </c>
      <c r="X2311" s="53">
        <f t="shared" si="369"/>
        <v>64.68789205296008</v>
      </c>
      <c r="Y2311" s="12"/>
      <c r="Z2311" s="21"/>
      <c r="AA2311" s="48"/>
      <c r="AB2311" s="21"/>
      <c r="AC2311" s="12"/>
    </row>
    <row r="2312" spans="1:29" x14ac:dyDescent="0.3">
      <c r="A2312" s="1">
        <f t="shared" si="360"/>
        <v>45224.041666661069</v>
      </c>
      <c r="B2312" s="6">
        <v>25</v>
      </c>
      <c r="C2312" s="6" t="s">
        <v>38</v>
      </c>
      <c r="D2312">
        <f>IF(HOUR(A2312)+MINUTE(A2312)/60&lt;=18,1,IF(HOUR(A2312)+MINUTE(A2312)/60&gt;=23.25,1,LOOKUP(DAY(A2312),calendario!$A$12:$A$41,calendario!$C$12:$C$41)))</f>
        <v>1</v>
      </c>
      <c r="E2312" s="89">
        <f t="shared" si="361"/>
        <v>0</v>
      </c>
      <c r="F2312" s="88">
        <v>0</v>
      </c>
      <c r="G2312" s="89">
        <f t="shared" si="361"/>
        <v>0</v>
      </c>
      <c r="H2312" s="86">
        <v>0</v>
      </c>
      <c r="O2312" s="53">
        <f t="shared" si="362"/>
        <v>4.5260037464002503</v>
      </c>
      <c r="P2312" s="54">
        <f t="shared" si="363"/>
        <v>58.927641853201457</v>
      </c>
      <c r="Q2312" s="69">
        <v>27.396267048412284</v>
      </c>
      <c r="R2312" s="53">
        <f t="shared" si="364"/>
        <v>14.29249635606455</v>
      </c>
      <c r="S2312" s="53">
        <f t="shared" si="365"/>
        <v>64.68789205296008</v>
      </c>
      <c r="T2312" s="53">
        <f t="shared" si="366"/>
        <v>4.5260037464002503</v>
      </c>
      <c r="U2312" s="53">
        <f t="shared" si="367"/>
        <v>58.927641853201457</v>
      </c>
      <c r="V2312" s="69">
        <v>27.396267048412284</v>
      </c>
      <c r="W2312" s="53">
        <f t="shared" si="368"/>
        <v>14.29249635606455</v>
      </c>
      <c r="X2312" s="53">
        <f t="shared" si="369"/>
        <v>64.68789205296008</v>
      </c>
      <c r="Y2312" s="12"/>
      <c r="Z2312" s="21"/>
      <c r="AA2312" s="48"/>
      <c r="AB2312" s="21"/>
      <c r="AC2312" s="12"/>
    </row>
    <row r="2313" spans="1:29" x14ac:dyDescent="0.3">
      <c r="A2313" s="1">
        <f t="shared" si="360"/>
        <v>45224.052083327733</v>
      </c>
      <c r="B2313" s="6">
        <v>25</v>
      </c>
      <c r="C2313" s="6" t="s">
        <v>40</v>
      </c>
      <c r="D2313">
        <f>IF(HOUR(A2313)+MINUTE(A2313)/60&lt;=18,1,IF(HOUR(A2313)+MINUTE(A2313)/60&gt;=23.25,1,LOOKUP(DAY(A2313),calendario!$A$12:$A$41,calendario!$C$12:$C$41)))</f>
        <v>1</v>
      </c>
      <c r="E2313" s="89">
        <f t="shared" si="361"/>
        <v>0</v>
      </c>
      <c r="F2313" s="88">
        <v>0</v>
      </c>
      <c r="G2313" s="89">
        <f t="shared" si="361"/>
        <v>0</v>
      </c>
      <c r="H2313" s="86">
        <v>0</v>
      </c>
      <c r="O2313" s="53">
        <f t="shared" si="362"/>
        <v>4.5260037464002503</v>
      </c>
      <c r="P2313" s="54">
        <f t="shared" si="363"/>
        <v>58.927641853201457</v>
      </c>
      <c r="Q2313" s="69">
        <v>27.7168550234253</v>
      </c>
      <c r="R2313" s="53">
        <f t="shared" si="364"/>
        <v>14.132202368558042</v>
      </c>
      <c r="S2313" s="53">
        <f t="shared" si="365"/>
        <v>63.962400864980189</v>
      </c>
      <c r="T2313" s="53">
        <f t="shared" si="366"/>
        <v>4.5260037464002503</v>
      </c>
      <c r="U2313" s="53">
        <f t="shared" si="367"/>
        <v>58.927641853201457</v>
      </c>
      <c r="V2313" s="69">
        <v>27.7168550234253</v>
      </c>
      <c r="W2313" s="53">
        <f t="shared" si="368"/>
        <v>14.132202368558042</v>
      </c>
      <c r="X2313" s="53">
        <f t="shared" si="369"/>
        <v>63.962400864980189</v>
      </c>
      <c r="Y2313" s="12"/>
      <c r="Z2313" s="21"/>
      <c r="AA2313" s="48"/>
      <c r="AB2313" s="21"/>
      <c r="AC2313" s="12"/>
    </row>
    <row r="2314" spans="1:29" x14ac:dyDescent="0.3">
      <c r="A2314" s="1">
        <f t="shared" si="360"/>
        <v>45224.062499994398</v>
      </c>
      <c r="B2314" s="6">
        <v>25</v>
      </c>
      <c r="C2314" s="6" t="s">
        <v>42</v>
      </c>
      <c r="D2314">
        <f>IF(HOUR(A2314)+MINUTE(A2314)/60&lt;=18,1,IF(HOUR(A2314)+MINUTE(A2314)/60&gt;=23.25,1,LOOKUP(DAY(A2314),calendario!$A$12:$A$41,calendario!$C$12:$C$41)))</f>
        <v>1</v>
      </c>
      <c r="E2314" s="89">
        <f t="shared" si="361"/>
        <v>0</v>
      </c>
      <c r="F2314" s="88">
        <v>0</v>
      </c>
      <c r="G2314" s="89">
        <f t="shared" si="361"/>
        <v>0</v>
      </c>
      <c r="H2314" s="86">
        <v>0</v>
      </c>
      <c r="O2314" s="53">
        <f t="shared" si="362"/>
        <v>4.5260037464002503</v>
      </c>
      <c r="P2314" s="54">
        <f t="shared" si="363"/>
        <v>58.927641853201457</v>
      </c>
      <c r="Q2314" s="69">
        <v>27.7168550234253</v>
      </c>
      <c r="R2314" s="53">
        <f t="shared" si="364"/>
        <v>14.132202368558042</v>
      </c>
      <c r="S2314" s="53">
        <f t="shared" si="365"/>
        <v>63.962400864980189</v>
      </c>
      <c r="T2314" s="53">
        <f t="shared" si="366"/>
        <v>4.5260037464002503</v>
      </c>
      <c r="U2314" s="53">
        <f t="shared" si="367"/>
        <v>58.927641853201457</v>
      </c>
      <c r="V2314" s="69">
        <v>27.7168550234253</v>
      </c>
      <c r="W2314" s="53">
        <f t="shared" si="368"/>
        <v>14.132202368558042</v>
      </c>
      <c r="X2314" s="53">
        <f t="shared" si="369"/>
        <v>63.962400864980189</v>
      </c>
      <c r="Y2314" s="12"/>
      <c r="Z2314" s="21"/>
      <c r="AA2314" s="48"/>
      <c r="AB2314" s="21"/>
      <c r="AC2314" s="12"/>
    </row>
    <row r="2315" spans="1:29" x14ac:dyDescent="0.3">
      <c r="A2315" s="1">
        <f t="shared" si="360"/>
        <v>45224.072916661062</v>
      </c>
      <c r="B2315" s="6">
        <v>25</v>
      </c>
      <c r="C2315" s="6" t="s">
        <v>43</v>
      </c>
      <c r="D2315">
        <f>IF(HOUR(A2315)+MINUTE(A2315)/60&lt;=18,1,IF(HOUR(A2315)+MINUTE(A2315)/60&gt;=23.25,1,LOOKUP(DAY(A2315),calendario!$A$12:$A$41,calendario!$C$12:$C$41)))</f>
        <v>1</v>
      </c>
      <c r="E2315" s="89">
        <f t="shared" si="361"/>
        <v>0</v>
      </c>
      <c r="F2315" s="88">
        <v>0</v>
      </c>
      <c r="G2315" s="89">
        <f t="shared" si="361"/>
        <v>0</v>
      </c>
      <c r="H2315" s="86">
        <v>0</v>
      </c>
      <c r="O2315" s="53">
        <f t="shared" si="362"/>
        <v>4.5260037464002503</v>
      </c>
      <c r="P2315" s="54">
        <f t="shared" si="363"/>
        <v>58.927641853201457</v>
      </c>
      <c r="Q2315" s="69">
        <v>26.599183758459134</v>
      </c>
      <c r="R2315" s="53">
        <f t="shared" si="364"/>
        <v>14.691038001041125</v>
      </c>
      <c r="S2315" s="53">
        <f t="shared" si="365"/>
        <v>66.491693031220578</v>
      </c>
      <c r="T2315" s="53">
        <f t="shared" si="366"/>
        <v>4.5260037464002503</v>
      </c>
      <c r="U2315" s="53">
        <f t="shared" si="367"/>
        <v>58.927641853201457</v>
      </c>
      <c r="V2315" s="69">
        <v>26.599183758459134</v>
      </c>
      <c r="W2315" s="53">
        <f t="shared" si="368"/>
        <v>14.691038001041125</v>
      </c>
      <c r="X2315" s="53">
        <f t="shared" si="369"/>
        <v>66.491693031220578</v>
      </c>
      <c r="Y2315" s="12"/>
      <c r="Z2315" s="21"/>
      <c r="AA2315" s="48"/>
      <c r="AB2315" s="21"/>
      <c r="AC2315" s="12"/>
    </row>
    <row r="2316" spans="1:29" x14ac:dyDescent="0.3">
      <c r="A2316" s="1">
        <f t="shared" si="360"/>
        <v>45224.083333327726</v>
      </c>
      <c r="B2316" s="6">
        <v>25</v>
      </c>
      <c r="C2316" s="6" t="s">
        <v>45</v>
      </c>
      <c r="D2316">
        <f>IF(HOUR(A2316)+MINUTE(A2316)/60&lt;=18,1,IF(HOUR(A2316)+MINUTE(A2316)/60&gt;=23.25,1,LOOKUP(DAY(A2316),calendario!$A$12:$A$41,calendario!$C$12:$C$41)))</f>
        <v>1</v>
      </c>
      <c r="E2316" s="89">
        <f t="shared" si="361"/>
        <v>0</v>
      </c>
      <c r="F2316" s="88">
        <v>0</v>
      </c>
      <c r="G2316" s="89">
        <f t="shared" si="361"/>
        <v>0</v>
      </c>
      <c r="H2316" s="86">
        <v>0</v>
      </c>
      <c r="O2316" s="53">
        <f t="shared" si="362"/>
        <v>4.5260037464002503</v>
      </c>
      <c r="P2316" s="54">
        <f t="shared" si="363"/>
        <v>58.927641853201457</v>
      </c>
      <c r="Q2316" s="69">
        <v>26.599183758459134</v>
      </c>
      <c r="R2316" s="53">
        <f t="shared" si="364"/>
        <v>14.691038001041125</v>
      </c>
      <c r="S2316" s="53">
        <f t="shared" si="365"/>
        <v>66.491693031220578</v>
      </c>
      <c r="T2316" s="53">
        <f t="shared" si="366"/>
        <v>4.5260037464002503</v>
      </c>
      <c r="U2316" s="53">
        <f t="shared" si="367"/>
        <v>58.927641853201457</v>
      </c>
      <c r="V2316" s="69">
        <v>26.599183758459134</v>
      </c>
      <c r="W2316" s="53">
        <f t="shared" si="368"/>
        <v>14.691038001041125</v>
      </c>
      <c r="X2316" s="53">
        <f t="shared" si="369"/>
        <v>66.491693031220578</v>
      </c>
      <c r="Y2316" s="12"/>
      <c r="Z2316" s="21"/>
      <c r="AA2316" s="48"/>
      <c r="AB2316" s="21"/>
      <c r="AC2316" s="12"/>
    </row>
    <row r="2317" spans="1:29" x14ac:dyDescent="0.3">
      <c r="A2317" s="1">
        <f t="shared" si="360"/>
        <v>45224.09374999439</v>
      </c>
      <c r="B2317" s="6">
        <v>25</v>
      </c>
      <c r="C2317" s="6" t="s">
        <v>46</v>
      </c>
      <c r="D2317">
        <f>IF(HOUR(A2317)+MINUTE(A2317)/60&lt;=18,1,IF(HOUR(A2317)+MINUTE(A2317)/60&gt;=23.25,1,LOOKUP(DAY(A2317),calendario!$A$12:$A$41,calendario!$C$12:$C$41)))</f>
        <v>1</v>
      </c>
      <c r="E2317" s="89">
        <f t="shared" si="361"/>
        <v>0</v>
      </c>
      <c r="F2317" s="88">
        <v>0</v>
      </c>
      <c r="G2317" s="89">
        <f t="shared" si="361"/>
        <v>0</v>
      </c>
      <c r="H2317" s="86">
        <v>0</v>
      </c>
      <c r="O2317" s="53">
        <f t="shared" si="362"/>
        <v>4.5260037464002503</v>
      </c>
      <c r="P2317" s="54">
        <f t="shared" si="363"/>
        <v>58.927641853201457</v>
      </c>
      <c r="Q2317" s="69">
        <v>26.182869338885997</v>
      </c>
      <c r="R2317" s="53">
        <f t="shared" si="364"/>
        <v>14.899195210827694</v>
      </c>
      <c r="S2317" s="53">
        <f t="shared" si="365"/>
        <v>67.433813342554814</v>
      </c>
      <c r="T2317" s="53">
        <f t="shared" si="366"/>
        <v>4.5260037464002503</v>
      </c>
      <c r="U2317" s="53">
        <f t="shared" si="367"/>
        <v>58.927641853201457</v>
      </c>
      <c r="V2317" s="69">
        <v>26.182869338885997</v>
      </c>
      <c r="W2317" s="53">
        <f t="shared" si="368"/>
        <v>14.899195210827694</v>
      </c>
      <c r="X2317" s="53">
        <f t="shared" si="369"/>
        <v>67.433813342554814</v>
      </c>
      <c r="Y2317" s="12"/>
      <c r="Z2317" s="21"/>
      <c r="AA2317" s="48"/>
      <c r="AB2317" s="21"/>
      <c r="AC2317" s="12"/>
    </row>
    <row r="2318" spans="1:29" x14ac:dyDescent="0.3">
      <c r="A2318" s="1">
        <f t="shared" si="360"/>
        <v>45224.104166661054</v>
      </c>
      <c r="B2318" s="6">
        <v>25</v>
      </c>
      <c r="C2318" s="6" t="s">
        <v>49</v>
      </c>
      <c r="D2318">
        <f>IF(HOUR(A2318)+MINUTE(A2318)/60&lt;=18,1,IF(HOUR(A2318)+MINUTE(A2318)/60&gt;=23.25,1,LOOKUP(DAY(A2318),calendario!$A$12:$A$41,calendario!$C$12:$C$41)))</f>
        <v>1</v>
      </c>
      <c r="E2318" s="89">
        <f t="shared" si="361"/>
        <v>0</v>
      </c>
      <c r="F2318" s="88">
        <v>0</v>
      </c>
      <c r="G2318" s="89">
        <f t="shared" si="361"/>
        <v>0</v>
      </c>
      <c r="H2318" s="86">
        <v>0</v>
      </c>
      <c r="O2318" s="53">
        <f t="shared" si="362"/>
        <v>4.5260037464002503</v>
      </c>
      <c r="P2318" s="54">
        <f t="shared" si="363"/>
        <v>58.927641853201457</v>
      </c>
      <c r="Q2318" s="69">
        <v>26.182869338885997</v>
      </c>
      <c r="R2318" s="53">
        <f t="shared" si="364"/>
        <v>14.899195210827694</v>
      </c>
      <c r="S2318" s="53">
        <f t="shared" si="365"/>
        <v>67.433813342554814</v>
      </c>
      <c r="T2318" s="53">
        <f t="shared" si="366"/>
        <v>4.5260037464002503</v>
      </c>
      <c r="U2318" s="53">
        <f t="shared" si="367"/>
        <v>58.927641853201457</v>
      </c>
      <c r="V2318" s="69">
        <v>26.182869338885997</v>
      </c>
      <c r="W2318" s="53">
        <f t="shared" si="368"/>
        <v>14.899195210827694</v>
      </c>
      <c r="X2318" s="53">
        <f t="shared" si="369"/>
        <v>67.433813342554814</v>
      </c>
      <c r="Y2318" s="12"/>
      <c r="Z2318" s="21"/>
      <c r="AA2318" s="48"/>
      <c r="AB2318" s="21"/>
      <c r="AC2318" s="12"/>
    </row>
    <row r="2319" spans="1:29" x14ac:dyDescent="0.3">
      <c r="A2319" s="1">
        <f t="shared" si="360"/>
        <v>45224.114583327719</v>
      </c>
      <c r="B2319" s="6">
        <v>25</v>
      </c>
      <c r="C2319" s="6" t="s">
        <v>52</v>
      </c>
      <c r="D2319">
        <f>IF(HOUR(A2319)+MINUTE(A2319)/60&lt;=18,1,IF(HOUR(A2319)+MINUTE(A2319)/60&gt;=23.25,1,LOOKUP(DAY(A2319),calendario!$A$12:$A$41,calendario!$C$12:$C$41)))</f>
        <v>1</v>
      </c>
      <c r="E2319" s="89">
        <f t="shared" si="361"/>
        <v>0</v>
      </c>
      <c r="F2319" s="88">
        <v>0</v>
      </c>
      <c r="G2319" s="89">
        <f t="shared" si="361"/>
        <v>0</v>
      </c>
      <c r="H2319" s="86">
        <v>0</v>
      </c>
      <c r="O2319" s="53">
        <f t="shared" si="362"/>
        <v>4.5260037464002503</v>
      </c>
      <c r="P2319" s="54">
        <f t="shared" si="363"/>
        <v>58.927641853201457</v>
      </c>
      <c r="Q2319" s="69">
        <v>26.666928682977616</v>
      </c>
      <c r="R2319" s="53">
        <f t="shared" si="364"/>
        <v>14.657165538781884</v>
      </c>
      <c r="S2319" s="53">
        <f t="shared" si="365"/>
        <v>66.338386140135455</v>
      </c>
      <c r="T2319" s="53">
        <f t="shared" si="366"/>
        <v>4.5260037464002503</v>
      </c>
      <c r="U2319" s="53">
        <f t="shared" si="367"/>
        <v>58.927641853201457</v>
      </c>
      <c r="V2319" s="69">
        <v>26.666928682977616</v>
      </c>
      <c r="W2319" s="53">
        <f t="shared" si="368"/>
        <v>14.657165538781884</v>
      </c>
      <c r="X2319" s="53">
        <f t="shared" si="369"/>
        <v>66.338386140135455</v>
      </c>
      <c r="Y2319" s="12"/>
      <c r="Z2319" s="21"/>
      <c r="AA2319" s="48"/>
      <c r="AB2319" s="21"/>
      <c r="AC2319" s="12"/>
    </row>
    <row r="2320" spans="1:29" x14ac:dyDescent="0.3">
      <c r="A2320" s="1">
        <f t="shared" si="360"/>
        <v>45224.124999994383</v>
      </c>
      <c r="B2320" s="6">
        <v>25</v>
      </c>
      <c r="C2320" s="6" t="s">
        <v>54</v>
      </c>
      <c r="D2320">
        <f>IF(HOUR(A2320)+MINUTE(A2320)/60&lt;=18,1,IF(HOUR(A2320)+MINUTE(A2320)/60&gt;=23.25,1,LOOKUP(DAY(A2320),calendario!$A$12:$A$41,calendario!$C$12:$C$41)))</f>
        <v>1</v>
      </c>
      <c r="E2320" s="89">
        <f t="shared" si="361"/>
        <v>0</v>
      </c>
      <c r="F2320" s="88">
        <v>0</v>
      </c>
      <c r="G2320" s="89">
        <f t="shared" si="361"/>
        <v>0</v>
      </c>
      <c r="H2320" s="86">
        <v>0</v>
      </c>
      <c r="O2320" s="53">
        <f t="shared" si="362"/>
        <v>4.5260037464002503</v>
      </c>
      <c r="P2320" s="54">
        <f t="shared" si="363"/>
        <v>58.927641853201457</v>
      </c>
      <c r="Q2320" s="69">
        <v>26.666928682977616</v>
      </c>
      <c r="R2320" s="53">
        <f t="shared" si="364"/>
        <v>14.657165538781884</v>
      </c>
      <c r="S2320" s="53">
        <f t="shared" si="365"/>
        <v>66.338386140135455</v>
      </c>
      <c r="T2320" s="53">
        <f t="shared" si="366"/>
        <v>4.5260037464002503</v>
      </c>
      <c r="U2320" s="53">
        <f t="shared" si="367"/>
        <v>58.927641853201457</v>
      </c>
      <c r="V2320" s="69">
        <v>26.666928682977616</v>
      </c>
      <c r="W2320" s="53">
        <f t="shared" si="368"/>
        <v>14.657165538781884</v>
      </c>
      <c r="X2320" s="53">
        <f t="shared" si="369"/>
        <v>66.338386140135455</v>
      </c>
      <c r="Y2320" s="12"/>
      <c r="Z2320" s="21"/>
      <c r="AA2320" s="48"/>
      <c r="AB2320" s="21"/>
      <c r="AC2320" s="12"/>
    </row>
    <row r="2321" spans="1:29" x14ac:dyDescent="0.3">
      <c r="A2321" s="1">
        <f t="shared" si="360"/>
        <v>45224.135416661047</v>
      </c>
      <c r="B2321" s="6">
        <v>25</v>
      </c>
      <c r="C2321" s="6" t="s">
        <v>55</v>
      </c>
      <c r="D2321">
        <f>IF(HOUR(A2321)+MINUTE(A2321)/60&lt;=18,1,IF(HOUR(A2321)+MINUTE(A2321)/60&gt;=23.25,1,LOOKUP(DAY(A2321),calendario!$A$12:$A$41,calendario!$C$12:$C$41)))</f>
        <v>1</v>
      </c>
      <c r="E2321" s="89">
        <f t="shared" si="361"/>
        <v>0</v>
      </c>
      <c r="F2321" s="88">
        <v>0</v>
      </c>
      <c r="G2321" s="89">
        <f t="shared" si="361"/>
        <v>0</v>
      </c>
      <c r="H2321" s="86">
        <v>0</v>
      </c>
      <c r="O2321" s="53">
        <f t="shared" si="362"/>
        <v>4.5260037464002503</v>
      </c>
      <c r="P2321" s="54">
        <f t="shared" si="363"/>
        <v>58.927641853201457</v>
      </c>
      <c r="Q2321" s="69">
        <v>26.337285528370639</v>
      </c>
      <c r="R2321" s="53">
        <f t="shared" si="364"/>
        <v>14.821987116085372</v>
      </c>
      <c r="S2321" s="53">
        <f t="shared" si="365"/>
        <v>67.084369216498644</v>
      </c>
      <c r="T2321" s="53">
        <f t="shared" si="366"/>
        <v>4.5260037464002503</v>
      </c>
      <c r="U2321" s="53">
        <f t="shared" si="367"/>
        <v>58.927641853201457</v>
      </c>
      <c r="V2321" s="69">
        <v>26.337285528370639</v>
      </c>
      <c r="W2321" s="53">
        <f t="shared" si="368"/>
        <v>14.821987116085372</v>
      </c>
      <c r="X2321" s="53">
        <f t="shared" si="369"/>
        <v>67.084369216498644</v>
      </c>
      <c r="Y2321" s="12"/>
      <c r="Z2321" s="21"/>
      <c r="AA2321" s="48"/>
      <c r="AB2321" s="21"/>
      <c r="AC2321" s="12"/>
    </row>
    <row r="2322" spans="1:29" x14ac:dyDescent="0.3">
      <c r="A2322" s="1">
        <f t="shared" si="360"/>
        <v>45224.145833327711</v>
      </c>
      <c r="B2322" s="6">
        <v>25</v>
      </c>
      <c r="C2322" s="6" t="s">
        <v>56</v>
      </c>
      <c r="D2322">
        <f>IF(HOUR(A2322)+MINUTE(A2322)/60&lt;=18,1,IF(HOUR(A2322)+MINUTE(A2322)/60&gt;=23.25,1,LOOKUP(DAY(A2322),calendario!$A$12:$A$41,calendario!$C$12:$C$41)))</f>
        <v>1</v>
      </c>
      <c r="E2322" s="89">
        <f t="shared" si="361"/>
        <v>0</v>
      </c>
      <c r="F2322" s="88">
        <v>0</v>
      </c>
      <c r="G2322" s="89">
        <f t="shared" si="361"/>
        <v>0</v>
      </c>
      <c r="H2322" s="86">
        <v>0</v>
      </c>
      <c r="O2322" s="53">
        <f t="shared" si="362"/>
        <v>4.5260037464002503</v>
      </c>
      <c r="P2322" s="54">
        <f t="shared" si="363"/>
        <v>58.927641853201457</v>
      </c>
      <c r="Q2322" s="69">
        <v>26.337285528370639</v>
      </c>
      <c r="R2322" s="53">
        <f t="shared" si="364"/>
        <v>14.821987116085372</v>
      </c>
      <c r="S2322" s="53">
        <f t="shared" si="365"/>
        <v>67.084369216498644</v>
      </c>
      <c r="T2322" s="53">
        <f t="shared" si="366"/>
        <v>4.5260037464002503</v>
      </c>
      <c r="U2322" s="53">
        <f t="shared" si="367"/>
        <v>58.927641853201457</v>
      </c>
      <c r="V2322" s="69">
        <v>26.337285528370639</v>
      </c>
      <c r="W2322" s="53">
        <f t="shared" si="368"/>
        <v>14.821987116085372</v>
      </c>
      <c r="X2322" s="53">
        <f t="shared" si="369"/>
        <v>67.084369216498644</v>
      </c>
      <c r="Y2322" s="12"/>
      <c r="Z2322" s="21"/>
      <c r="AA2322" s="48"/>
      <c r="AB2322" s="21"/>
      <c r="AC2322" s="12"/>
    </row>
    <row r="2323" spans="1:29" x14ac:dyDescent="0.3">
      <c r="A2323" s="1">
        <f t="shared" si="360"/>
        <v>45224.156249994376</v>
      </c>
      <c r="B2323" s="6">
        <v>25</v>
      </c>
      <c r="C2323" s="6" t="s">
        <v>57</v>
      </c>
      <c r="D2323">
        <f>IF(HOUR(A2323)+MINUTE(A2323)/60&lt;=18,1,IF(HOUR(A2323)+MINUTE(A2323)/60&gt;=23.25,1,LOOKUP(DAY(A2323),calendario!$A$12:$A$41,calendario!$C$12:$C$41)))</f>
        <v>1</v>
      </c>
      <c r="E2323" s="89">
        <f t="shared" si="361"/>
        <v>0</v>
      </c>
      <c r="F2323" s="88">
        <v>0</v>
      </c>
      <c r="G2323" s="89">
        <f t="shared" si="361"/>
        <v>0</v>
      </c>
      <c r="H2323" s="86">
        <v>0</v>
      </c>
      <c r="O2323" s="53">
        <f t="shared" si="362"/>
        <v>4.5260037464002503</v>
      </c>
      <c r="P2323" s="54">
        <f t="shared" si="363"/>
        <v>58.927641853201457</v>
      </c>
      <c r="Q2323" s="69">
        <v>25.91962779802186</v>
      </c>
      <c r="R2323" s="53">
        <f t="shared" si="364"/>
        <v>15.030815981259762</v>
      </c>
      <c r="S2323" s="53">
        <f t="shared" si="365"/>
        <v>68.029529442634441</v>
      </c>
      <c r="T2323" s="53">
        <f t="shared" si="366"/>
        <v>4.5260037464002503</v>
      </c>
      <c r="U2323" s="53">
        <f t="shared" si="367"/>
        <v>58.927641853201457</v>
      </c>
      <c r="V2323" s="69">
        <v>25.91962779802186</v>
      </c>
      <c r="W2323" s="53">
        <f t="shared" si="368"/>
        <v>15.030815981259762</v>
      </c>
      <c r="X2323" s="53">
        <f t="shared" si="369"/>
        <v>68.029529442634441</v>
      </c>
      <c r="Y2323" s="12"/>
      <c r="Z2323" s="21"/>
      <c r="AA2323" s="48"/>
      <c r="AB2323" s="21"/>
      <c r="AC2323" s="12"/>
    </row>
    <row r="2324" spans="1:29" x14ac:dyDescent="0.3">
      <c r="A2324" s="1">
        <f t="shared" si="360"/>
        <v>45224.16666666104</v>
      </c>
      <c r="B2324" s="6">
        <v>25</v>
      </c>
      <c r="C2324" s="6" t="s">
        <v>58</v>
      </c>
      <c r="D2324">
        <f>IF(HOUR(A2324)+MINUTE(A2324)/60&lt;=18,1,IF(HOUR(A2324)+MINUTE(A2324)/60&gt;=23.25,1,LOOKUP(DAY(A2324),calendario!$A$12:$A$41,calendario!$C$12:$C$41)))</f>
        <v>1</v>
      </c>
      <c r="E2324" s="89">
        <f t="shared" si="361"/>
        <v>0</v>
      </c>
      <c r="F2324" s="88">
        <v>0</v>
      </c>
      <c r="G2324" s="89">
        <f t="shared" si="361"/>
        <v>0</v>
      </c>
      <c r="H2324" s="86">
        <v>0</v>
      </c>
      <c r="O2324" s="53">
        <f t="shared" si="362"/>
        <v>4.5260037464002503</v>
      </c>
      <c r="P2324" s="54">
        <f t="shared" si="363"/>
        <v>58.927641853201457</v>
      </c>
      <c r="Q2324" s="69">
        <v>25.91962779802186</v>
      </c>
      <c r="R2324" s="53">
        <f t="shared" si="364"/>
        <v>15.030815981259762</v>
      </c>
      <c r="S2324" s="53">
        <f t="shared" si="365"/>
        <v>68.029529442634441</v>
      </c>
      <c r="T2324" s="53">
        <f t="shared" si="366"/>
        <v>4.5260037464002503</v>
      </c>
      <c r="U2324" s="53">
        <f t="shared" si="367"/>
        <v>58.927641853201457</v>
      </c>
      <c r="V2324" s="69">
        <v>25.91962779802186</v>
      </c>
      <c r="W2324" s="53">
        <f t="shared" si="368"/>
        <v>15.030815981259762</v>
      </c>
      <c r="X2324" s="53">
        <f t="shared" si="369"/>
        <v>68.029529442634441</v>
      </c>
      <c r="Y2324" s="12"/>
      <c r="Z2324" s="21"/>
      <c r="AA2324" s="48"/>
      <c r="AB2324" s="21"/>
      <c r="AC2324" s="12"/>
    </row>
    <row r="2325" spans="1:29" x14ac:dyDescent="0.3">
      <c r="A2325" s="1">
        <f t="shared" si="360"/>
        <v>45224.177083327704</v>
      </c>
      <c r="B2325" s="6">
        <v>25</v>
      </c>
      <c r="C2325" s="6" t="s">
        <v>60</v>
      </c>
      <c r="D2325">
        <f>IF(HOUR(A2325)+MINUTE(A2325)/60&lt;=18,1,IF(HOUR(A2325)+MINUTE(A2325)/60&gt;=23.25,1,LOOKUP(DAY(A2325),calendario!$A$12:$A$41,calendario!$C$12:$C$41)))</f>
        <v>1</v>
      </c>
      <c r="E2325" s="89">
        <f t="shared" si="361"/>
        <v>0</v>
      </c>
      <c r="F2325" s="88">
        <v>0</v>
      </c>
      <c r="G2325" s="89">
        <f t="shared" si="361"/>
        <v>0</v>
      </c>
      <c r="H2325" s="86">
        <v>0</v>
      </c>
      <c r="O2325" s="53">
        <f t="shared" si="362"/>
        <v>4.5260037464002503</v>
      </c>
      <c r="P2325" s="54">
        <f t="shared" si="363"/>
        <v>58.927641853201457</v>
      </c>
      <c r="Q2325" s="69">
        <v>26.324852420614263</v>
      </c>
      <c r="R2325" s="53">
        <f t="shared" si="364"/>
        <v>14.82820366996356</v>
      </c>
      <c r="S2325" s="53">
        <f t="shared" si="365"/>
        <v>67.112505362641016</v>
      </c>
      <c r="T2325" s="53">
        <f t="shared" si="366"/>
        <v>4.5260037464002503</v>
      </c>
      <c r="U2325" s="53">
        <f t="shared" si="367"/>
        <v>58.927641853201457</v>
      </c>
      <c r="V2325" s="69">
        <v>26.324852420614263</v>
      </c>
      <c r="W2325" s="53">
        <f t="shared" si="368"/>
        <v>14.82820366996356</v>
      </c>
      <c r="X2325" s="53">
        <f t="shared" si="369"/>
        <v>67.112505362641016</v>
      </c>
      <c r="Y2325" s="12"/>
      <c r="Z2325" s="21"/>
      <c r="AA2325" s="48"/>
      <c r="AB2325" s="21"/>
      <c r="AC2325" s="12"/>
    </row>
    <row r="2326" spans="1:29" x14ac:dyDescent="0.3">
      <c r="A2326" s="1">
        <f t="shared" si="360"/>
        <v>45224.187499994368</v>
      </c>
      <c r="B2326" s="6">
        <v>25</v>
      </c>
      <c r="C2326" s="6" t="s">
        <v>61</v>
      </c>
      <c r="D2326">
        <f>IF(HOUR(A2326)+MINUTE(A2326)/60&lt;=18,1,IF(HOUR(A2326)+MINUTE(A2326)/60&gt;=23.25,1,LOOKUP(DAY(A2326),calendario!$A$12:$A$41,calendario!$C$12:$C$41)))</f>
        <v>1</v>
      </c>
      <c r="E2326" s="89">
        <f t="shared" si="361"/>
        <v>0</v>
      </c>
      <c r="F2326" s="88">
        <v>0</v>
      </c>
      <c r="G2326" s="89">
        <f t="shared" si="361"/>
        <v>0</v>
      </c>
      <c r="H2326" s="86">
        <v>0</v>
      </c>
      <c r="O2326" s="53">
        <f t="shared" si="362"/>
        <v>4.5260037464002503</v>
      </c>
      <c r="P2326" s="54">
        <f t="shared" si="363"/>
        <v>58.927641853201457</v>
      </c>
      <c r="Q2326" s="69">
        <v>26.324852420614263</v>
      </c>
      <c r="R2326" s="53">
        <f t="shared" si="364"/>
        <v>14.82820366996356</v>
      </c>
      <c r="S2326" s="53">
        <f t="shared" si="365"/>
        <v>67.112505362641016</v>
      </c>
      <c r="T2326" s="53">
        <f t="shared" si="366"/>
        <v>4.5260037464002503</v>
      </c>
      <c r="U2326" s="53">
        <f t="shared" si="367"/>
        <v>58.927641853201457</v>
      </c>
      <c r="V2326" s="69">
        <v>26.324852420614263</v>
      </c>
      <c r="W2326" s="53">
        <f t="shared" si="368"/>
        <v>14.82820366996356</v>
      </c>
      <c r="X2326" s="53">
        <f t="shared" si="369"/>
        <v>67.112505362641016</v>
      </c>
      <c r="Y2326" s="12"/>
      <c r="Z2326" s="21"/>
      <c r="AA2326" s="48"/>
      <c r="AB2326" s="21"/>
      <c r="AC2326" s="12"/>
    </row>
    <row r="2327" spans="1:29" x14ac:dyDescent="0.3">
      <c r="A2327" s="1">
        <f t="shared" si="360"/>
        <v>45224.197916661033</v>
      </c>
      <c r="B2327" s="6">
        <v>25</v>
      </c>
      <c r="C2327" s="6" t="s">
        <v>62</v>
      </c>
      <c r="D2327">
        <f>IF(HOUR(A2327)+MINUTE(A2327)/60&lt;=18,1,IF(HOUR(A2327)+MINUTE(A2327)/60&gt;=23.25,1,LOOKUP(DAY(A2327),calendario!$A$12:$A$41,calendario!$C$12:$C$41)))</f>
        <v>1</v>
      </c>
      <c r="E2327" s="89">
        <f t="shared" si="361"/>
        <v>0</v>
      </c>
      <c r="F2327" s="88">
        <v>0</v>
      </c>
      <c r="G2327" s="89">
        <f t="shared" si="361"/>
        <v>0</v>
      </c>
      <c r="H2327" s="86">
        <v>0</v>
      </c>
      <c r="O2327" s="53">
        <f t="shared" si="362"/>
        <v>4.5260037464002503</v>
      </c>
      <c r="P2327" s="54">
        <f t="shared" si="363"/>
        <v>58.927641853201457</v>
      </c>
      <c r="Q2327" s="69">
        <v>33.16673112961999</v>
      </c>
      <c r="R2327" s="53">
        <f t="shared" si="364"/>
        <v>11.407264315460697</v>
      </c>
      <c r="S2327" s="53">
        <f t="shared" si="365"/>
        <v>51.629321027953004</v>
      </c>
      <c r="T2327" s="53">
        <f t="shared" si="366"/>
        <v>4.5260037464002503</v>
      </c>
      <c r="U2327" s="53">
        <f t="shared" si="367"/>
        <v>58.927641853201457</v>
      </c>
      <c r="V2327" s="69">
        <v>33.16673112961999</v>
      </c>
      <c r="W2327" s="53">
        <f t="shared" si="368"/>
        <v>11.407264315460697</v>
      </c>
      <c r="X2327" s="53">
        <f t="shared" si="369"/>
        <v>51.629321027953004</v>
      </c>
      <c r="Y2327" s="12"/>
      <c r="Z2327" s="21"/>
      <c r="AA2327" s="48"/>
      <c r="AB2327" s="21"/>
      <c r="AC2327" s="12"/>
    </row>
    <row r="2328" spans="1:29" x14ac:dyDescent="0.3">
      <c r="A2328" s="1">
        <f t="shared" si="360"/>
        <v>45224.208333327697</v>
      </c>
      <c r="B2328" s="6">
        <v>25</v>
      </c>
      <c r="C2328" s="6" t="s">
        <v>63</v>
      </c>
      <c r="D2328">
        <f>IF(HOUR(A2328)+MINUTE(A2328)/60&lt;=18,1,IF(HOUR(A2328)+MINUTE(A2328)/60&gt;=23.25,1,LOOKUP(DAY(A2328),calendario!$A$12:$A$41,calendario!$C$12:$C$41)))</f>
        <v>1</v>
      </c>
      <c r="E2328" s="89">
        <f t="shared" si="361"/>
        <v>0</v>
      </c>
      <c r="F2328" s="88">
        <v>0</v>
      </c>
      <c r="G2328" s="89">
        <f t="shared" si="361"/>
        <v>0</v>
      </c>
      <c r="H2328" s="86">
        <v>0</v>
      </c>
      <c r="O2328" s="53">
        <f t="shared" si="362"/>
        <v>4.5260037464002503</v>
      </c>
      <c r="P2328" s="54">
        <f t="shared" si="363"/>
        <v>58.927641853201457</v>
      </c>
      <c r="Q2328" s="69">
        <v>33.16673112961999</v>
      </c>
      <c r="R2328" s="53">
        <f t="shared" si="364"/>
        <v>11.407264315460697</v>
      </c>
      <c r="S2328" s="53">
        <f t="shared" si="365"/>
        <v>51.629321027953004</v>
      </c>
      <c r="T2328" s="53">
        <f t="shared" si="366"/>
        <v>4.5260037464002503</v>
      </c>
      <c r="U2328" s="53">
        <f t="shared" si="367"/>
        <v>58.927641853201457</v>
      </c>
      <c r="V2328" s="69">
        <v>33.16673112961999</v>
      </c>
      <c r="W2328" s="53">
        <f t="shared" si="368"/>
        <v>11.407264315460697</v>
      </c>
      <c r="X2328" s="53">
        <f t="shared" si="369"/>
        <v>51.629321027953004</v>
      </c>
      <c r="Y2328" s="12"/>
      <c r="Z2328" s="21"/>
      <c r="AA2328" s="48"/>
      <c r="AB2328" s="21"/>
      <c r="AC2328" s="12"/>
    </row>
    <row r="2329" spans="1:29" x14ac:dyDescent="0.3">
      <c r="A2329" s="1">
        <f t="shared" si="360"/>
        <v>45224.218749994361</v>
      </c>
      <c r="B2329" s="6">
        <v>25</v>
      </c>
      <c r="C2329" s="6" t="s">
        <v>64</v>
      </c>
      <c r="D2329">
        <f>IF(HOUR(A2329)+MINUTE(A2329)/60&lt;=18,1,IF(HOUR(A2329)+MINUTE(A2329)/60&gt;=23.25,1,LOOKUP(DAY(A2329),calendario!$A$12:$A$41,calendario!$C$12:$C$41)))</f>
        <v>1</v>
      </c>
      <c r="E2329" s="89">
        <f t="shared" si="361"/>
        <v>0</v>
      </c>
      <c r="F2329" s="88">
        <v>0</v>
      </c>
      <c r="G2329" s="89">
        <f t="shared" si="361"/>
        <v>0</v>
      </c>
      <c r="H2329" s="86">
        <v>0</v>
      </c>
      <c r="O2329" s="53">
        <f t="shared" si="362"/>
        <v>4.5260037464002503</v>
      </c>
      <c r="P2329" s="54">
        <f t="shared" si="363"/>
        <v>58.927641853201457</v>
      </c>
      <c r="Q2329" s="69">
        <v>32.95215668922436</v>
      </c>
      <c r="R2329" s="53">
        <f t="shared" si="364"/>
        <v>11.514551535658512</v>
      </c>
      <c r="S2329" s="53">
        <f t="shared" si="365"/>
        <v>52.114903388509184</v>
      </c>
      <c r="T2329" s="53">
        <f t="shared" si="366"/>
        <v>4.5260037464002503</v>
      </c>
      <c r="U2329" s="53">
        <f t="shared" si="367"/>
        <v>58.927641853201457</v>
      </c>
      <c r="V2329" s="69">
        <v>32.95215668922436</v>
      </c>
      <c r="W2329" s="53">
        <f t="shared" si="368"/>
        <v>11.514551535658512</v>
      </c>
      <c r="X2329" s="53">
        <f t="shared" si="369"/>
        <v>52.114903388509184</v>
      </c>
      <c r="Y2329" s="12"/>
      <c r="Z2329" s="21"/>
      <c r="AA2329" s="48"/>
      <c r="AB2329" s="21"/>
      <c r="AC2329" s="12"/>
    </row>
    <row r="2330" spans="1:29" x14ac:dyDescent="0.3">
      <c r="A2330" s="1">
        <f t="shared" si="360"/>
        <v>45224.229166661025</v>
      </c>
      <c r="B2330" s="6">
        <v>25</v>
      </c>
      <c r="C2330" s="6" t="s">
        <v>65</v>
      </c>
      <c r="D2330">
        <f>IF(HOUR(A2330)+MINUTE(A2330)/60&lt;=18,1,IF(HOUR(A2330)+MINUTE(A2330)/60&gt;=23.25,1,LOOKUP(DAY(A2330),calendario!$A$12:$A$41,calendario!$C$12:$C$41)))</f>
        <v>1</v>
      </c>
      <c r="E2330" s="89">
        <f t="shared" si="361"/>
        <v>0</v>
      </c>
      <c r="F2330" s="88">
        <v>0</v>
      </c>
      <c r="G2330" s="89">
        <f t="shared" si="361"/>
        <v>0</v>
      </c>
      <c r="H2330" s="86">
        <v>0</v>
      </c>
      <c r="O2330" s="53">
        <f t="shared" si="362"/>
        <v>4.5260037464002503</v>
      </c>
      <c r="P2330" s="54">
        <f t="shared" si="363"/>
        <v>58.927641853201457</v>
      </c>
      <c r="Q2330" s="69">
        <v>32.95215668922436</v>
      </c>
      <c r="R2330" s="53">
        <f t="shared" si="364"/>
        <v>11.514551535658512</v>
      </c>
      <c r="S2330" s="53">
        <f t="shared" si="365"/>
        <v>52.114903388509184</v>
      </c>
      <c r="T2330" s="53">
        <f t="shared" si="366"/>
        <v>4.5260037464002503</v>
      </c>
      <c r="U2330" s="53">
        <f t="shared" si="367"/>
        <v>58.927641853201457</v>
      </c>
      <c r="V2330" s="69">
        <v>32.95215668922436</v>
      </c>
      <c r="W2330" s="53">
        <f t="shared" si="368"/>
        <v>11.514551535658512</v>
      </c>
      <c r="X2330" s="53">
        <f t="shared" si="369"/>
        <v>52.114903388509184</v>
      </c>
      <c r="Y2330" s="12"/>
      <c r="Z2330" s="21"/>
      <c r="AA2330" s="48"/>
      <c r="AB2330" s="21"/>
      <c r="AC2330" s="12"/>
    </row>
    <row r="2331" spans="1:29" x14ac:dyDescent="0.3">
      <c r="A2331" s="1">
        <f t="shared" si="360"/>
        <v>45224.23958332769</v>
      </c>
      <c r="B2331" s="6">
        <v>25</v>
      </c>
      <c r="C2331" s="6" t="s">
        <v>66</v>
      </c>
      <c r="D2331">
        <f>IF(HOUR(A2331)+MINUTE(A2331)/60&lt;=18,1,IF(HOUR(A2331)+MINUTE(A2331)/60&gt;=23.25,1,LOOKUP(DAY(A2331),calendario!$A$12:$A$41,calendario!$C$12:$C$41)))</f>
        <v>1</v>
      </c>
      <c r="E2331" s="89">
        <f t="shared" si="361"/>
        <v>0</v>
      </c>
      <c r="F2331" s="88">
        <v>0</v>
      </c>
      <c r="G2331" s="89">
        <f t="shared" si="361"/>
        <v>0</v>
      </c>
      <c r="H2331" s="86">
        <v>0</v>
      </c>
      <c r="O2331" s="53">
        <f t="shared" si="362"/>
        <v>4.5260037464002503</v>
      </c>
      <c r="P2331" s="54">
        <f t="shared" si="363"/>
        <v>58.927641853201457</v>
      </c>
      <c r="Q2331" s="69">
        <v>37.899430504945343</v>
      </c>
      <c r="R2331" s="53">
        <f t="shared" si="364"/>
        <v>9.0409146277980206</v>
      </c>
      <c r="S2331" s="53">
        <f t="shared" si="365"/>
        <v>40.919213476298665</v>
      </c>
      <c r="T2331" s="53">
        <f t="shared" si="366"/>
        <v>4.5260037464002503</v>
      </c>
      <c r="U2331" s="53">
        <f t="shared" si="367"/>
        <v>58.927641853201457</v>
      </c>
      <c r="V2331" s="69">
        <v>37.899430504945343</v>
      </c>
      <c r="W2331" s="53">
        <f t="shared" si="368"/>
        <v>9.0409146277980206</v>
      </c>
      <c r="X2331" s="53">
        <f t="shared" si="369"/>
        <v>40.919213476298665</v>
      </c>
      <c r="Y2331" s="12"/>
      <c r="Z2331" s="21"/>
      <c r="AA2331" s="48"/>
      <c r="AB2331" s="21"/>
      <c r="AC2331" s="12"/>
    </row>
    <row r="2332" spans="1:29" x14ac:dyDescent="0.3">
      <c r="A2332" s="1">
        <f t="shared" si="360"/>
        <v>45224.249999994354</v>
      </c>
      <c r="B2332" s="6">
        <v>25</v>
      </c>
      <c r="C2332" s="6" t="s">
        <v>67</v>
      </c>
      <c r="D2332">
        <f>IF(HOUR(A2332)+MINUTE(A2332)/60&lt;=18,1,IF(HOUR(A2332)+MINUTE(A2332)/60&gt;=23.25,1,LOOKUP(DAY(A2332),calendario!$A$12:$A$41,calendario!$C$12:$C$41)))</f>
        <v>1</v>
      </c>
      <c r="E2332" s="89">
        <f t="shared" si="361"/>
        <v>0</v>
      </c>
      <c r="F2332" s="88">
        <v>0</v>
      </c>
      <c r="G2332" s="89">
        <f t="shared" si="361"/>
        <v>0</v>
      </c>
      <c r="H2332" s="86">
        <v>0</v>
      </c>
      <c r="O2332" s="53">
        <f t="shared" si="362"/>
        <v>4.5260037464002503</v>
      </c>
      <c r="P2332" s="54">
        <f t="shared" si="363"/>
        <v>58.927641853201457</v>
      </c>
      <c r="Q2332" s="69">
        <v>37.899430504945343</v>
      </c>
      <c r="R2332" s="53">
        <f t="shared" si="364"/>
        <v>9.0409146277980206</v>
      </c>
      <c r="S2332" s="53">
        <f t="shared" si="365"/>
        <v>40.919213476298665</v>
      </c>
      <c r="T2332" s="53">
        <f t="shared" si="366"/>
        <v>4.5260037464002503</v>
      </c>
      <c r="U2332" s="53">
        <f t="shared" si="367"/>
        <v>58.927641853201457</v>
      </c>
      <c r="V2332" s="69">
        <v>37.899430504945343</v>
      </c>
      <c r="W2332" s="53">
        <f t="shared" si="368"/>
        <v>9.0409146277980206</v>
      </c>
      <c r="X2332" s="53">
        <f t="shared" si="369"/>
        <v>40.919213476298665</v>
      </c>
      <c r="Y2332" s="12"/>
      <c r="Z2332" s="21"/>
      <c r="AA2332" s="48"/>
      <c r="AB2332" s="21"/>
      <c r="AC2332" s="12"/>
    </row>
    <row r="2333" spans="1:29" x14ac:dyDescent="0.3">
      <c r="A2333" s="1">
        <f t="shared" si="360"/>
        <v>45224.260416661018</v>
      </c>
      <c r="B2333" s="6">
        <v>25</v>
      </c>
      <c r="C2333" s="6" t="s">
        <v>68</v>
      </c>
      <c r="D2333">
        <f>IF(HOUR(A2333)+MINUTE(A2333)/60&lt;=18,1,IF(HOUR(A2333)+MINUTE(A2333)/60&gt;=23.25,1,LOOKUP(DAY(A2333),calendario!$A$12:$A$41,calendario!$C$12:$C$41)))</f>
        <v>1</v>
      </c>
      <c r="E2333" s="89">
        <f t="shared" si="361"/>
        <v>0</v>
      </c>
      <c r="F2333" s="88">
        <v>0</v>
      </c>
      <c r="G2333" s="89">
        <f t="shared" si="361"/>
        <v>0</v>
      </c>
      <c r="H2333" s="86">
        <v>0</v>
      </c>
      <c r="O2333" s="53">
        <f t="shared" si="362"/>
        <v>4.5260037464002503</v>
      </c>
      <c r="P2333" s="54">
        <f t="shared" si="363"/>
        <v>58.927641853201457</v>
      </c>
      <c r="Q2333" s="69">
        <v>37.947971369078608</v>
      </c>
      <c r="R2333" s="53">
        <f t="shared" si="364"/>
        <v>9.0166441957313879</v>
      </c>
      <c r="S2333" s="53">
        <f t="shared" si="365"/>
        <v>40.809365409838335</v>
      </c>
      <c r="T2333" s="53">
        <f t="shared" si="366"/>
        <v>4.5260037464002503</v>
      </c>
      <c r="U2333" s="53">
        <f t="shared" si="367"/>
        <v>58.927641853201457</v>
      </c>
      <c r="V2333" s="69">
        <v>37.947971369078608</v>
      </c>
      <c r="W2333" s="53">
        <f t="shared" si="368"/>
        <v>9.0166441957313879</v>
      </c>
      <c r="X2333" s="53">
        <f t="shared" si="369"/>
        <v>40.809365409838335</v>
      </c>
      <c r="Y2333" s="12"/>
      <c r="Z2333" s="21"/>
      <c r="AA2333" s="48"/>
      <c r="AB2333" s="21"/>
      <c r="AC2333" s="12"/>
    </row>
    <row r="2334" spans="1:29" x14ac:dyDescent="0.3">
      <c r="A2334" s="1">
        <f t="shared" si="360"/>
        <v>45224.270833327682</v>
      </c>
      <c r="B2334" s="6">
        <v>25</v>
      </c>
      <c r="C2334" s="6" t="s">
        <v>69</v>
      </c>
      <c r="D2334">
        <f>IF(HOUR(A2334)+MINUTE(A2334)/60&lt;=18,1,IF(HOUR(A2334)+MINUTE(A2334)/60&gt;=23.25,1,LOOKUP(DAY(A2334),calendario!$A$12:$A$41,calendario!$C$12:$C$41)))</f>
        <v>1</v>
      </c>
      <c r="E2334" s="89">
        <f t="shared" si="361"/>
        <v>1.7317347412109374</v>
      </c>
      <c r="F2334" s="88">
        <v>6.9269389648437496</v>
      </c>
      <c r="G2334" s="89">
        <f t="shared" si="361"/>
        <v>3.6377023925781251</v>
      </c>
      <c r="H2334" s="86">
        <v>14.5508095703125</v>
      </c>
      <c r="O2334" s="53">
        <f t="shared" si="362"/>
        <v>2.7595214185773136</v>
      </c>
      <c r="P2334" s="54">
        <f t="shared" si="363"/>
        <v>58.927641853201457</v>
      </c>
      <c r="Q2334" s="69">
        <v>37.947971369078608</v>
      </c>
      <c r="R2334" s="53">
        <f t="shared" si="364"/>
        <v>9.0166441957313879</v>
      </c>
      <c r="S2334" s="53">
        <f t="shared" si="365"/>
        <v>24.881622781811579</v>
      </c>
      <c r="T2334" s="53">
        <f t="shared" si="366"/>
        <v>0.81531016415158974</v>
      </c>
      <c r="U2334" s="53">
        <f t="shared" si="367"/>
        <v>58.927641853201457</v>
      </c>
      <c r="V2334" s="69">
        <v>37.947971369078608</v>
      </c>
      <c r="W2334" s="53">
        <f t="shared" si="368"/>
        <v>9.0166441957313879</v>
      </c>
      <c r="X2334" s="53">
        <f t="shared" si="369"/>
        <v>7.3513616593182372</v>
      </c>
      <c r="Y2334" s="12"/>
      <c r="Z2334" s="21"/>
      <c r="AA2334" s="48"/>
      <c r="AB2334" s="21"/>
      <c r="AC2334" s="12"/>
    </row>
    <row r="2335" spans="1:29" x14ac:dyDescent="0.3">
      <c r="A2335" s="1">
        <f t="shared" si="360"/>
        <v>45224.281249994347</v>
      </c>
      <c r="B2335" s="6">
        <v>25</v>
      </c>
      <c r="C2335" s="6" t="s">
        <v>70</v>
      </c>
      <c r="D2335">
        <f>IF(HOUR(A2335)+MINUTE(A2335)/60&lt;=18,1,IF(HOUR(A2335)+MINUTE(A2335)/60&gt;=23.25,1,LOOKUP(DAY(A2335),calendario!$A$12:$A$41,calendario!$C$12:$C$41)))</f>
        <v>1</v>
      </c>
      <c r="E2335" s="89">
        <f t="shared" si="361"/>
        <v>4.46927734375</v>
      </c>
      <c r="F2335" s="88">
        <v>17.877109375</v>
      </c>
      <c r="G2335" s="89">
        <f t="shared" si="361"/>
        <v>4.4939101562500001</v>
      </c>
      <c r="H2335" s="86">
        <v>17.975640625</v>
      </c>
      <c r="O2335" s="53">
        <f t="shared" si="362"/>
        <v>0</v>
      </c>
      <c r="P2335" s="54">
        <f t="shared" si="363"/>
        <v>58.927641853201457</v>
      </c>
      <c r="Q2335" s="69">
        <v>37.568370900572617</v>
      </c>
      <c r="R2335" s="53">
        <f t="shared" si="364"/>
        <v>9.2064444299843835</v>
      </c>
      <c r="S2335" s="53">
        <f t="shared" si="365"/>
        <v>0</v>
      </c>
      <c r="T2335" s="53">
        <f t="shared" si="366"/>
        <v>0</v>
      </c>
      <c r="U2335" s="53">
        <f t="shared" si="367"/>
        <v>58.927641853201457</v>
      </c>
      <c r="V2335" s="69">
        <v>37.568370900572617</v>
      </c>
      <c r="W2335" s="53">
        <f t="shared" si="368"/>
        <v>9.2064444299843835</v>
      </c>
      <c r="X2335" s="53">
        <f t="shared" si="369"/>
        <v>0</v>
      </c>
      <c r="Y2335" s="12"/>
      <c r="Z2335" s="21"/>
      <c r="AA2335" s="48"/>
      <c r="AB2335" s="21"/>
      <c r="AC2335" s="12"/>
    </row>
    <row r="2336" spans="1:29" x14ac:dyDescent="0.3">
      <c r="A2336" s="1">
        <f t="shared" si="360"/>
        <v>45224.291666661011</v>
      </c>
      <c r="B2336" s="6">
        <v>25</v>
      </c>
      <c r="C2336" s="6" t="s">
        <v>71</v>
      </c>
      <c r="D2336">
        <f>IF(HOUR(A2336)+MINUTE(A2336)/60&lt;=18,1,IF(HOUR(A2336)+MINUTE(A2336)/60&gt;=23.25,1,LOOKUP(DAY(A2336),calendario!$A$12:$A$41,calendario!$C$12:$C$41)))</f>
        <v>1</v>
      </c>
      <c r="E2336" s="89">
        <f t="shared" si="361"/>
        <v>4.5080664062500002</v>
      </c>
      <c r="F2336" s="88">
        <v>18.032265625000001</v>
      </c>
      <c r="G2336" s="89">
        <f t="shared" si="361"/>
        <v>4.4966401367187503</v>
      </c>
      <c r="H2336" s="86">
        <v>17.986560546875001</v>
      </c>
      <c r="O2336" s="53">
        <f t="shared" si="362"/>
        <v>0</v>
      </c>
      <c r="P2336" s="54">
        <f t="shared" si="363"/>
        <v>58.927641853201457</v>
      </c>
      <c r="Q2336" s="69">
        <v>37.568370900572617</v>
      </c>
      <c r="R2336" s="53">
        <f t="shared" si="364"/>
        <v>9.2064444299843835</v>
      </c>
      <c r="S2336" s="53">
        <f t="shared" si="365"/>
        <v>0</v>
      </c>
      <c r="T2336" s="53">
        <f t="shared" si="366"/>
        <v>0</v>
      </c>
      <c r="U2336" s="53">
        <f t="shared" si="367"/>
        <v>58.927641853201457</v>
      </c>
      <c r="V2336" s="69">
        <v>37.568370900572617</v>
      </c>
      <c r="W2336" s="53">
        <f t="shared" si="368"/>
        <v>9.2064444299843835</v>
      </c>
      <c r="X2336" s="53">
        <f t="shared" si="369"/>
        <v>0</v>
      </c>
      <c r="Y2336" s="12"/>
      <c r="Z2336" s="21"/>
      <c r="AA2336" s="48"/>
      <c r="AB2336" s="21"/>
      <c r="AC2336" s="12"/>
    </row>
    <row r="2337" spans="1:29" x14ac:dyDescent="0.3">
      <c r="A2337" s="1">
        <f t="shared" si="360"/>
        <v>45224.302083327675</v>
      </c>
      <c r="B2337" s="6">
        <v>25</v>
      </c>
      <c r="C2337" s="6" t="s">
        <v>72</v>
      </c>
      <c r="D2337">
        <f>IF(HOUR(A2337)+MINUTE(A2337)/60&lt;=18,1,IF(HOUR(A2337)+MINUTE(A2337)/60&gt;=23.25,1,LOOKUP(DAY(A2337),calendario!$A$12:$A$41,calendario!$C$12:$C$41)))</f>
        <v>1</v>
      </c>
      <c r="E2337" s="89">
        <f t="shared" si="361"/>
        <v>4.5073164062500002</v>
      </c>
      <c r="F2337" s="88">
        <v>18.029265625000001</v>
      </c>
      <c r="G2337" s="89">
        <f t="shared" si="361"/>
        <v>4.49734521484375</v>
      </c>
      <c r="H2337" s="86">
        <v>17.989380859375</v>
      </c>
      <c r="O2337" s="53">
        <f t="shared" si="362"/>
        <v>0</v>
      </c>
      <c r="P2337" s="54">
        <f t="shared" si="363"/>
        <v>58.927641853201457</v>
      </c>
      <c r="Q2337" s="69">
        <v>37.226157730348774</v>
      </c>
      <c r="R2337" s="53">
        <f t="shared" si="364"/>
        <v>9.3775510150963051</v>
      </c>
      <c r="S2337" s="53">
        <f t="shared" si="365"/>
        <v>0</v>
      </c>
      <c r="T2337" s="53">
        <f t="shared" si="366"/>
        <v>0</v>
      </c>
      <c r="U2337" s="53">
        <f t="shared" si="367"/>
        <v>58.927641853201457</v>
      </c>
      <c r="V2337" s="69">
        <v>37.226157730348774</v>
      </c>
      <c r="W2337" s="53">
        <f t="shared" si="368"/>
        <v>9.3775510150963051</v>
      </c>
      <c r="X2337" s="53">
        <f t="shared" si="369"/>
        <v>0</v>
      </c>
      <c r="Y2337" s="12"/>
      <c r="Z2337" s="21"/>
      <c r="AA2337" s="48"/>
      <c r="AB2337" s="21"/>
      <c r="AC2337" s="12"/>
    </row>
    <row r="2338" spans="1:29" x14ac:dyDescent="0.3">
      <c r="A2338" s="1">
        <f t="shared" si="360"/>
        <v>45224.312499994339</v>
      </c>
      <c r="B2338" s="6">
        <v>25</v>
      </c>
      <c r="C2338" s="6" t="s">
        <v>73</v>
      </c>
      <c r="D2338">
        <f>IF(HOUR(A2338)+MINUTE(A2338)/60&lt;=18,1,IF(HOUR(A2338)+MINUTE(A2338)/60&gt;=23.25,1,LOOKUP(DAY(A2338),calendario!$A$12:$A$41,calendario!$C$12:$C$41)))</f>
        <v>1</v>
      </c>
      <c r="E2338" s="89">
        <f t="shared" si="361"/>
        <v>4.5074340820312502</v>
      </c>
      <c r="F2338" s="88">
        <v>18.029736328125001</v>
      </c>
      <c r="G2338" s="89">
        <f t="shared" si="361"/>
        <v>4.4975561523437504</v>
      </c>
      <c r="H2338" s="86">
        <v>17.990224609375002</v>
      </c>
      <c r="O2338" s="53">
        <f t="shared" si="362"/>
        <v>0</v>
      </c>
      <c r="P2338" s="54">
        <f t="shared" si="363"/>
        <v>58.927641853201457</v>
      </c>
      <c r="Q2338" s="69">
        <v>37.226157730348774</v>
      </c>
      <c r="R2338" s="53">
        <f t="shared" si="364"/>
        <v>9.3775510150963051</v>
      </c>
      <c r="S2338" s="53">
        <f t="shared" si="365"/>
        <v>0</v>
      </c>
      <c r="T2338" s="53">
        <f t="shared" si="366"/>
        <v>0</v>
      </c>
      <c r="U2338" s="53">
        <f t="shared" si="367"/>
        <v>58.927641853201457</v>
      </c>
      <c r="V2338" s="69">
        <v>37.226157730348774</v>
      </c>
      <c r="W2338" s="53">
        <f t="shared" si="368"/>
        <v>9.3775510150963051</v>
      </c>
      <c r="X2338" s="53">
        <f t="shared" si="369"/>
        <v>0</v>
      </c>
      <c r="Y2338" s="12"/>
      <c r="Z2338" s="21"/>
      <c r="AA2338" s="48"/>
      <c r="AB2338" s="21"/>
      <c r="AC2338" s="12"/>
    </row>
    <row r="2339" spans="1:29" x14ac:dyDescent="0.3">
      <c r="A2339" s="1">
        <f t="shared" si="360"/>
        <v>45224.322916661004</v>
      </c>
      <c r="B2339" s="6">
        <v>25</v>
      </c>
      <c r="C2339" s="6" t="s">
        <v>74</v>
      </c>
      <c r="D2339">
        <f>IF(HOUR(A2339)+MINUTE(A2339)/60&lt;=18,1,IF(HOUR(A2339)+MINUTE(A2339)/60&gt;=23.25,1,LOOKUP(DAY(A2339),calendario!$A$12:$A$41,calendario!$C$12:$C$41)))</f>
        <v>1</v>
      </c>
      <c r="E2339" s="89">
        <f t="shared" si="361"/>
        <v>4.5074951171875002</v>
      </c>
      <c r="F2339" s="88">
        <v>18.029980468750001</v>
      </c>
      <c r="G2339" s="89">
        <f t="shared" si="361"/>
        <v>4.4977309570312496</v>
      </c>
      <c r="H2339" s="86">
        <v>17.990923828124998</v>
      </c>
      <c r="O2339" s="53">
        <f t="shared" si="362"/>
        <v>0</v>
      </c>
      <c r="P2339" s="54">
        <f t="shared" si="363"/>
        <v>58.927641853201457</v>
      </c>
      <c r="Q2339" s="69">
        <v>37.314281363872979</v>
      </c>
      <c r="R2339" s="53">
        <f t="shared" si="364"/>
        <v>9.3334891983342025</v>
      </c>
      <c r="S2339" s="53">
        <f t="shared" si="365"/>
        <v>0</v>
      </c>
      <c r="T2339" s="53">
        <f t="shared" si="366"/>
        <v>0</v>
      </c>
      <c r="U2339" s="53">
        <f t="shared" si="367"/>
        <v>58.927641853201457</v>
      </c>
      <c r="V2339" s="69">
        <v>37.314281363872979</v>
      </c>
      <c r="W2339" s="53">
        <f t="shared" si="368"/>
        <v>9.3334891983342025</v>
      </c>
      <c r="X2339" s="53">
        <f t="shared" si="369"/>
        <v>0</v>
      </c>
      <c r="Y2339" s="12"/>
      <c r="Z2339" s="21"/>
      <c r="AA2339" s="48"/>
      <c r="AB2339" s="21"/>
      <c r="AC2339" s="12"/>
    </row>
    <row r="2340" spans="1:29" x14ac:dyDescent="0.3">
      <c r="A2340" s="1">
        <f t="shared" si="360"/>
        <v>45224.333333327668</v>
      </c>
      <c r="B2340" s="6">
        <v>25</v>
      </c>
      <c r="C2340" s="6" t="s">
        <v>75</v>
      </c>
      <c r="D2340">
        <f>IF(HOUR(A2340)+MINUTE(A2340)/60&lt;=18,1,IF(HOUR(A2340)+MINUTE(A2340)/60&gt;=23.25,1,LOOKUP(DAY(A2340),calendario!$A$12:$A$41,calendario!$C$12:$C$41)))</f>
        <v>1</v>
      </c>
      <c r="E2340" s="89">
        <f t="shared" si="361"/>
        <v>4.5073061523437499</v>
      </c>
      <c r="F2340" s="88">
        <v>18.029224609374999</v>
      </c>
      <c r="G2340" s="89">
        <f t="shared" si="361"/>
        <v>4.4976679687500001</v>
      </c>
      <c r="H2340" s="86">
        <v>17.990671875</v>
      </c>
      <c r="O2340" s="53">
        <f t="shared" si="362"/>
        <v>0</v>
      </c>
      <c r="P2340" s="54">
        <f t="shared" si="363"/>
        <v>58.927641853201457</v>
      </c>
      <c r="Q2340" s="69">
        <v>37.314281363872979</v>
      </c>
      <c r="R2340" s="53">
        <f t="shared" si="364"/>
        <v>9.3334891983342025</v>
      </c>
      <c r="S2340" s="53">
        <f t="shared" si="365"/>
        <v>0</v>
      </c>
      <c r="T2340" s="53">
        <f t="shared" si="366"/>
        <v>0</v>
      </c>
      <c r="U2340" s="53">
        <f t="shared" si="367"/>
        <v>58.927641853201457</v>
      </c>
      <c r="V2340" s="69">
        <v>37.314281363872979</v>
      </c>
      <c r="W2340" s="53">
        <f t="shared" si="368"/>
        <v>9.3334891983342025</v>
      </c>
      <c r="X2340" s="53">
        <f t="shared" si="369"/>
        <v>0</v>
      </c>
      <c r="Y2340" s="12"/>
      <c r="Z2340" s="21"/>
      <c r="AA2340" s="48"/>
      <c r="AB2340" s="21"/>
      <c r="AC2340" s="12"/>
    </row>
    <row r="2341" spans="1:29" x14ac:dyDescent="0.3">
      <c r="A2341" s="1">
        <f t="shared" si="360"/>
        <v>45224.343749994332</v>
      </c>
      <c r="B2341" s="6">
        <v>25</v>
      </c>
      <c r="C2341" s="6" t="s">
        <v>76</v>
      </c>
      <c r="D2341">
        <f>IF(HOUR(A2341)+MINUTE(A2341)/60&lt;=18,1,IF(HOUR(A2341)+MINUTE(A2341)/60&gt;=23.25,1,LOOKUP(DAY(A2341),calendario!$A$12:$A$41,calendario!$C$12:$C$41)))</f>
        <v>1</v>
      </c>
      <c r="E2341" s="89">
        <f t="shared" si="361"/>
        <v>4.5078173828125001</v>
      </c>
      <c r="F2341" s="88">
        <v>18.03126953125</v>
      </c>
      <c r="G2341" s="89">
        <f t="shared" si="361"/>
        <v>4.4973129882812497</v>
      </c>
      <c r="H2341" s="86">
        <v>17.989251953124999</v>
      </c>
      <c r="O2341" s="53">
        <f t="shared" si="362"/>
        <v>0</v>
      </c>
      <c r="P2341" s="54">
        <f t="shared" si="363"/>
        <v>58.927641853201457</v>
      </c>
      <c r="Q2341" s="69">
        <v>37.74280322748568</v>
      </c>
      <c r="R2341" s="53">
        <f t="shared" si="364"/>
        <v>9.1192282665278519</v>
      </c>
      <c r="S2341" s="53">
        <f t="shared" si="365"/>
        <v>0</v>
      </c>
      <c r="T2341" s="53">
        <f t="shared" si="366"/>
        <v>0</v>
      </c>
      <c r="U2341" s="53">
        <f t="shared" si="367"/>
        <v>58.927641853201457</v>
      </c>
      <c r="V2341" s="69">
        <v>37.74280322748568</v>
      </c>
      <c r="W2341" s="53">
        <f t="shared" si="368"/>
        <v>9.1192282665278519</v>
      </c>
      <c r="X2341" s="53">
        <f t="shared" si="369"/>
        <v>0</v>
      </c>
      <c r="Y2341" s="12"/>
      <c r="Z2341" s="21"/>
      <c r="AA2341" s="48"/>
      <c r="AB2341" s="21"/>
      <c r="AC2341" s="12"/>
    </row>
    <row r="2342" spans="1:29" x14ac:dyDescent="0.3">
      <c r="A2342" s="1">
        <f t="shared" si="360"/>
        <v>45224.354166660996</v>
      </c>
      <c r="B2342" s="6">
        <v>25</v>
      </c>
      <c r="C2342" s="6" t="s">
        <v>77</v>
      </c>
      <c r="D2342">
        <f>IF(HOUR(A2342)+MINUTE(A2342)/60&lt;=18,1,IF(HOUR(A2342)+MINUTE(A2342)/60&gt;=23.25,1,LOOKUP(DAY(A2342),calendario!$A$12:$A$41,calendario!$C$12:$C$41)))</f>
        <v>1</v>
      </c>
      <c r="E2342" s="89">
        <f t="shared" si="361"/>
        <v>4.5079462890624997</v>
      </c>
      <c r="F2342" s="88">
        <v>18.031785156249999</v>
      </c>
      <c r="G2342" s="89">
        <f t="shared" si="361"/>
        <v>4.49748876953125</v>
      </c>
      <c r="H2342" s="86">
        <v>17.989955078125</v>
      </c>
      <c r="O2342" s="53">
        <f t="shared" si="362"/>
        <v>0</v>
      </c>
      <c r="P2342" s="54">
        <f t="shared" si="363"/>
        <v>58.927641853201457</v>
      </c>
      <c r="Q2342" s="69">
        <v>37.74280322748568</v>
      </c>
      <c r="R2342" s="53">
        <f t="shared" si="364"/>
        <v>9.1192282665278519</v>
      </c>
      <c r="S2342" s="53">
        <f t="shared" si="365"/>
        <v>0</v>
      </c>
      <c r="T2342" s="53">
        <f t="shared" si="366"/>
        <v>0</v>
      </c>
      <c r="U2342" s="53">
        <f t="shared" si="367"/>
        <v>58.927641853201457</v>
      </c>
      <c r="V2342" s="69">
        <v>37.74280322748568</v>
      </c>
      <c r="W2342" s="53">
        <f t="shared" si="368"/>
        <v>9.1192282665278519</v>
      </c>
      <c r="X2342" s="53">
        <f t="shared" si="369"/>
        <v>0</v>
      </c>
      <c r="Y2342" s="12"/>
      <c r="Z2342" s="21"/>
      <c r="AA2342" s="48"/>
      <c r="AB2342" s="21"/>
      <c r="AC2342" s="12"/>
    </row>
    <row r="2343" spans="1:29" x14ac:dyDescent="0.3">
      <c r="A2343" s="1">
        <f t="shared" si="360"/>
        <v>45224.364583327661</v>
      </c>
      <c r="B2343" s="6">
        <v>25</v>
      </c>
      <c r="C2343" s="6" t="s">
        <v>78</v>
      </c>
      <c r="D2343">
        <f>IF(HOUR(A2343)+MINUTE(A2343)/60&lt;=18,1,IF(HOUR(A2343)+MINUTE(A2343)/60&gt;=23.25,1,LOOKUP(DAY(A2343),calendario!$A$12:$A$41,calendario!$C$12:$C$41)))</f>
        <v>1</v>
      </c>
      <c r="E2343" s="89">
        <f t="shared" si="361"/>
        <v>4.5082539062500002</v>
      </c>
      <c r="F2343" s="88">
        <v>18.033015625000001</v>
      </c>
      <c r="G2343" s="89">
        <f t="shared" si="361"/>
        <v>4.4979453124999997</v>
      </c>
      <c r="H2343" s="86">
        <v>17.991781249999999</v>
      </c>
      <c r="O2343" s="53">
        <f t="shared" si="362"/>
        <v>0</v>
      </c>
      <c r="P2343" s="54">
        <f t="shared" si="363"/>
        <v>58.927641853201457</v>
      </c>
      <c r="Q2343" s="69">
        <v>37.703769651223318</v>
      </c>
      <c r="R2343" s="53">
        <f t="shared" si="364"/>
        <v>9.138745054659033</v>
      </c>
      <c r="S2343" s="53">
        <f t="shared" si="365"/>
        <v>0</v>
      </c>
      <c r="T2343" s="53">
        <f t="shared" si="366"/>
        <v>0</v>
      </c>
      <c r="U2343" s="53">
        <f t="shared" si="367"/>
        <v>58.927641853201457</v>
      </c>
      <c r="V2343" s="69">
        <v>37.703769651223318</v>
      </c>
      <c r="W2343" s="53">
        <f t="shared" si="368"/>
        <v>9.138745054659033</v>
      </c>
      <c r="X2343" s="53">
        <f t="shared" si="369"/>
        <v>0</v>
      </c>
      <c r="Y2343" s="12"/>
      <c r="Z2343" s="21"/>
      <c r="AA2343" s="48"/>
      <c r="AB2343" s="21"/>
      <c r="AC2343" s="12"/>
    </row>
    <row r="2344" spans="1:29" x14ac:dyDescent="0.3">
      <c r="A2344" s="1">
        <f t="shared" si="360"/>
        <v>45224.374999994325</v>
      </c>
      <c r="B2344" s="6">
        <v>25</v>
      </c>
      <c r="C2344" s="6" t="s">
        <v>79</v>
      </c>
      <c r="D2344">
        <f>IF(HOUR(A2344)+MINUTE(A2344)/60&lt;=18,1,IF(HOUR(A2344)+MINUTE(A2344)/60&gt;=23.25,1,LOOKUP(DAY(A2344),calendario!$A$12:$A$41,calendario!$C$12:$C$41)))</f>
        <v>1</v>
      </c>
      <c r="E2344" s="89">
        <f t="shared" si="361"/>
        <v>4.5078554687499999</v>
      </c>
      <c r="F2344" s="88">
        <v>18.031421874999999</v>
      </c>
      <c r="G2344" s="89">
        <f t="shared" si="361"/>
        <v>4.4975874023437497</v>
      </c>
      <c r="H2344" s="86">
        <v>17.990349609374999</v>
      </c>
      <c r="O2344" s="53">
        <f t="shared" si="362"/>
        <v>0</v>
      </c>
      <c r="P2344" s="54">
        <f t="shared" si="363"/>
        <v>58.927641853201457</v>
      </c>
      <c r="Q2344" s="69">
        <v>37.703769651223318</v>
      </c>
      <c r="R2344" s="53">
        <f t="shared" si="364"/>
        <v>9.138745054659033</v>
      </c>
      <c r="S2344" s="53">
        <f t="shared" si="365"/>
        <v>0</v>
      </c>
      <c r="T2344" s="53">
        <f t="shared" si="366"/>
        <v>0</v>
      </c>
      <c r="U2344" s="53">
        <f t="shared" si="367"/>
        <v>58.927641853201457</v>
      </c>
      <c r="V2344" s="69">
        <v>37.703769651223318</v>
      </c>
      <c r="W2344" s="53">
        <f t="shared" si="368"/>
        <v>9.138745054659033</v>
      </c>
      <c r="X2344" s="53">
        <f t="shared" si="369"/>
        <v>0</v>
      </c>
      <c r="Y2344" s="12"/>
      <c r="Z2344" s="21"/>
      <c r="AA2344" s="48"/>
      <c r="AB2344" s="21"/>
      <c r="AC2344" s="12"/>
    </row>
    <row r="2345" spans="1:29" x14ac:dyDescent="0.3">
      <c r="A2345" s="1">
        <f t="shared" si="360"/>
        <v>45224.385416660989</v>
      </c>
      <c r="B2345" s="6">
        <v>25</v>
      </c>
      <c r="C2345" s="6" t="s">
        <v>80</v>
      </c>
      <c r="D2345">
        <f>IF(HOUR(A2345)+MINUTE(A2345)/60&lt;=18,1,IF(HOUR(A2345)+MINUTE(A2345)/60&gt;=23.25,1,LOOKUP(DAY(A2345),calendario!$A$12:$A$41,calendario!$C$12:$C$41)))</f>
        <v>1</v>
      </c>
      <c r="E2345" s="89">
        <f t="shared" si="361"/>
        <v>4.50747705078125</v>
      </c>
      <c r="F2345" s="88">
        <v>18.029908203125</v>
      </c>
      <c r="G2345" s="89">
        <f t="shared" si="361"/>
        <v>4.4977734375000002</v>
      </c>
      <c r="H2345" s="86">
        <v>17.991093750000001</v>
      </c>
      <c r="O2345" s="53">
        <f t="shared" si="362"/>
        <v>0</v>
      </c>
      <c r="P2345" s="54">
        <f t="shared" si="363"/>
        <v>58.927641853201457</v>
      </c>
      <c r="Q2345" s="69">
        <v>37.730553357626242</v>
      </c>
      <c r="R2345" s="53">
        <f t="shared" si="364"/>
        <v>9.1253532014575711</v>
      </c>
      <c r="S2345" s="53">
        <f t="shared" si="365"/>
        <v>0</v>
      </c>
      <c r="T2345" s="53">
        <f t="shared" si="366"/>
        <v>0</v>
      </c>
      <c r="U2345" s="53">
        <f t="shared" si="367"/>
        <v>58.927641853201457</v>
      </c>
      <c r="V2345" s="69">
        <v>37.730553357626242</v>
      </c>
      <c r="W2345" s="53">
        <f t="shared" si="368"/>
        <v>9.1253532014575711</v>
      </c>
      <c r="X2345" s="53">
        <f t="shared" si="369"/>
        <v>0</v>
      </c>
      <c r="Y2345" s="12"/>
      <c r="Z2345" s="21"/>
      <c r="AA2345" s="48"/>
      <c r="AB2345" s="21"/>
      <c r="AC2345" s="12"/>
    </row>
    <row r="2346" spans="1:29" x14ac:dyDescent="0.3">
      <c r="A2346" s="1">
        <f t="shared" si="360"/>
        <v>45224.395833327653</v>
      </c>
      <c r="B2346" s="6">
        <v>25</v>
      </c>
      <c r="C2346" s="6" t="s">
        <v>81</v>
      </c>
      <c r="D2346">
        <f>IF(HOUR(A2346)+MINUTE(A2346)/60&lt;=18,1,IF(HOUR(A2346)+MINUTE(A2346)/60&gt;=23.25,1,LOOKUP(DAY(A2346),calendario!$A$12:$A$41,calendario!$C$12:$C$41)))</f>
        <v>1</v>
      </c>
      <c r="E2346" s="89">
        <f t="shared" si="361"/>
        <v>4.5071972656249999</v>
      </c>
      <c r="F2346" s="88">
        <v>18.0287890625</v>
      </c>
      <c r="G2346" s="89">
        <f t="shared" si="361"/>
        <v>4.4979667968749997</v>
      </c>
      <c r="H2346" s="86">
        <v>17.991867187499999</v>
      </c>
      <c r="O2346" s="53">
        <f t="shared" si="362"/>
        <v>0</v>
      </c>
      <c r="P2346" s="54">
        <f t="shared" si="363"/>
        <v>58.927641853201457</v>
      </c>
      <c r="Q2346" s="69">
        <v>37.730553357626242</v>
      </c>
      <c r="R2346" s="53">
        <f t="shared" si="364"/>
        <v>9.1253532014575711</v>
      </c>
      <c r="S2346" s="53">
        <f t="shared" si="365"/>
        <v>0</v>
      </c>
      <c r="T2346" s="53">
        <f t="shared" si="366"/>
        <v>0</v>
      </c>
      <c r="U2346" s="53">
        <f t="shared" si="367"/>
        <v>58.927641853201457</v>
      </c>
      <c r="V2346" s="69">
        <v>37.730553357626242</v>
      </c>
      <c r="W2346" s="53">
        <f t="shared" si="368"/>
        <v>9.1253532014575711</v>
      </c>
      <c r="X2346" s="53">
        <f t="shared" si="369"/>
        <v>0</v>
      </c>
      <c r="Y2346" s="12"/>
      <c r="Z2346" s="21"/>
      <c r="AA2346" s="48"/>
      <c r="AB2346" s="21"/>
      <c r="AC2346" s="12"/>
    </row>
    <row r="2347" spans="1:29" x14ac:dyDescent="0.3">
      <c r="A2347" s="1">
        <f t="shared" si="360"/>
        <v>45224.406249994317</v>
      </c>
      <c r="B2347" s="6">
        <v>25</v>
      </c>
      <c r="C2347" s="6" t="s">
        <v>82</v>
      </c>
      <c r="D2347">
        <f>IF(HOUR(A2347)+MINUTE(A2347)/60&lt;=18,1,IF(HOUR(A2347)+MINUTE(A2347)/60&gt;=23.25,1,LOOKUP(DAY(A2347),calendario!$A$12:$A$41,calendario!$C$12:$C$41)))</f>
        <v>1</v>
      </c>
      <c r="E2347" s="89">
        <f t="shared" si="361"/>
        <v>4.5064619140625002</v>
      </c>
      <c r="F2347" s="88">
        <v>18.025847656250001</v>
      </c>
      <c r="G2347" s="89">
        <f t="shared" si="361"/>
        <v>4.4979067382812499</v>
      </c>
      <c r="H2347" s="86">
        <v>17.991626953124999</v>
      </c>
      <c r="O2347" s="53">
        <f t="shared" si="362"/>
        <v>0</v>
      </c>
      <c r="P2347" s="54">
        <f t="shared" si="363"/>
        <v>58.927641853201457</v>
      </c>
      <c r="Q2347" s="69">
        <v>37.801174908901615</v>
      </c>
      <c r="R2347" s="53">
        <f t="shared" si="364"/>
        <v>9.0900424258198846</v>
      </c>
      <c r="S2347" s="53">
        <f t="shared" si="365"/>
        <v>0</v>
      </c>
      <c r="T2347" s="53">
        <f t="shared" si="366"/>
        <v>0</v>
      </c>
      <c r="U2347" s="53">
        <f t="shared" si="367"/>
        <v>58.927641853201457</v>
      </c>
      <c r="V2347" s="69">
        <v>37.801174908901615</v>
      </c>
      <c r="W2347" s="53">
        <f t="shared" si="368"/>
        <v>9.0900424258198846</v>
      </c>
      <c r="X2347" s="53">
        <f t="shared" si="369"/>
        <v>0</v>
      </c>
      <c r="Y2347" s="12"/>
      <c r="Z2347" s="21"/>
      <c r="AA2347" s="48"/>
      <c r="AB2347" s="21"/>
      <c r="AC2347" s="12"/>
    </row>
    <row r="2348" spans="1:29" x14ac:dyDescent="0.3">
      <c r="A2348" s="1">
        <f t="shared" si="360"/>
        <v>45224.416666660982</v>
      </c>
      <c r="B2348" s="6">
        <v>25</v>
      </c>
      <c r="C2348" s="6" t="s">
        <v>83</v>
      </c>
      <c r="D2348">
        <f>IF(HOUR(A2348)+MINUTE(A2348)/60&lt;=18,1,IF(HOUR(A2348)+MINUTE(A2348)/60&gt;=23.25,1,LOOKUP(DAY(A2348),calendario!$A$12:$A$41,calendario!$C$12:$C$41)))</f>
        <v>1</v>
      </c>
      <c r="E2348" s="89">
        <f t="shared" si="361"/>
        <v>4.5067163085937496</v>
      </c>
      <c r="F2348" s="88">
        <v>18.026865234374998</v>
      </c>
      <c r="G2348" s="89">
        <f t="shared" si="361"/>
        <v>4.4972871093749998</v>
      </c>
      <c r="H2348" s="86">
        <v>17.989148437499999</v>
      </c>
      <c r="O2348" s="53">
        <f t="shared" si="362"/>
        <v>0</v>
      </c>
      <c r="P2348" s="54">
        <f t="shared" si="363"/>
        <v>58.927641853201457</v>
      </c>
      <c r="Q2348" s="69">
        <v>37.801174908901615</v>
      </c>
      <c r="R2348" s="53">
        <f t="shared" si="364"/>
        <v>9.0900424258198846</v>
      </c>
      <c r="S2348" s="53">
        <f t="shared" si="365"/>
        <v>0</v>
      </c>
      <c r="T2348" s="53">
        <f t="shared" si="366"/>
        <v>0</v>
      </c>
      <c r="U2348" s="53">
        <f t="shared" si="367"/>
        <v>58.927641853201457</v>
      </c>
      <c r="V2348" s="69">
        <v>37.801174908901615</v>
      </c>
      <c r="W2348" s="53">
        <f t="shared" si="368"/>
        <v>9.0900424258198846</v>
      </c>
      <c r="X2348" s="53">
        <f t="shared" si="369"/>
        <v>0</v>
      </c>
      <c r="Y2348" s="12"/>
      <c r="Z2348" s="21"/>
      <c r="AA2348" s="48"/>
      <c r="AB2348" s="21"/>
      <c r="AC2348" s="12"/>
    </row>
    <row r="2349" spans="1:29" x14ac:dyDescent="0.3">
      <c r="A2349" s="1">
        <f t="shared" si="360"/>
        <v>45224.427083327646</v>
      </c>
      <c r="B2349" s="6">
        <v>25</v>
      </c>
      <c r="C2349" s="6" t="s">
        <v>84</v>
      </c>
      <c r="D2349">
        <f>IF(HOUR(A2349)+MINUTE(A2349)/60&lt;=18,1,IF(HOUR(A2349)+MINUTE(A2349)/60&gt;=23.25,1,LOOKUP(DAY(A2349),calendario!$A$12:$A$41,calendario!$C$12:$C$41)))</f>
        <v>1</v>
      </c>
      <c r="E2349" s="89">
        <f t="shared" si="361"/>
        <v>4.5065693359374999</v>
      </c>
      <c r="F2349" s="88">
        <v>18.026277343749999</v>
      </c>
      <c r="G2349" s="89">
        <f t="shared" si="361"/>
        <v>4.4978046875000004</v>
      </c>
      <c r="H2349" s="86">
        <v>17.991218750000002</v>
      </c>
      <c r="O2349" s="53">
        <f t="shared" si="362"/>
        <v>0</v>
      </c>
      <c r="P2349" s="54">
        <f t="shared" si="363"/>
        <v>58.927641853201457</v>
      </c>
      <c r="Q2349" s="69">
        <v>37.963576522644459</v>
      </c>
      <c r="R2349" s="53">
        <f t="shared" si="364"/>
        <v>9.0088416189484626</v>
      </c>
      <c r="S2349" s="53">
        <f t="shared" si="365"/>
        <v>0</v>
      </c>
      <c r="T2349" s="53">
        <f t="shared" si="366"/>
        <v>0</v>
      </c>
      <c r="U2349" s="53">
        <f t="shared" si="367"/>
        <v>58.927641853201457</v>
      </c>
      <c r="V2349" s="69">
        <v>37.963576522644459</v>
      </c>
      <c r="W2349" s="53">
        <f t="shared" si="368"/>
        <v>9.0088416189484626</v>
      </c>
      <c r="X2349" s="53">
        <f t="shared" si="369"/>
        <v>0</v>
      </c>
      <c r="Y2349" s="12"/>
      <c r="Z2349" s="21"/>
      <c r="AA2349" s="48"/>
      <c r="AB2349" s="21"/>
      <c r="AC2349" s="12"/>
    </row>
    <row r="2350" spans="1:29" x14ac:dyDescent="0.3">
      <c r="A2350" s="1">
        <f t="shared" si="360"/>
        <v>45224.43749999431</v>
      </c>
      <c r="B2350" s="6">
        <v>25</v>
      </c>
      <c r="C2350" s="6" t="s">
        <v>85</v>
      </c>
      <c r="D2350">
        <f>IF(HOUR(A2350)+MINUTE(A2350)/60&lt;=18,1,IF(HOUR(A2350)+MINUTE(A2350)/60&gt;=23.25,1,LOOKUP(DAY(A2350),calendario!$A$12:$A$41,calendario!$C$12:$C$41)))</f>
        <v>1</v>
      </c>
      <c r="E2350" s="89">
        <f t="shared" si="361"/>
        <v>4.5068964843749999</v>
      </c>
      <c r="F2350" s="88">
        <v>18.0275859375</v>
      </c>
      <c r="G2350" s="89">
        <f t="shared" si="361"/>
        <v>4.4977973632812498</v>
      </c>
      <c r="H2350" s="86">
        <v>17.991189453124999</v>
      </c>
      <c r="O2350" s="53">
        <f t="shared" si="362"/>
        <v>0</v>
      </c>
      <c r="P2350" s="54">
        <f t="shared" si="363"/>
        <v>58.927641853201457</v>
      </c>
      <c r="Q2350" s="69">
        <v>37.963576522644459</v>
      </c>
      <c r="R2350" s="53">
        <f t="shared" si="364"/>
        <v>9.0088416189484626</v>
      </c>
      <c r="S2350" s="53">
        <f t="shared" si="365"/>
        <v>0</v>
      </c>
      <c r="T2350" s="53">
        <f t="shared" si="366"/>
        <v>0</v>
      </c>
      <c r="U2350" s="53">
        <f t="shared" si="367"/>
        <v>58.927641853201457</v>
      </c>
      <c r="V2350" s="69">
        <v>37.963576522644459</v>
      </c>
      <c r="W2350" s="53">
        <f t="shared" si="368"/>
        <v>9.0088416189484626</v>
      </c>
      <c r="X2350" s="53">
        <f t="shared" si="369"/>
        <v>0</v>
      </c>
      <c r="Y2350" s="12"/>
      <c r="Z2350" s="21"/>
      <c r="AA2350" s="48"/>
      <c r="AB2350" s="21"/>
      <c r="AC2350" s="12"/>
    </row>
    <row r="2351" spans="1:29" x14ac:dyDescent="0.3">
      <c r="A2351" s="1">
        <f t="shared" si="360"/>
        <v>45224.447916660974</v>
      </c>
      <c r="B2351" s="6">
        <v>25</v>
      </c>
      <c r="C2351" s="6" t="s">
        <v>86</v>
      </c>
      <c r="D2351">
        <f>IF(HOUR(A2351)+MINUTE(A2351)/60&lt;=18,1,IF(HOUR(A2351)+MINUTE(A2351)/60&gt;=23.25,1,LOOKUP(DAY(A2351),calendario!$A$12:$A$41,calendario!$C$12:$C$41)))</f>
        <v>1</v>
      </c>
      <c r="E2351" s="89">
        <f t="shared" si="361"/>
        <v>4.5058540039062498</v>
      </c>
      <c r="F2351" s="88">
        <v>18.023416015624999</v>
      </c>
      <c r="G2351" s="89">
        <f t="shared" si="361"/>
        <v>4.4978427734375002</v>
      </c>
      <c r="H2351" s="86">
        <v>17.991371093750001</v>
      </c>
      <c r="O2351" s="53">
        <f t="shared" si="362"/>
        <v>0</v>
      </c>
      <c r="P2351" s="54">
        <f t="shared" si="363"/>
        <v>58.927641853201457</v>
      </c>
      <c r="Q2351" s="69">
        <v>38.07551874023946</v>
      </c>
      <c r="R2351" s="53">
        <f t="shared" si="364"/>
        <v>8.9528705101509622</v>
      </c>
      <c r="S2351" s="53">
        <f t="shared" si="365"/>
        <v>0</v>
      </c>
      <c r="T2351" s="53">
        <f t="shared" si="366"/>
        <v>0</v>
      </c>
      <c r="U2351" s="53">
        <f t="shared" si="367"/>
        <v>58.927641853201457</v>
      </c>
      <c r="V2351" s="69">
        <v>38.07551874023946</v>
      </c>
      <c r="W2351" s="53">
        <f t="shared" si="368"/>
        <v>8.9528705101509622</v>
      </c>
      <c r="X2351" s="53">
        <f t="shared" si="369"/>
        <v>0</v>
      </c>
      <c r="Y2351" s="12"/>
      <c r="Z2351" s="21"/>
      <c r="AA2351" s="48"/>
      <c r="AB2351" s="21"/>
      <c r="AC2351" s="12"/>
    </row>
    <row r="2352" spans="1:29" x14ac:dyDescent="0.3">
      <c r="A2352" s="1">
        <f t="shared" si="360"/>
        <v>45224.458333327639</v>
      </c>
      <c r="B2352" s="6">
        <v>25</v>
      </c>
      <c r="C2352" s="6" t="s">
        <v>87</v>
      </c>
      <c r="D2352">
        <f>IF(HOUR(A2352)+MINUTE(A2352)/60&lt;=18,1,IF(HOUR(A2352)+MINUTE(A2352)/60&gt;=23.25,1,LOOKUP(DAY(A2352),calendario!$A$12:$A$41,calendario!$C$12:$C$41)))</f>
        <v>1</v>
      </c>
      <c r="E2352" s="89">
        <f t="shared" si="361"/>
        <v>4.5063979492187496</v>
      </c>
      <c r="F2352" s="88">
        <v>18.025591796874998</v>
      </c>
      <c r="G2352" s="89">
        <f t="shared" si="361"/>
        <v>4.49787255859375</v>
      </c>
      <c r="H2352" s="86">
        <v>17.991490234375</v>
      </c>
      <c r="O2352" s="53">
        <f t="shared" si="362"/>
        <v>0</v>
      </c>
      <c r="P2352" s="54">
        <f t="shared" si="363"/>
        <v>58.927641853201457</v>
      </c>
      <c r="Q2352" s="69">
        <v>38.07551874023946</v>
      </c>
      <c r="R2352" s="53">
        <f t="shared" si="364"/>
        <v>8.9528705101509622</v>
      </c>
      <c r="S2352" s="53">
        <f t="shared" si="365"/>
        <v>0</v>
      </c>
      <c r="T2352" s="53">
        <f t="shared" si="366"/>
        <v>0</v>
      </c>
      <c r="U2352" s="53">
        <f t="shared" si="367"/>
        <v>58.927641853201457</v>
      </c>
      <c r="V2352" s="69">
        <v>38.07551874023946</v>
      </c>
      <c r="W2352" s="53">
        <f t="shared" si="368"/>
        <v>8.9528705101509622</v>
      </c>
      <c r="X2352" s="53">
        <f t="shared" si="369"/>
        <v>0</v>
      </c>
      <c r="Y2352" s="12"/>
      <c r="Z2352" s="21"/>
      <c r="AA2352" s="48"/>
      <c r="AB2352" s="21"/>
      <c r="AC2352" s="12"/>
    </row>
    <row r="2353" spans="1:29" x14ac:dyDescent="0.3">
      <c r="A2353" s="1">
        <f t="shared" si="360"/>
        <v>45224.468749994303</v>
      </c>
      <c r="B2353" s="6">
        <v>25</v>
      </c>
      <c r="C2353" s="6" t="s">
        <v>88</v>
      </c>
      <c r="D2353">
        <f>IF(HOUR(A2353)+MINUTE(A2353)/60&lt;=18,1,IF(HOUR(A2353)+MINUTE(A2353)/60&gt;=23.25,1,LOOKUP(DAY(A2353),calendario!$A$12:$A$41,calendario!$C$12:$C$41)))</f>
        <v>1</v>
      </c>
      <c r="E2353" s="89">
        <f t="shared" si="361"/>
        <v>4.5066962890625</v>
      </c>
      <c r="F2353" s="88">
        <v>18.02678515625</v>
      </c>
      <c r="G2353" s="89">
        <f t="shared" si="361"/>
        <v>4.4981611328125002</v>
      </c>
      <c r="H2353" s="86">
        <v>17.992644531250001</v>
      </c>
      <c r="O2353" s="53">
        <f t="shared" si="362"/>
        <v>0</v>
      </c>
      <c r="P2353" s="54">
        <f t="shared" si="363"/>
        <v>58.927641853201457</v>
      </c>
      <c r="Q2353" s="69">
        <v>38.113713170223839</v>
      </c>
      <c r="R2353" s="53">
        <f t="shared" si="364"/>
        <v>8.9337732951587725</v>
      </c>
      <c r="S2353" s="53">
        <f t="shared" si="365"/>
        <v>0</v>
      </c>
      <c r="T2353" s="53">
        <f t="shared" si="366"/>
        <v>0</v>
      </c>
      <c r="U2353" s="53">
        <f t="shared" si="367"/>
        <v>58.927641853201457</v>
      </c>
      <c r="V2353" s="69">
        <v>38.113713170223839</v>
      </c>
      <c r="W2353" s="53">
        <f t="shared" si="368"/>
        <v>8.9337732951587725</v>
      </c>
      <c r="X2353" s="53">
        <f t="shared" si="369"/>
        <v>0</v>
      </c>
      <c r="Y2353" s="12"/>
      <c r="Z2353" s="21"/>
      <c r="AA2353" s="48"/>
      <c r="AB2353" s="21"/>
      <c r="AC2353" s="12"/>
    </row>
    <row r="2354" spans="1:29" x14ac:dyDescent="0.3">
      <c r="A2354" s="1">
        <f t="shared" si="360"/>
        <v>45224.479166660967</v>
      </c>
      <c r="B2354" s="6">
        <v>25</v>
      </c>
      <c r="C2354" s="6" t="s">
        <v>89</v>
      </c>
      <c r="D2354">
        <f>IF(HOUR(A2354)+MINUTE(A2354)/60&lt;=18,1,IF(HOUR(A2354)+MINUTE(A2354)/60&gt;=23.25,1,LOOKUP(DAY(A2354),calendario!$A$12:$A$41,calendario!$C$12:$C$41)))</f>
        <v>1</v>
      </c>
      <c r="E2354" s="89">
        <f t="shared" si="361"/>
        <v>4.5061708984375004</v>
      </c>
      <c r="F2354" s="88">
        <v>18.024683593750002</v>
      </c>
      <c r="G2354" s="89">
        <f t="shared" si="361"/>
        <v>4.4979580078124997</v>
      </c>
      <c r="H2354" s="86">
        <v>17.991832031249999</v>
      </c>
      <c r="O2354" s="53">
        <f t="shared" si="362"/>
        <v>0</v>
      </c>
      <c r="P2354" s="54">
        <f t="shared" si="363"/>
        <v>58.927641853201457</v>
      </c>
      <c r="Q2354" s="69">
        <v>38.113713170223839</v>
      </c>
      <c r="R2354" s="53">
        <f t="shared" si="364"/>
        <v>8.9337732951587725</v>
      </c>
      <c r="S2354" s="53">
        <f t="shared" si="365"/>
        <v>0</v>
      </c>
      <c r="T2354" s="53">
        <f t="shared" si="366"/>
        <v>0</v>
      </c>
      <c r="U2354" s="53">
        <f t="shared" si="367"/>
        <v>58.927641853201457</v>
      </c>
      <c r="V2354" s="69">
        <v>38.113713170223839</v>
      </c>
      <c r="W2354" s="53">
        <f t="shared" si="368"/>
        <v>8.9337732951587725</v>
      </c>
      <c r="X2354" s="53">
        <f t="shared" si="369"/>
        <v>0</v>
      </c>
      <c r="Y2354" s="12"/>
      <c r="Z2354" s="21"/>
      <c r="AA2354" s="48"/>
      <c r="AB2354" s="21"/>
      <c r="AC2354" s="12"/>
    </row>
    <row r="2355" spans="1:29" x14ac:dyDescent="0.3">
      <c r="A2355" s="1">
        <f t="shared" si="360"/>
        <v>45224.489583327631</v>
      </c>
      <c r="B2355" s="6">
        <v>25</v>
      </c>
      <c r="C2355" s="6" t="s">
        <v>90</v>
      </c>
      <c r="D2355">
        <f>IF(HOUR(A2355)+MINUTE(A2355)/60&lt;=18,1,IF(HOUR(A2355)+MINUTE(A2355)/60&gt;=23.25,1,LOOKUP(DAY(A2355),calendario!$A$12:$A$41,calendario!$C$12:$C$41)))</f>
        <v>1</v>
      </c>
      <c r="E2355" s="89">
        <f t="shared" si="361"/>
        <v>4.5054091796874998</v>
      </c>
      <c r="F2355" s="88">
        <v>18.021636718749999</v>
      </c>
      <c r="G2355" s="89">
        <f t="shared" si="361"/>
        <v>4.4983188476562503</v>
      </c>
      <c r="H2355" s="86">
        <v>17.993275390625001</v>
      </c>
      <c r="O2355" s="53">
        <f t="shared" si="362"/>
        <v>0</v>
      </c>
      <c r="P2355" s="54">
        <f t="shared" si="363"/>
        <v>58.927641853201457</v>
      </c>
      <c r="Q2355" s="69">
        <v>37.999882352941178</v>
      </c>
      <c r="R2355" s="53">
        <f t="shared" si="364"/>
        <v>8.9906887038001031</v>
      </c>
      <c r="S2355" s="53">
        <f t="shared" si="365"/>
        <v>0</v>
      </c>
      <c r="T2355" s="53">
        <f t="shared" si="366"/>
        <v>0</v>
      </c>
      <c r="U2355" s="53">
        <f t="shared" si="367"/>
        <v>58.927641853201457</v>
      </c>
      <c r="V2355" s="69">
        <v>37.999882352941178</v>
      </c>
      <c r="W2355" s="53">
        <f t="shared" si="368"/>
        <v>8.9906887038001031</v>
      </c>
      <c r="X2355" s="53">
        <f t="shared" si="369"/>
        <v>0</v>
      </c>
      <c r="Y2355" s="12"/>
      <c r="Z2355" s="21"/>
      <c r="AA2355" s="48"/>
      <c r="AB2355" s="21"/>
      <c r="AC2355" s="12"/>
    </row>
    <row r="2356" spans="1:29" x14ac:dyDescent="0.3">
      <c r="A2356" s="1">
        <f t="shared" si="360"/>
        <v>45224.499999994296</v>
      </c>
      <c r="B2356" s="6">
        <v>25</v>
      </c>
      <c r="C2356" s="6" t="s">
        <v>91</v>
      </c>
      <c r="D2356">
        <f>IF(HOUR(A2356)+MINUTE(A2356)/60&lt;=18,1,IF(HOUR(A2356)+MINUTE(A2356)/60&gt;=23.25,1,LOOKUP(DAY(A2356),calendario!$A$12:$A$41,calendario!$C$12:$C$41)))</f>
        <v>1</v>
      </c>
      <c r="E2356" s="89">
        <f t="shared" si="361"/>
        <v>4.5059545898437499</v>
      </c>
      <c r="F2356" s="88">
        <v>18.023818359374999</v>
      </c>
      <c r="G2356" s="89">
        <f t="shared" si="361"/>
        <v>4.49823876953125</v>
      </c>
      <c r="H2356" s="86">
        <v>17.992955078125</v>
      </c>
      <c r="O2356" s="53">
        <f t="shared" si="362"/>
        <v>0</v>
      </c>
      <c r="P2356" s="54">
        <f t="shared" si="363"/>
        <v>58.927641853201457</v>
      </c>
      <c r="Q2356" s="69">
        <v>37.999882352941178</v>
      </c>
      <c r="R2356" s="53">
        <f t="shared" si="364"/>
        <v>8.9906887038001031</v>
      </c>
      <c r="S2356" s="53">
        <f t="shared" si="365"/>
        <v>0</v>
      </c>
      <c r="T2356" s="53">
        <f t="shared" si="366"/>
        <v>0</v>
      </c>
      <c r="U2356" s="53">
        <f t="shared" si="367"/>
        <v>58.927641853201457</v>
      </c>
      <c r="V2356" s="69">
        <v>37.999882352941178</v>
      </c>
      <c r="W2356" s="53">
        <f t="shared" si="368"/>
        <v>8.9906887038001031</v>
      </c>
      <c r="X2356" s="53">
        <f t="shared" si="369"/>
        <v>0</v>
      </c>
      <c r="Y2356" s="12"/>
      <c r="Z2356" s="21"/>
      <c r="AA2356" s="48"/>
      <c r="AB2356" s="21"/>
      <c r="AC2356" s="12"/>
    </row>
    <row r="2357" spans="1:29" x14ac:dyDescent="0.3">
      <c r="A2357" s="1">
        <f t="shared" si="360"/>
        <v>45224.51041666096</v>
      </c>
      <c r="B2357" s="6">
        <v>25</v>
      </c>
      <c r="C2357" s="6" t="s">
        <v>93</v>
      </c>
      <c r="D2357">
        <f>IF(HOUR(A2357)+MINUTE(A2357)/60&lt;=18,1,IF(HOUR(A2357)+MINUTE(A2357)/60&gt;=23.25,1,LOOKUP(DAY(A2357),calendario!$A$12:$A$41,calendario!$C$12:$C$41)))</f>
        <v>1</v>
      </c>
      <c r="E2357" s="89">
        <f t="shared" si="361"/>
        <v>4.5056328125</v>
      </c>
      <c r="F2357" s="88">
        <v>18.02253125</v>
      </c>
      <c r="G2357" s="89">
        <f t="shared" si="361"/>
        <v>4.4984511718749998</v>
      </c>
      <c r="H2357" s="86">
        <v>17.993804687499999</v>
      </c>
      <c r="O2357" s="53">
        <f t="shared" si="362"/>
        <v>0</v>
      </c>
      <c r="P2357" s="54">
        <f t="shared" si="363"/>
        <v>58.927641853201457</v>
      </c>
      <c r="Q2357" s="69">
        <v>37.895071577303483</v>
      </c>
      <c r="R2357" s="53">
        <f t="shared" si="364"/>
        <v>9.0430940916189506</v>
      </c>
      <c r="S2357" s="53">
        <f t="shared" si="365"/>
        <v>0</v>
      </c>
      <c r="T2357" s="53">
        <f t="shared" si="366"/>
        <v>0</v>
      </c>
      <c r="U2357" s="53">
        <f t="shared" si="367"/>
        <v>58.927641853201457</v>
      </c>
      <c r="V2357" s="69">
        <v>37.895071577303483</v>
      </c>
      <c r="W2357" s="53">
        <f t="shared" si="368"/>
        <v>9.0430940916189506</v>
      </c>
      <c r="X2357" s="53">
        <f t="shared" si="369"/>
        <v>0</v>
      </c>
      <c r="Y2357" s="12"/>
      <c r="Z2357" s="21"/>
      <c r="AA2357" s="48"/>
      <c r="AB2357" s="21"/>
      <c r="AC2357" s="12"/>
    </row>
    <row r="2358" spans="1:29" x14ac:dyDescent="0.3">
      <c r="A2358" s="1">
        <f t="shared" si="360"/>
        <v>45224.520833327624</v>
      </c>
      <c r="B2358" s="6">
        <v>25</v>
      </c>
      <c r="C2358" s="6" t="s">
        <v>94</v>
      </c>
      <c r="D2358">
        <f>IF(HOUR(A2358)+MINUTE(A2358)/60&lt;=18,1,IF(HOUR(A2358)+MINUTE(A2358)/60&gt;=23.25,1,LOOKUP(DAY(A2358),calendario!$A$12:$A$41,calendario!$C$12:$C$41)))</f>
        <v>1</v>
      </c>
      <c r="E2358" s="89">
        <f t="shared" si="361"/>
        <v>4.5051337890624996</v>
      </c>
      <c r="F2358" s="88">
        <v>18.020535156249998</v>
      </c>
      <c r="G2358" s="89">
        <f t="shared" si="361"/>
        <v>4.4982856445312498</v>
      </c>
      <c r="H2358" s="86">
        <v>17.993142578124999</v>
      </c>
      <c r="O2358" s="53">
        <f t="shared" si="362"/>
        <v>0</v>
      </c>
      <c r="P2358" s="54">
        <f t="shared" si="363"/>
        <v>58.927641853201457</v>
      </c>
      <c r="Q2358" s="69">
        <v>37.895071577303483</v>
      </c>
      <c r="R2358" s="53">
        <f t="shared" si="364"/>
        <v>9.0430940916189506</v>
      </c>
      <c r="S2358" s="53">
        <f t="shared" si="365"/>
        <v>0</v>
      </c>
      <c r="T2358" s="53">
        <f t="shared" si="366"/>
        <v>0</v>
      </c>
      <c r="U2358" s="53">
        <f t="shared" si="367"/>
        <v>58.927641853201457</v>
      </c>
      <c r="V2358" s="69">
        <v>37.895071577303483</v>
      </c>
      <c r="W2358" s="53">
        <f t="shared" si="368"/>
        <v>9.0430940916189506</v>
      </c>
      <c r="X2358" s="53">
        <f t="shared" si="369"/>
        <v>0</v>
      </c>
      <c r="Y2358" s="12"/>
      <c r="Z2358" s="21"/>
      <c r="AA2358" s="48"/>
      <c r="AB2358" s="21"/>
      <c r="AC2358" s="12"/>
    </row>
    <row r="2359" spans="1:29" x14ac:dyDescent="0.3">
      <c r="A2359" s="1">
        <f t="shared" si="360"/>
        <v>45224.531249994288</v>
      </c>
      <c r="B2359" s="6">
        <v>25</v>
      </c>
      <c r="C2359" s="6" t="s">
        <v>96</v>
      </c>
      <c r="D2359">
        <f>IF(HOUR(A2359)+MINUTE(A2359)/60&lt;=18,1,IF(HOUR(A2359)+MINUTE(A2359)/60&gt;=23.25,1,LOOKUP(DAY(A2359),calendario!$A$12:$A$41,calendario!$C$12:$C$41)))</f>
        <v>1</v>
      </c>
      <c r="E2359" s="89">
        <f t="shared" si="361"/>
        <v>4.5046538085937504</v>
      </c>
      <c r="F2359" s="88">
        <v>18.018615234375002</v>
      </c>
      <c r="G2359" s="89">
        <f t="shared" si="361"/>
        <v>4.4984135742187501</v>
      </c>
      <c r="H2359" s="86">
        <v>17.993654296875</v>
      </c>
      <c r="O2359" s="53">
        <f t="shared" si="362"/>
        <v>0</v>
      </c>
      <c r="P2359" s="54">
        <f t="shared" si="363"/>
        <v>58.927641853201457</v>
      </c>
      <c r="Q2359" s="69">
        <v>37.530872722540344</v>
      </c>
      <c r="R2359" s="53">
        <f t="shared" si="364"/>
        <v>9.2251935190005199</v>
      </c>
      <c r="S2359" s="53">
        <f t="shared" si="365"/>
        <v>0</v>
      </c>
      <c r="T2359" s="53">
        <f t="shared" si="366"/>
        <v>0</v>
      </c>
      <c r="U2359" s="53">
        <f t="shared" si="367"/>
        <v>58.927641853201457</v>
      </c>
      <c r="V2359" s="69">
        <v>37.530872722540344</v>
      </c>
      <c r="W2359" s="53">
        <f t="shared" si="368"/>
        <v>9.2251935190005199</v>
      </c>
      <c r="X2359" s="53">
        <f t="shared" si="369"/>
        <v>0</v>
      </c>
      <c r="Y2359" s="12"/>
      <c r="Z2359" s="21"/>
      <c r="AA2359" s="48"/>
      <c r="AB2359" s="21"/>
      <c r="AC2359" s="12"/>
    </row>
    <row r="2360" spans="1:29" x14ac:dyDescent="0.3">
      <c r="A2360" s="1">
        <f t="shared" si="360"/>
        <v>45224.541666660953</v>
      </c>
      <c r="B2360" s="6">
        <v>25</v>
      </c>
      <c r="C2360" s="6" t="s">
        <v>97</v>
      </c>
      <c r="D2360">
        <f>IF(HOUR(A2360)+MINUTE(A2360)/60&lt;=18,1,IF(HOUR(A2360)+MINUTE(A2360)/60&gt;=23.25,1,LOOKUP(DAY(A2360),calendario!$A$12:$A$41,calendario!$C$12:$C$41)))</f>
        <v>1</v>
      </c>
      <c r="E2360" s="89">
        <f t="shared" si="361"/>
        <v>4.50504833984375</v>
      </c>
      <c r="F2360" s="88">
        <v>18.020193359375</v>
      </c>
      <c r="G2360" s="89">
        <f t="shared" si="361"/>
        <v>4.4985336914062497</v>
      </c>
      <c r="H2360" s="86">
        <v>17.994134765624999</v>
      </c>
      <c r="O2360" s="53">
        <f t="shared" si="362"/>
        <v>0</v>
      </c>
      <c r="P2360" s="54">
        <f t="shared" si="363"/>
        <v>58.927641853201457</v>
      </c>
      <c r="Q2360" s="69">
        <v>37.530872722540344</v>
      </c>
      <c r="R2360" s="53">
        <f t="shared" si="364"/>
        <v>9.2251935190005199</v>
      </c>
      <c r="S2360" s="53">
        <f t="shared" si="365"/>
        <v>0</v>
      </c>
      <c r="T2360" s="53">
        <f t="shared" si="366"/>
        <v>0</v>
      </c>
      <c r="U2360" s="53">
        <f t="shared" si="367"/>
        <v>58.927641853201457</v>
      </c>
      <c r="V2360" s="69">
        <v>37.530872722540344</v>
      </c>
      <c r="W2360" s="53">
        <f t="shared" si="368"/>
        <v>9.2251935190005199</v>
      </c>
      <c r="X2360" s="53">
        <f t="shared" si="369"/>
        <v>0</v>
      </c>
      <c r="Y2360" s="12"/>
      <c r="Z2360" s="21"/>
      <c r="AA2360" s="48"/>
      <c r="AB2360" s="21"/>
      <c r="AC2360" s="12"/>
    </row>
    <row r="2361" spans="1:29" x14ac:dyDescent="0.3">
      <c r="A2361" s="1">
        <f t="shared" si="360"/>
        <v>45224.552083327617</v>
      </c>
      <c r="B2361" s="6">
        <v>25</v>
      </c>
      <c r="C2361" s="6" t="s">
        <v>98</v>
      </c>
      <c r="D2361">
        <f>IF(HOUR(A2361)+MINUTE(A2361)/60&lt;=18,1,IF(HOUR(A2361)+MINUTE(A2361)/60&gt;=23.25,1,LOOKUP(DAY(A2361),calendario!$A$12:$A$41,calendario!$C$12:$C$41)))</f>
        <v>1</v>
      </c>
      <c r="E2361" s="89">
        <f t="shared" si="361"/>
        <v>4.5046577148437503</v>
      </c>
      <c r="F2361" s="88">
        <v>18.018630859375001</v>
      </c>
      <c r="G2361" s="89">
        <f t="shared" si="361"/>
        <v>4.4984687499999998</v>
      </c>
      <c r="H2361" s="86">
        <v>17.993874999999999</v>
      </c>
      <c r="O2361" s="53">
        <f t="shared" si="362"/>
        <v>0</v>
      </c>
      <c r="P2361" s="54">
        <f t="shared" si="363"/>
        <v>58.927641853201457</v>
      </c>
      <c r="Q2361" s="69">
        <v>37.501805309734515</v>
      </c>
      <c r="R2361" s="53">
        <f t="shared" si="364"/>
        <v>9.2397272254034348</v>
      </c>
      <c r="S2361" s="53">
        <f t="shared" si="365"/>
        <v>0</v>
      </c>
      <c r="T2361" s="53">
        <f t="shared" si="366"/>
        <v>0</v>
      </c>
      <c r="U2361" s="53">
        <f t="shared" si="367"/>
        <v>58.927641853201457</v>
      </c>
      <c r="V2361" s="69">
        <v>37.501805309734515</v>
      </c>
      <c r="W2361" s="53">
        <f t="shared" si="368"/>
        <v>9.2397272254034348</v>
      </c>
      <c r="X2361" s="53">
        <f t="shared" si="369"/>
        <v>0</v>
      </c>
      <c r="Y2361" s="12"/>
      <c r="Z2361" s="21"/>
      <c r="AA2361" s="48"/>
      <c r="AB2361" s="21"/>
      <c r="AC2361" s="12"/>
    </row>
    <row r="2362" spans="1:29" x14ac:dyDescent="0.3">
      <c r="A2362" s="1">
        <f t="shared" si="360"/>
        <v>45224.562499994281</v>
      </c>
      <c r="B2362" s="6">
        <v>25</v>
      </c>
      <c r="C2362" s="6" t="s">
        <v>99</v>
      </c>
      <c r="D2362">
        <f>IF(HOUR(A2362)+MINUTE(A2362)/60&lt;=18,1,IF(HOUR(A2362)+MINUTE(A2362)/60&gt;=23.25,1,LOOKUP(DAY(A2362),calendario!$A$12:$A$41,calendario!$C$12:$C$41)))</f>
        <v>1</v>
      </c>
      <c r="E2362" s="89">
        <f t="shared" si="361"/>
        <v>4.5046752929687504</v>
      </c>
      <c r="F2362" s="88">
        <v>18.018701171875001</v>
      </c>
      <c r="G2362" s="89">
        <f t="shared" si="361"/>
        <v>4.4986459960937504</v>
      </c>
      <c r="H2362" s="86">
        <v>17.994583984375002</v>
      </c>
      <c r="O2362" s="53">
        <f t="shared" si="362"/>
        <v>0</v>
      </c>
      <c r="P2362" s="54">
        <f t="shared" si="363"/>
        <v>58.927641853201457</v>
      </c>
      <c r="Q2362" s="69">
        <v>37.501805309734515</v>
      </c>
      <c r="R2362" s="53">
        <f t="shared" si="364"/>
        <v>9.2397272254034348</v>
      </c>
      <c r="S2362" s="53">
        <f t="shared" si="365"/>
        <v>0</v>
      </c>
      <c r="T2362" s="53">
        <f t="shared" si="366"/>
        <v>0</v>
      </c>
      <c r="U2362" s="53">
        <f t="shared" si="367"/>
        <v>58.927641853201457</v>
      </c>
      <c r="V2362" s="69">
        <v>37.501805309734515</v>
      </c>
      <c r="W2362" s="53">
        <f t="shared" si="368"/>
        <v>9.2397272254034348</v>
      </c>
      <c r="X2362" s="53">
        <f t="shared" si="369"/>
        <v>0</v>
      </c>
      <c r="Y2362" s="12"/>
      <c r="Z2362" s="21"/>
      <c r="AA2362" s="48"/>
      <c r="AB2362" s="21"/>
      <c r="AC2362" s="12"/>
    </row>
    <row r="2363" spans="1:29" x14ac:dyDescent="0.3">
      <c r="A2363" s="1">
        <f t="shared" si="360"/>
        <v>45224.572916660945</v>
      </c>
      <c r="B2363" s="6">
        <v>25</v>
      </c>
      <c r="C2363" s="6" t="s">
        <v>100</v>
      </c>
      <c r="D2363">
        <f>IF(HOUR(A2363)+MINUTE(A2363)/60&lt;=18,1,IF(HOUR(A2363)+MINUTE(A2363)/60&gt;=23.25,1,LOOKUP(DAY(A2363),calendario!$A$12:$A$41,calendario!$C$12:$C$41)))</f>
        <v>1</v>
      </c>
      <c r="E2363" s="89">
        <f t="shared" si="361"/>
        <v>4.5032832031250001</v>
      </c>
      <c r="F2363" s="88">
        <v>18.0131328125</v>
      </c>
      <c r="G2363" s="89">
        <f t="shared" si="361"/>
        <v>4.4989370117187502</v>
      </c>
      <c r="H2363" s="86">
        <v>17.995748046875001</v>
      </c>
      <c r="O2363" s="53">
        <f t="shared" si="362"/>
        <v>0</v>
      </c>
      <c r="P2363" s="54">
        <f t="shared" si="363"/>
        <v>58.927641853201457</v>
      </c>
      <c r="Q2363" s="69">
        <v>37.48364159292035</v>
      </c>
      <c r="R2363" s="53">
        <f t="shared" si="364"/>
        <v>9.2488090838105173</v>
      </c>
      <c r="S2363" s="53">
        <f t="shared" si="365"/>
        <v>0</v>
      </c>
      <c r="T2363" s="53">
        <f t="shared" si="366"/>
        <v>0</v>
      </c>
      <c r="U2363" s="53">
        <f t="shared" si="367"/>
        <v>58.927641853201457</v>
      </c>
      <c r="V2363" s="69">
        <v>37.48364159292035</v>
      </c>
      <c r="W2363" s="53">
        <f t="shared" si="368"/>
        <v>9.2488090838105173</v>
      </c>
      <c r="X2363" s="53">
        <f t="shared" si="369"/>
        <v>0</v>
      </c>
      <c r="Y2363" s="12"/>
      <c r="Z2363" s="21"/>
      <c r="AA2363" s="48"/>
      <c r="AB2363" s="21"/>
      <c r="AC2363" s="12"/>
    </row>
    <row r="2364" spans="1:29" x14ac:dyDescent="0.3">
      <c r="A2364" s="1">
        <f t="shared" si="360"/>
        <v>45224.58333332761</v>
      </c>
      <c r="B2364" s="6">
        <v>25</v>
      </c>
      <c r="C2364" s="6" t="s">
        <v>101</v>
      </c>
      <c r="D2364">
        <f>IF(HOUR(A2364)+MINUTE(A2364)/60&lt;=18,1,IF(HOUR(A2364)+MINUTE(A2364)/60&gt;=23.25,1,LOOKUP(DAY(A2364),calendario!$A$12:$A$41,calendario!$C$12:$C$41)))</f>
        <v>1</v>
      </c>
      <c r="E2364" s="89">
        <f t="shared" si="361"/>
        <v>4.5032709960937503</v>
      </c>
      <c r="F2364" s="88">
        <v>18.013083984375001</v>
      </c>
      <c r="G2364" s="89">
        <f t="shared" si="361"/>
        <v>4.4988632812500002</v>
      </c>
      <c r="H2364" s="86">
        <v>17.995453125000001</v>
      </c>
      <c r="O2364" s="53">
        <f t="shared" si="362"/>
        <v>0</v>
      </c>
      <c r="P2364" s="54">
        <f t="shared" si="363"/>
        <v>58.927641853201457</v>
      </c>
      <c r="Q2364" s="69">
        <v>37.48364159292035</v>
      </c>
      <c r="R2364" s="53">
        <f t="shared" si="364"/>
        <v>9.2488090838105173</v>
      </c>
      <c r="S2364" s="53">
        <f t="shared" si="365"/>
        <v>0</v>
      </c>
      <c r="T2364" s="53">
        <f t="shared" si="366"/>
        <v>0</v>
      </c>
      <c r="U2364" s="53">
        <f t="shared" si="367"/>
        <v>58.927641853201457</v>
      </c>
      <c r="V2364" s="69">
        <v>37.48364159292035</v>
      </c>
      <c r="W2364" s="53">
        <f t="shared" si="368"/>
        <v>9.2488090838105173</v>
      </c>
      <c r="X2364" s="53">
        <f t="shared" si="369"/>
        <v>0</v>
      </c>
      <c r="Y2364" s="12"/>
      <c r="Z2364" s="21"/>
      <c r="AA2364" s="48"/>
      <c r="AB2364" s="21"/>
      <c r="AC2364" s="12"/>
    </row>
    <row r="2365" spans="1:29" x14ac:dyDescent="0.3">
      <c r="A2365" s="1">
        <f t="shared" si="360"/>
        <v>45224.593749994274</v>
      </c>
      <c r="B2365" s="6">
        <v>25</v>
      </c>
      <c r="C2365" s="6" t="s">
        <v>102</v>
      </c>
      <c r="D2365">
        <f>IF(HOUR(A2365)+MINUTE(A2365)/60&lt;=18,1,IF(HOUR(A2365)+MINUTE(A2365)/60&gt;=23.25,1,LOOKUP(DAY(A2365),calendario!$A$12:$A$41,calendario!$C$12:$C$41)))</f>
        <v>1</v>
      </c>
      <c r="E2365" s="89">
        <f t="shared" si="361"/>
        <v>4.5029218750000002</v>
      </c>
      <c r="F2365" s="88">
        <v>18.011687500000001</v>
      </c>
      <c r="G2365" s="89">
        <f t="shared" si="361"/>
        <v>4.4987758789062502</v>
      </c>
      <c r="H2365" s="86">
        <v>17.995103515625001</v>
      </c>
      <c r="O2365" s="53">
        <f t="shared" si="362"/>
        <v>0</v>
      </c>
      <c r="P2365" s="54">
        <f t="shared" si="363"/>
        <v>58.927641853201457</v>
      </c>
      <c r="Q2365" s="69">
        <v>37.433037480478923</v>
      </c>
      <c r="R2365" s="53">
        <f t="shared" si="364"/>
        <v>9.2741111400312306</v>
      </c>
      <c r="S2365" s="53">
        <f t="shared" si="365"/>
        <v>0</v>
      </c>
      <c r="T2365" s="53">
        <f t="shared" si="366"/>
        <v>0</v>
      </c>
      <c r="U2365" s="53">
        <f t="shared" si="367"/>
        <v>58.927641853201457</v>
      </c>
      <c r="V2365" s="69">
        <v>37.433037480478923</v>
      </c>
      <c r="W2365" s="53">
        <f t="shared" si="368"/>
        <v>9.2741111400312306</v>
      </c>
      <c r="X2365" s="53">
        <f t="shared" si="369"/>
        <v>0</v>
      </c>
      <c r="Y2365" s="12"/>
      <c r="Z2365" s="21"/>
      <c r="AA2365" s="48"/>
      <c r="AB2365" s="21"/>
      <c r="AC2365" s="12"/>
    </row>
    <row r="2366" spans="1:29" x14ac:dyDescent="0.3">
      <c r="A2366" s="1">
        <f t="shared" si="360"/>
        <v>45224.604166660938</v>
      </c>
      <c r="B2366" s="6">
        <v>25</v>
      </c>
      <c r="C2366" s="6" t="s">
        <v>103</v>
      </c>
      <c r="D2366">
        <f>IF(HOUR(A2366)+MINUTE(A2366)/60&lt;=18,1,IF(HOUR(A2366)+MINUTE(A2366)/60&gt;=23.25,1,LOOKUP(DAY(A2366),calendario!$A$12:$A$41,calendario!$C$12:$C$41)))</f>
        <v>1</v>
      </c>
      <c r="E2366" s="89">
        <f t="shared" si="361"/>
        <v>4.5022753906249999</v>
      </c>
      <c r="F2366" s="88">
        <v>18.0091015625</v>
      </c>
      <c r="G2366" s="89">
        <f t="shared" si="361"/>
        <v>4.4986840820312501</v>
      </c>
      <c r="H2366" s="86">
        <v>17.994736328125001</v>
      </c>
      <c r="O2366" s="53">
        <f t="shared" si="362"/>
        <v>0</v>
      </c>
      <c r="P2366" s="54">
        <f t="shared" si="363"/>
        <v>58.927641853201457</v>
      </c>
      <c r="Q2366" s="69">
        <v>37.433037480478923</v>
      </c>
      <c r="R2366" s="53">
        <f t="shared" si="364"/>
        <v>9.2741111400312306</v>
      </c>
      <c r="S2366" s="53">
        <f t="shared" si="365"/>
        <v>0</v>
      </c>
      <c r="T2366" s="53">
        <f t="shared" si="366"/>
        <v>0</v>
      </c>
      <c r="U2366" s="53">
        <f t="shared" si="367"/>
        <v>58.927641853201457</v>
      </c>
      <c r="V2366" s="69">
        <v>37.433037480478923</v>
      </c>
      <c r="W2366" s="53">
        <f t="shared" si="368"/>
        <v>9.2741111400312306</v>
      </c>
      <c r="X2366" s="53">
        <f t="shared" si="369"/>
        <v>0</v>
      </c>
      <c r="Y2366" s="12"/>
      <c r="Z2366" s="21"/>
      <c r="AA2366" s="48"/>
      <c r="AB2366" s="21"/>
      <c r="AC2366" s="12"/>
    </row>
    <row r="2367" spans="1:29" x14ac:dyDescent="0.3">
      <c r="A2367" s="1">
        <f t="shared" si="360"/>
        <v>45224.614583327602</v>
      </c>
      <c r="B2367" s="6">
        <v>25</v>
      </c>
      <c r="C2367" s="6" t="s">
        <v>104</v>
      </c>
      <c r="D2367">
        <f>IF(HOUR(A2367)+MINUTE(A2367)/60&lt;=18,1,IF(HOUR(A2367)+MINUTE(A2367)/60&gt;=23.25,1,LOOKUP(DAY(A2367),calendario!$A$12:$A$41,calendario!$C$12:$C$41)))</f>
        <v>1</v>
      </c>
      <c r="E2367" s="89">
        <f t="shared" si="361"/>
        <v>4.5020869140624997</v>
      </c>
      <c r="F2367" s="88">
        <v>18.008347656249999</v>
      </c>
      <c r="G2367" s="89">
        <f t="shared" si="361"/>
        <v>4.4987705078125</v>
      </c>
      <c r="H2367" s="86">
        <v>17.99508203125</v>
      </c>
      <c r="O2367" s="53">
        <f t="shared" si="362"/>
        <v>0</v>
      </c>
      <c r="P2367" s="54">
        <f t="shared" si="363"/>
        <v>58.927641853201457</v>
      </c>
      <c r="Q2367" s="69">
        <v>37.506496616345657</v>
      </c>
      <c r="R2367" s="53">
        <f t="shared" si="364"/>
        <v>9.2373815720978634</v>
      </c>
      <c r="S2367" s="53">
        <f t="shared" si="365"/>
        <v>0</v>
      </c>
      <c r="T2367" s="53">
        <f t="shared" si="366"/>
        <v>0</v>
      </c>
      <c r="U2367" s="53">
        <f t="shared" si="367"/>
        <v>58.927641853201457</v>
      </c>
      <c r="V2367" s="69">
        <v>37.506496616345657</v>
      </c>
      <c r="W2367" s="53">
        <f t="shared" si="368"/>
        <v>9.2373815720978634</v>
      </c>
      <c r="X2367" s="53">
        <f t="shared" si="369"/>
        <v>0</v>
      </c>
      <c r="Y2367" s="12"/>
      <c r="Z2367" s="21"/>
      <c r="AA2367" s="48"/>
      <c r="AB2367" s="21"/>
      <c r="AC2367" s="12"/>
    </row>
    <row r="2368" spans="1:29" x14ac:dyDescent="0.3">
      <c r="A2368" s="1">
        <f t="shared" si="360"/>
        <v>45224.624999994267</v>
      </c>
      <c r="B2368" s="6">
        <v>25</v>
      </c>
      <c r="C2368" s="6" t="s">
        <v>105</v>
      </c>
      <c r="D2368">
        <f>IF(HOUR(A2368)+MINUTE(A2368)/60&lt;=18,1,IF(HOUR(A2368)+MINUTE(A2368)/60&gt;=23.25,1,LOOKUP(DAY(A2368),calendario!$A$12:$A$41,calendario!$C$12:$C$41)))</f>
        <v>1</v>
      </c>
      <c r="E2368" s="89">
        <f t="shared" si="361"/>
        <v>4.5021728515625004</v>
      </c>
      <c r="F2368" s="88">
        <v>18.008691406250001</v>
      </c>
      <c r="G2368" s="89">
        <f t="shared" si="361"/>
        <v>4.4989418945312503</v>
      </c>
      <c r="H2368" s="86">
        <v>17.995767578125001</v>
      </c>
      <c r="O2368" s="53">
        <f t="shared" si="362"/>
        <v>0</v>
      </c>
      <c r="P2368" s="54">
        <f t="shared" si="363"/>
        <v>58.927641853201457</v>
      </c>
      <c r="Q2368" s="69">
        <v>37.506496616345657</v>
      </c>
      <c r="R2368" s="53">
        <f t="shared" si="364"/>
        <v>9.2373815720978634</v>
      </c>
      <c r="S2368" s="53">
        <f t="shared" si="365"/>
        <v>0</v>
      </c>
      <c r="T2368" s="53">
        <f t="shared" si="366"/>
        <v>0</v>
      </c>
      <c r="U2368" s="53">
        <f t="shared" si="367"/>
        <v>58.927641853201457</v>
      </c>
      <c r="V2368" s="69">
        <v>37.506496616345657</v>
      </c>
      <c r="W2368" s="53">
        <f t="shared" si="368"/>
        <v>9.2373815720978634</v>
      </c>
      <c r="X2368" s="53">
        <f t="shared" si="369"/>
        <v>0</v>
      </c>
      <c r="Y2368" s="12"/>
      <c r="Z2368" s="21"/>
      <c r="AA2368" s="48"/>
      <c r="AB2368" s="21"/>
      <c r="AC2368" s="12"/>
    </row>
    <row r="2369" spans="1:29" x14ac:dyDescent="0.3">
      <c r="A2369" s="1">
        <f t="shared" si="360"/>
        <v>45224.635416660931</v>
      </c>
      <c r="B2369" s="6">
        <v>25</v>
      </c>
      <c r="C2369" s="6" t="s">
        <v>106</v>
      </c>
      <c r="D2369">
        <f>IF(HOUR(A2369)+MINUTE(A2369)/60&lt;=18,1,IF(HOUR(A2369)+MINUTE(A2369)/60&gt;=23.25,1,LOOKUP(DAY(A2369),calendario!$A$12:$A$41,calendario!$C$12:$C$41)))</f>
        <v>1</v>
      </c>
      <c r="E2369" s="89">
        <f t="shared" si="361"/>
        <v>4.5013881835937504</v>
      </c>
      <c r="F2369" s="88">
        <v>18.005552734375001</v>
      </c>
      <c r="G2369" s="89">
        <f t="shared" si="361"/>
        <v>4.4992006835937497</v>
      </c>
      <c r="H2369" s="86">
        <v>17.996802734374999</v>
      </c>
      <c r="O2369" s="53">
        <f t="shared" si="362"/>
        <v>0</v>
      </c>
      <c r="P2369" s="54">
        <f t="shared" si="363"/>
        <v>58.927641853201457</v>
      </c>
      <c r="Q2369" s="69">
        <v>37.547395887558558</v>
      </c>
      <c r="R2369" s="53">
        <f t="shared" si="364"/>
        <v>9.2169319364914131</v>
      </c>
      <c r="S2369" s="53">
        <f t="shared" si="365"/>
        <v>0</v>
      </c>
      <c r="T2369" s="53">
        <f t="shared" si="366"/>
        <v>0</v>
      </c>
      <c r="U2369" s="53">
        <f t="shared" si="367"/>
        <v>58.927641853201457</v>
      </c>
      <c r="V2369" s="69">
        <v>37.547395887558558</v>
      </c>
      <c r="W2369" s="53">
        <f t="shared" si="368"/>
        <v>9.2169319364914131</v>
      </c>
      <c r="X2369" s="53">
        <f t="shared" si="369"/>
        <v>0</v>
      </c>
      <c r="Y2369" s="12"/>
      <c r="Z2369" s="21"/>
      <c r="AA2369" s="48"/>
      <c r="AB2369" s="21"/>
      <c r="AC2369" s="12"/>
    </row>
    <row r="2370" spans="1:29" x14ac:dyDescent="0.3">
      <c r="A2370" s="1">
        <f t="shared" si="360"/>
        <v>45224.645833327595</v>
      </c>
      <c r="B2370" s="6">
        <v>25</v>
      </c>
      <c r="C2370" s="6" t="s">
        <v>107</v>
      </c>
      <c r="D2370">
        <f>IF(HOUR(A2370)+MINUTE(A2370)/60&lt;=18,1,IF(HOUR(A2370)+MINUTE(A2370)/60&gt;=23.25,1,LOOKUP(DAY(A2370),calendario!$A$12:$A$41,calendario!$C$12:$C$41)))</f>
        <v>1</v>
      </c>
      <c r="E2370" s="89">
        <f t="shared" si="361"/>
        <v>4.5011669921874997</v>
      </c>
      <c r="F2370" s="88">
        <v>18.004667968749999</v>
      </c>
      <c r="G2370" s="89">
        <f t="shared" si="361"/>
        <v>4.4993872070312504</v>
      </c>
      <c r="H2370" s="86">
        <v>17.997548828125002</v>
      </c>
      <c r="O2370" s="53">
        <f t="shared" si="362"/>
        <v>0</v>
      </c>
      <c r="P2370" s="54">
        <f t="shared" si="363"/>
        <v>58.927641853201457</v>
      </c>
      <c r="Q2370" s="69">
        <v>37.547395887558558</v>
      </c>
      <c r="R2370" s="53">
        <f t="shared" si="364"/>
        <v>9.2169319364914131</v>
      </c>
      <c r="S2370" s="53">
        <f t="shared" si="365"/>
        <v>0</v>
      </c>
      <c r="T2370" s="53">
        <f t="shared" si="366"/>
        <v>0</v>
      </c>
      <c r="U2370" s="53">
        <f t="shared" si="367"/>
        <v>58.927641853201457</v>
      </c>
      <c r="V2370" s="69">
        <v>37.547395887558558</v>
      </c>
      <c r="W2370" s="53">
        <f t="shared" si="368"/>
        <v>9.2169319364914131</v>
      </c>
      <c r="X2370" s="53">
        <f t="shared" si="369"/>
        <v>0</v>
      </c>
      <c r="Y2370" s="12"/>
      <c r="Z2370" s="21"/>
      <c r="AA2370" s="48"/>
      <c r="AB2370" s="21"/>
      <c r="AC2370" s="12"/>
    </row>
    <row r="2371" spans="1:29" x14ac:dyDescent="0.3">
      <c r="A2371" s="1">
        <f t="shared" si="360"/>
        <v>45224.656249994259</v>
      </c>
      <c r="B2371" s="6">
        <v>25</v>
      </c>
      <c r="C2371" s="6" t="s">
        <v>108</v>
      </c>
      <c r="D2371">
        <f>IF(HOUR(A2371)+MINUTE(A2371)/60&lt;=18,1,IF(HOUR(A2371)+MINUTE(A2371)/60&gt;=23.25,1,LOOKUP(DAY(A2371),calendario!$A$12:$A$41,calendario!$C$12:$C$41)))</f>
        <v>1</v>
      </c>
      <c r="E2371" s="89">
        <f t="shared" si="361"/>
        <v>4.5012216796875002</v>
      </c>
      <c r="F2371" s="88">
        <v>18.004886718750001</v>
      </c>
      <c r="G2371" s="89">
        <f t="shared" si="361"/>
        <v>4.4996464843749999</v>
      </c>
      <c r="H2371" s="86">
        <v>17.9985859375</v>
      </c>
      <c r="O2371" s="53">
        <f t="shared" si="362"/>
        <v>0</v>
      </c>
      <c r="P2371" s="54">
        <f t="shared" si="363"/>
        <v>58.927641853201457</v>
      </c>
      <c r="Q2371" s="69">
        <v>37.43425663716814</v>
      </c>
      <c r="R2371" s="53">
        <f t="shared" si="364"/>
        <v>9.2735015616866221</v>
      </c>
      <c r="S2371" s="53">
        <f t="shared" si="365"/>
        <v>0</v>
      </c>
      <c r="T2371" s="53">
        <f t="shared" si="366"/>
        <v>0</v>
      </c>
      <c r="U2371" s="53">
        <f t="shared" si="367"/>
        <v>58.927641853201457</v>
      </c>
      <c r="V2371" s="69">
        <v>37.43425663716814</v>
      </c>
      <c r="W2371" s="53">
        <f t="shared" si="368"/>
        <v>9.2735015616866221</v>
      </c>
      <c r="X2371" s="53">
        <f t="shared" si="369"/>
        <v>0</v>
      </c>
      <c r="Y2371" s="12"/>
      <c r="Z2371" s="21"/>
      <c r="AA2371" s="48"/>
      <c r="AB2371" s="21"/>
      <c r="AC2371" s="12"/>
    </row>
    <row r="2372" spans="1:29" x14ac:dyDescent="0.3">
      <c r="A2372" s="1">
        <f t="shared" si="360"/>
        <v>45224.666666660924</v>
      </c>
      <c r="B2372" s="6">
        <v>25</v>
      </c>
      <c r="C2372" s="6" t="s">
        <v>109</v>
      </c>
      <c r="D2372">
        <f>IF(HOUR(A2372)+MINUTE(A2372)/60&lt;=18,1,IF(HOUR(A2372)+MINUTE(A2372)/60&gt;=23.25,1,LOOKUP(DAY(A2372),calendario!$A$12:$A$41,calendario!$C$12:$C$41)))</f>
        <v>1</v>
      </c>
      <c r="E2372" s="89">
        <f t="shared" si="361"/>
        <v>4.5018378906249996</v>
      </c>
      <c r="F2372" s="88">
        <v>18.007351562499998</v>
      </c>
      <c r="G2372" s="89">
        <f t="shared" si="361"/>
        <v>4.4993925781249997</v>
      </c>
      <c r="H2372" s="86">
        <v>17.997570312499999</v>
      </c>
      <c r="O2372" s="53">
        <f t="shared" si="362"/>
        <v>0</v>
      </c>
      <c r="P2372" s="54">
        <f t="shared" si="363"/>
        <v>58.927641853201457</v>
      </c>
      <c r="Q2372" s="69">
        <v>37.43425663716814</v>
      </c>
      <c r="R2372" s="53">
        <f t="shared" si="364"/>
        <v>9.2735015616866221</v>
      </c>
      <c r="S2372" s="53">
        <f t="shared" si="365"/>
        <v>0</v>
      </c>
      <c r="T2372" s="53">
        <f t="shared" si="366"/>
        <v>0</v>
      </c>
      <c r="U2372" s="53">
        <f t="shared" si="367"/>
        <v>58.927641853201457</v>
      </c>
      <c r="V2372" s="69">
        <v>37.43425663716814</v>
      </c>
      <c r="W2372" s="53">
        <f t="shared" si="368"/>
        <v>9.2735015616866221</v>
      </c>
      <c r="X2372" s="53">
        <f t="shared" si="369"/>
        <v>0</v>
      </c>
      <c r="Y2372" s="12"/>
      <c r="Z2372" s="21"/>
      <c r="AA2372" s="48"/>
      <c r="AB2372" s="21"/>
      <c r="AC2372" s="12"/>
    </row>
    <row r="2373" spans="1:29" x14ac:dyDescent="0.3">
      <c r="A2373" s="1">
        <f t="shared" si="360"/>
        <v>45224.677083327588</v>
      </c>
      <c r="B2373" s="6">
        <v>25</v>
      </c>
      <c r="C2373" s="6" t="s">
        <v>110</v>
      </c>
      <c r="D2373">
        <f>IF(HOUR(A2373)+MINUTE(A2373)/60&lt;=18,1,IF(HOUR(A2373)+MINUTE(A2373)/60&gt;=23.25,1,LOOKUP(DAY(A2373),calendario!$A$12:$A$41,calendario!$C$12:$C$41)))</f>
        <v>1</v>
      </c>
      <c r="E2373" s="89">
        <f t="shared" si="361"/>
        <v>4.5024018554687499</v>
      </c>
      <c r="F2373" s="88">
        <v>18.009607421875</v>
      </c>
      <c r="G2373" s="89">
        <f t="shared" si="361"/>
        <v>4.4992636718750001</v>
      </c>
      <c r="H2373" s="86">
        <v>17.9970546875</v>
      </c>
      <c r="O2373" s="53">
        <f t="shared" si="362"/>
        <v>0</v>
      </c>
      <c r="P2373" s="54">
        <f t="shared" si="363"/>
        <v>58.927641853201457</v>
      </c>
      <c r="Q2373" s="69">
        <v>37.537516657990629</v>
      </c>
      <c r="R2373" s="53">
        <f t="shared" si="364"/>
        <v>9.2218715512753775</v>
      </c>
      <c r="S2373" s="53">
        <f t="shared" si="365"/>
        <v>0</v>
      </c>
      <c r="T2373" s="53">
        <f t="shared" si="366"/>
        <v>0</v>
      </c>
      <c r="U2373" s="53">
        <f t="shared" si="367"/>
        <v>58.927641853201457</v>
      </c>
      <c r="V2373" s="69">
        <v>37.537516657990629</v>
      </c>
      <c r="W2373" s="53">
        <f t="shared" si="368"/>
        <v>9.2218715512753775</v>
      </c>
      <c r="X2373" s="53">
        <f t="shared" si="369"/>
        <v>0</v>
      </c>
      <c r="Y2373" s="12"/>
      <c r="Z2373" s="21"/>
      <c r="AA2373" s="48"/>
      <c r="AB2373" s="21"/>
      <c r="AC2373" s="12"/>
    </row>
    <row r="2374" spans="1:29" x14ac:dyDescent="0.3">
      <c r="A2374" s="1">
        <f t="shared" ref="A2374:A2437" si="370">A2373+0.0104166666666667</f>
        <v>45224.687499994252</v>
      </c>
      <c r="B2374" s="6">
        <v>25</v>
      </c>
      <c r="C2374" s="6" t="s">
        <v>111</v>
      </c>
      <c r="D2374">
        <f>IF(HOUR(A2374)+MINUTE(A2374)/60&lt;=18,1,IF(HOUR(A2374)+MINUTE(A2374)/60&gt;=23.25,1,LOOKUP(DAY(A2374),calendario!$A$12:$A$41,calendario!$C$12:$C$41)))</f>
        <v>1</v>
      </c>
      <c r="E2374" s="89">
        <f t="shared" ref="E2374:G2437" si="371">F2374/4</f>
        <v>4.5022270507812499</v>
      </c>
      <c r="F2374" s="88">
        <v>18.008908203124999</v>
      </c>
      <c r="G2374" s="89">
        <f t="shared" si="371"/>
        <v>4.4991342773437504</v>
      </c>
      <c r="H2374" s="86">
        <v>17.996537109375002</v>
      </c>
      <c r="O2374" s="53">
        <f t="shared" ref="O2374:O2437" si="372">IF(($K$2*95%/4-E2374)*$M$8*$M$9&lt;0,0,($K$2*95%/4-E2374)*$M$8*$M$9)</f>
        <v>0</v>
      </c>
      <c r="P2374" s="54">
        <f t="shared" ref="P2374:P2437" si="373">IF(B2374&lt;=3,IF(D2374=1,$L$14*10/$K$11,$K$14*10/$K$11),IF(D2374=1,$L$15*10/$K$11,$K$15*10/$K$11))</f>
        <v>58.927641853201457</v>
      </c>
      <c r="Q2374" s="69">
        <v>37.537516657990629</v>
      </c>
      <c r="R2374" s="53">
        <f t="shared" ref="R2374:R2437" si="374">IF((P2374*95%-Q2374)/2&lt;0,0,(P2374*95%-Q2374)/2)</f>
        <v>9.2218715512753775</v>
      </c>
      <c r="S2374" s="53">
        <f t="shared" ref="S2374:S2437" si="375">R2374*O2374</f>
        <v>0</v>
      </c>
      <c r="T2374" s="53">
        <f t="shared" ref="T2374:T2437" si="376">IF(($K$3*95%/4-G2374)*$M$8*$M$9&lt;0,0,($K$3*95%/4-G2374)*$M$8*$M$9)</f>
        <v>0</v>
      </c>
      <c r="U2374" s="53">
        <f t="shared" ref="U2374:U2437" si="377">IF(B2374&lt;=3,IF(D2374=1,$L$14*10/$K$11,$K$14*10/$K$11),IF(D2374=1,$L$15*10/$K$11,$K$15*10/$K$11))</f>
        <v>58.927641853201457</v>
      </c>
      <c r="V2374" s="69">
        <v>37.537516657990629</v>
      </c>
      <c r="W2374" s="53">
        <f t="shared" ref="W2374:W2437" si="378">IF((U2374*95%-V2374)/2&lt;0,0,(U2374*95%-V2374)/2)</f>
        <v>9.2218715512753775</v>
      </c>
      <c r="X2374" s="53">
        <f t="shared" ref="X2374:X2437" si="379">W2374*T2374</f>
        <v>0</v>
      </c>
      <c r="Y2374" s="12"/>
      <c r="Z2374" s="21"/>
      <c r="AA2374" s="48"/>
      <c r="AB2374" s="21"/>
      <c r="AC2374" s="12"/>
    </row>
    <row r="2375" spans="1:29" x14ac:dyDescent="0.3">
      <c r="A2375" s="1">
        <f t="shared" si="370"/>
        <v>45224.697916660916</v>
      </c>
      <c r="B2375" s="6">
        <v>25</v>
      </c>
      <c r="C2375" s="6" t="s">
        <v>112</v>
      </c>
      <c r="D2375">
        <f>IF(HOUR(A2375)+MINUTE(A2375)/60&lt;=18,1,IF(HOUR(A2375)+MINUTE(A2375)/60&gt;=23.25,1,LOOKUP(DAY(A2375),calendario!$A$12:$A$41,calendario!$C$12:$C$41)))</f>
        <v>1</v>
      </c>
      <c r="E2375" s="89">
        <f t="shared" si="371"/>
        <v>4.5023637695312502</v>
      </c>
      <c r="F2375" s="88">
        <v>18.009455078125001</v>
      </c>
      <c r="G2375" s="89">
        <f t="shared" si="371"/>
        <v>4.499154296875</v>
      </c>
      <c r="H2375" s="86">
        <v>17.9966171875</v>
      </c>
      <c r="O2375" s="53">
        <f t="shared" si="372"/>
        <v>0</v>
      </c>
      <c r="P2375" s="54">
        <f t="shared" si="373"/>
        <v>58.927641853201457</v>
      </c>
      <c r="Q2375" s="69">
        <v>37.538498178032278</v>
      </c>
      <c r="R2375" s="53">
        <f t="shared" si="374"/>
        <v>9.2213807912545533</v>
      </c>
      <c r="S2375" s="53">
        <f t="shared" si="375"/>
        <v>0</v>
      </c>
      <c r="T2375" s="53">
        <f t="shared" si="376"/>
        <v>0</v>
      </c>
      <c r="U2375" s="53">
        <f t="shared" si="377"/>
        <v>58.927641853201457</v>
      </c>
      <c r="V2375" s="69">
        <v>37.538498178032278</v>
      </c>
      <c r="W2375" s="53">
        <f t="shared" si="378"/>
        <v>9.2213807912545533</v>
      </c>
      <c r="X2375" s="53">
        <f t="shared" si="379"/>
        <v>0</v>
      </c>
      <c r="Y2375" s="12"/>
      <c r="Z2375" s="21"/>
      <c r="AA2375" s="48"/>
      <c r="AB2375" s="21"/>
      <c r="AC2375" s="12"/>
    </row>
    <row r="2376" spans="1:29" x14ac:dyDescent="0.3">
      <c r="A2376" s="1">
        <f t="shared" si="370"/>
        <v>45224.70833332758</v>
      </c>
      <c r="B2376" s="6">
        <v>25</v>
      </c>
      <c r="C2376" s="6" t="s">
        <v>113</v>
      </c>
      <c r="D2376">
        <f>IF(HOUR(A2376)+MINUTE(A2376)/60&lt;=18,1,IF(HOUR(A2376)+MINUTE(A2376)/60&gt;=23.25,1,LOOKUP(DAY(A2376),calendario!$A$12:$A$41,calendario!$C$12:$C$41)))</f>
        <v>1</v>
      </c>
      <c r="E2376" s="89">
        <f t="shared" si="371"/>
        <v>4.6102714843749997</v>
      </c>
      <c r="F2376" s="88">
        <v>18.441085937499999</v>
      </c>
      <c r="G2376" s="89">
        <f t="shared" si="371"/>
        <v>4.5459384765625002</v>
      </c>
      <c r="H2376" s="86">
        <v>18.183753906250001</v>
      </c>
      <c r="O2376" s="53">
        <f t="shared" si="372"/>
        <v>0</v>
      </c>
      <c r="P2376" s="54">
        <f t="shared" si="373"/>
        <v>58.927641853201457</v>
      </c>
      <c r="Q2376" s="69">
        <v>37.538498178032278</v>
      </c>
      <c r="R2376" s="53">
        <f t="shared" si="374"/>
        <v>9.2213807912545533</v>
      </c>
      <c r="S2376" s="53">
        <f t="shared" si="375"/>
        <v>0</v>
      </c>
      <c r="T2376" s="53">
        <f t="shared" si="376"/>
        <v>0</v>
      </c>
      <c r="U2376" s="53">
        <f t="shared" si="377"/>
        <v>58.927641853201457</v>
      </c>
      <c r="V2376" s="69">
        <v>37.538498178032278</v>
      </c>
      <c r="W2376" s="53">
        <f t="shared" si="378"/>
        <v>9.2213807912545533</v>
      </c>
      <c r="X2376" s="53">
        <f t="shared" si="379"/>
        <v>0</v>
      </c>
      <c r="Y2376" s="12"/>
      <c r="Z2376" s="21"/>
      <c r="AA2376" s="48"/>
      <c r="AB2376" s="21"/>
      <c r="AC2376" s="12"/>
    </row>
    <row r="2377" spans="1:29" x14ac:dyDescent="0.3">
      <c r="A2377" s="1">
        <f t="shared" si="370"/>
        <v>45224.718749994245</v>
      </c>
      <c r="B2377" s="6">
        <v>25</v>
      </c>
      <c r="C2377" s="6" t="s">
        <v>114</v>
      </c>
      <c r="D2377">
        <f>IF(HOUR(A2377)+MINUTE(A2377)/60&lt;=18,1,IF(HOUR(A2377)+MINUTE(A2377)/60&gt;=23.25,1,LOOKUP(DAY(A2377),calendario!$A$12:$A$41,calendario!$C$12:$C$41)))</f>
        <v>1</v>
      </c>
      <c r="E2377" s="89">
        <f t="shared" si="371"/>
        <v>4.6468100585937497</v>
      </c>
      <c r="F2377" s="88">
        <v>18.587240234374999</v>
      </c>
      <c r="G2377" s="89">
        <f t="shared" si="371"/>
        <v>4.652513671875</v>
      </c>
      <c r="H2377" s="86">
        <v>18.6100546875</v>
      </c>
      <c r="O2377" s="53">
        <f t="shared" si="372"/>
        <v>0</v>
      </c>
      <c r="P2377" s="54">
        <f t="shared" si="373"/>
        <v>58.927641853201457</v>
      </c>
      <c r="Q2377" s="69">
        <v>35.617119729307646</v>
      </c>
      <c r="R2377" s="53">
        <f t="shared" si="374"/>
        <v>10.182070015616869</v>
      </c>
      <c r="S2377" s="53">
        <f t="shared" si="375"/>
        <v>0</v>
      </c>
      <c r="T2377" s="53">
        <f t="shared" si="376"/>
        <v>0</v>
      </c>
      <c r="U2377" s="53">
        <f t="shared" si="377"/>
        <v>58.927641853201457</v>
      </c>
      <c r="V2377" s="69">
        <v>35.617119729307646</v>
      </c>
      <c r="W2377" s="53">
        <f t="shared" si="378"/>
        <v>10.182070015616869</v>
      </c>
      <c r="X2377" s="53">
        <f t="shared" si="379"/>
        <v>0</v>
      </c>
      <c r="Y2377" s="12"/>
      <c r="Z2377" s="21"/>
      <c r="AA2377" s="48"/>
      <c r="AB2377" s="21"/>
      <c r="AC2377" s="12"/>
    </row>
    <row r="2378" spans="1:29" x14ac:dyDescent="0.3">
      <c r="A2378" s="1">
        <f t="shared" si="370"/>
        <v>45224.729166660909</v>
      </c>
      <c r="B2378" s="6">
        <v>25</v>
      </c>
      <c r="C2378" s="6" t="s">
        <v>115</v>
      </c>
      <c r="D2378">
        <f>IF(HOUR(A2378)+MINUTE(A2378)/60&lt;=18,1,IF(HOUR(A2378)+MINUTE(A2378)/60&gt;=23.25,1,LOOKUP(DAY(A2378),calendario!$A$12:$A$41,calendario!$C$12:$C$41)))</f>
        <v>1</v>
      </c>
      <c r="E2378" s="89">
        <f t="shared" si="371"/>
        <v>4.6460083007812498</v>
      </c>
      <c r="F2378" s="88">
        <v>18.584033203124999</v>
      </c>
      <c r="G2378" s="89">
        <f t="shared" si="371"/>
        <v>4.6524028320312496</v>
      </c>
      <c r="H2378" s="86">
        <v>18.609611328124998</v>
      </c>
      <c r="O2378" s="53">
        <f t="shared" si="372"/>
        <v>0</v>
      </c>
      <c r="P2378" s="54">
        <f t="shared" si="373"/>
        <v>58.927641853201457</v>
      </c>
      <c r="Q2378" s="69">
        <v>35.617119729307646</v>
      </c>
      <c r="R2378" s="53">
        <f t="shared" si="374"/>
        <v>10.182070015616869</v>
      </c>
      <c r="S2378" s="53">
        <f t="shared" si="375"/>
        <v>0</v>
      </c>
      <c r="T2378" s="53">
        <f t="shared" si="376"/>
        <v>0</v>
      </c>
      <c r="U2378" s="53">
        <f t="shared" si="377"/>
        <v>58.927641853201457</v>
      </c>
      <c r="V2378" s="69">
        <v>35.617119729307646</v>
      </c>
      <c r="W2378" s="53">
        <f t="shared" si="378"/>
        <v>10.182070015616869</v>
      </c>
      <c r="X2378" s="53">
        <f t="shared" si="379"/>
        <v>0</v>
      </c>
      <c r="Y2378" s="12"/>
      <c r="Z2378" s="21"/>
      <c r="AA2378" s="48"/>
      <c r="AB2378" s="21"/>
      <c r="AC2378" s="12"/>
    </row>
    <row r="2379" spans="1:29" x14ac:dyDescent="0.3">
      <c r="A2379" s="1">
        <f t="shared" si="370"/>
        <v>45224.739583327573</v>
      </c>
      <c r="B2379" s="6">
        <v>25</v>
      </c>
      <c r="C2379" s="6" t="s">
        <v>116</v>
      </c>
      <c r="D2379">
        <f>IF(HOUR(A2379)+MINUTE(A2379)/60&lt;=18,1,IF(HOUR(A2379)+MINUTE(A2379)/60&gt;=23.25,1,LOOKUP(DAY(A2379),calendario!$A$12:$A$41,calendario!$C$12:$C$41)))</f>
        <v>1</v>
      </c>
      <c r="E2379" s="89">
        <f t="shared" si="371"/>
        <v>4.6457138671875002</v>
      </c>
      <c r="F2379" s="88">
        <v>18.582855468750001</v>
      </c>
      <c r="G2379" s="89">
        <f t="shared" si="371"/>
        <v>4.6521547851562497</v>
      </c>
      <c r="H2379" s="86">
        <v>18.608619140624999</v>
      </c>
      <c r="O2379" s="53">
        <f t="shared" si="372"/>
        <v>0</v>
      </c>
      <c r="P2379" s="54">
        <f t="shared" si="373"/>
        <v>58.927641853201457</v>
      </c>
      <c r="Q2379" s="69">
        <v>35.883958875585634</v>
      </c>
      <c r="R2379" s="53">
        <f t="shared" si="374"/>
        <v>10.048650442477875</v>
      </c>
      <c r="S2379" s="53">
        <f t="shared" si="375"/>
        <v>0</v>
      </c>
      <c r="T2379" s="53">
        <f t="shared" si="376"/>
        <v>0</v>
      </c>
      <c r="U2379" s="53">
        <f t="shared" si="377"/>
        <v>58.927641853201457</v>
      </c>
      <c r="V2379" s="69">
        <v>35.883958875585634</v>
      </c>
      <c r="W2379" s="53">
        <f t="shared" si="378"/>
        <v>10.048650442477875</v>
      </c>
      <c r="X2379" s="53">
        <f t="shared" si="379"/>
        <v>0</v>
      </c>
      <c r="Y2379" s="12"/>
      <c r="Z2379" s="21"/>
      <c r="AA2379" s="48"/>
      <c r="AB2379" s="21"/>
      <c r="AC2379" s="12"/>
    </row>
    <row r="2380" spans="1:29" x14ac:dyDescent="0.3">
      <c r="A2380" s="1">
        <f t="shared" si="370"/>
        <v>45224.749999994237</v>
      </c>
      <c r="B2380" s="6">
        <v>25</v>
      </c>
      <c r="C2380" s="6" t="s">
        <v>117</v>
      </c>
      <c r="D2380">
        <f>IF(HOUR(A2380)+MINUTE(A2380)/60&lt;=18,1,IF(HOUR(A2380)+MINUTE(A2380)/60&gt;=23.25,1,LOOKUP(DAY(A2380),calendario!$A$12:$A$41,calendario!$C$12:$C$41)))</f>
        <v>1</v>
      </c>
      <c r="E2380" s="89">
        <f t="shared" si="371"/>
        <v>4.6460610351562499</v>
      </c>
      <c r="F2380" s="88">
        <v>18.584244140625</v>
      </c>
      <c r="G2380" s="89">
        <f t="shared" si="371"/>
        <v>4.6517880859374996</v>
      </c>
      <c r="H2380" s="86">
        <v>18.607152343749998</v>
      </c>
      <c r="O2380" s="53">
        <f t="shared" si="372"/>
        <v>0</v>
      </c>
      <c r="P2380" s="54">
        <f t="shared" si="373"/>
        <v>58.927641853201457</v>
      </c>
      <c r="Q2380" s="69">
        <v>35.883958875585634</v>
      </c>
      <c r="R2380" s="53">
        <f t="shared" si="374"/>
        <v>10.048650442477875</v>
      </c>
      <c r="S2380" s="53">
        <f t="shared" si="375"/>
        <v>0</v>
      </c>
      <c r="T2380" s="53">
        <f t="shared" si="376"/>
        <v>0</v>
      </c>
      <c r="U2380" s="53">
        <f t="shared" si="377"/>
        <v>58.927641853201457</v>
      </c>
      <c r="V2380" s="69">
        <v>35.883958875585634</v>
      </c>
      <c r="W2380" s="53">
        <f t="shared" si="378"/>
        <v>10.048650442477875</v>
      </c>
      <c r="X2380" s="53">
        <f t="shared" si="379"/>
        <v>0</v>
      </c>
      <c r="Y2380" s="12"/>
      <c r="Z2380" s="21"/>
      <c r="AA2380" s="48"/>
      <c r="AB2380" s="21"/>
      <c r="AC2380" s="12"/>
    </row>
    <row r="2381" spans="1:29" x14ac:dyDescent="0.3">
      <c r="A2381" s="1">
        <f t="shared" si="370"/>
        <v>45224.760416660902</v>
      </c>
      <c r="B2381" s="6">
        <v>25</v>
      </c>
      <c r="C2381" s="6" t="s">
        <v>118</v>
      </c>
      <c r="D2381">
        <f>IF(HOUR(A2381)+MINUTE(A2381)/60&lt;=18,1,IF(HOUR(A2381)+MINUTE(A2381)/60&gt;=23.25,1,LOOKUP(DAY(A2381),calendario!$A$12:$A$41,calendario!$C$12:$C$41)))</f>
        <v>0</v>
      </c>
      <c r="E2381" s="89">
        <f t="shared" si="371"/>
        <v>4.6464643554687504</v>
      </c>
      <c r="F2381" s="88">
        <v>18.585857421875001</v>
      </c>
      <c r="G2381" s="89">
        <f t="shared" si="371"/>
        <v>4.6514492187499998</v>
      </c>
      <c r="H2381" s="86">
        <v>18.605796874999999</v>
      </c>
      <c r="O2381" s="53">
        <f t="shared" si="372"/>
        <v>0</v>
      </c>
      <c r="P2381" s="54">
        <f t="shared" si="373"/>
        <v>60.072878709005721</v>
      </c>
      <c r="Q2381" s="69">
        <v>37.478362831858405</v>
      </c>
      <c r="R2381" s="53">
        <f t="shared" si="374"/>
        <v>9.7954359708485121</v>
      </c>
      <c r="S2381" s="53">
        <f t="shared" si="375"/>
        <v>0</v>
      </c>
      <c r="T2381" s="53">
        <f t="shared" si="376"/>
        <v>0</v>
      </c>
      <c r="U2381" s="53">
        <f t="shared" si="377"/>
        <v>60.072878709005721</v>
      </c>
      <c r="V2381" s="69">
        <v>37.478362831858405</v>
      </c>
      <c r="W2381" s="53">
        <f t="shared" si="378"/>
        <v>9.7954359708485121</v>
      </c>
      <c r="X2381" s="53">
        <f t="shared" si="379"/>
        <v>0</v>
      </c>
      <c r="Y2381" s="12"/>
      <c r="Z2381" s="21"/>
      <c r="AA2381" s="48"/>
      <c r="AB2381" s="21"/>
      <c r="AC2381" s="12"/>
    </row>
    <row r="2382" spans="1:29" x14ac:dyDescent="0.3">
      <c r="A2382" s="1">
        <f t="shared" si="370"/>
        <v>45224.770833327566</v>
      </c>
      <c r="B2382" s="6">
        <v>25</v>
      </c>
      <c r="C2382" s="6" t="s">
        <v>119</v>
      </c>
      <c r="D2382">
        <f>IF(HOUR(A2382)+MINUTE(A2382)/60&lt;=18,1,IF(HOUR(A2382)+MINUTE(A2382)/60&gt;=23.25,1,LOOKUP(DAY(A2382),calendario!$A$12:$A$41,calendario!$C$12:$C$41)))</f>
        <v>0</v>
      </c>
      <c r="E2382" s="89">
        <f t="shared" si="371"/>
        <v>4.6468535156249997</v>
      </c>
      <c r="F2382" s="88">
        <v>18.587414062499999</v>
      </c>
      <c r="G2382" s="89">
        <f t="shared" si="371"/>
        <v>4.6511474609374996</v>
      </c>
      <c r="H2382" s="86">
        <v>18.604589843749999</v>
      </c>
      <c r="O2382" s="53">
        <f t="shared" si="372"/>
        <v>0</v>
      </c>
      <c r="P2382" s="54">
        <f t="shared" si="373"/>
        <v>60.072878709005721</v>
      </c>
      <c r="Q2382" s="69">
        <v>37.478362831858405</v>
      </c>
      <c r="R2382" s="53">
        <f t="shared" si="374"/>
        <v>9.7954359708485121</v>
      </c>
      <c r="S2382" s="53">
        <f t="shared" si="375"/>
        <v>0</v>
      </c>
      <c r="T2382" s="53">
        <f t="shared" si="376"/>
        <v>0</v>
      </c>
      <c r="U2382" s="53">
        <f t="shared" si="377"/>
        <v>60.072878709005721</v>
      </c>
      <c r="V2382" s="69">
        <v>37.478362831858405</v>
      </c>
      <c r="W2382" s="53">
        <f t="shared" si="378"/>
        <v>9.7954359708485121</v>
      </c>
      <c r="X2382" s="53">
        <f t="shared" si="379"/>
        <v>0</v>
      </c>
      <c r="Y2382" s="12"/>
      <c r="Z2382" s="21"/>
      <c r="AA2382" s="48"/>
      <c r="AB2382" s="21"/>
      <c r="AC2382" s="12"/>
    </row>
    <row r="2383" spans="1:29" x14ac:dyDescent="0.3">
      <c r="A2383" s="1">
        <f t="shared" si="370"/>
        <v>45224.78124999423</v>
      </c>
      <c r="B2383" s="6">
        <v>25</v>
      </c>
      <c r="C2383" s="6" t="s">
        <v>120</v>
      </c>
      <c r="D2383">
        <f>IF(HOUR(A2383)+MINUTE(A2383)/60&lt;=18,1,IF(HOUR(A2383)+MINUTE(A2383)/60&gt;=23.25,1,LOOKUP(DAY(A2383),calendario!$A$12:$A$41,calendario!$C$12:$C$41)))</f>
        <v>0</v>
      </c>
      <c r="E2383" s="89">
        <f t="shared" si="371"/>
        <v>4.6471088867187502</v>
      </c>
      <c r="F2383" s="88">
        <v>18.588435546875001</v>
      </c>
      <c r="G2383" s="89">
        <f t="shared" si="371"/>
        <v>4.6512026367187502</v>
      </c>
      <c r="H2383" s="86">
        <v>18.604810546875001</v>
      </c>
      <c r="O2383" s="53">
        <f t="shared" si="372"/>
        <v>0</v>
      </c>
      <c r="P2383" s="54">
        <f t="shared" si="373"/>
        <v>60.072878709005721</v>
      </c>
      <c r="Q2383" s="69">
        <v>37.392937792816241</v>
      </c>
      <c r="R2383" s="53">
        <f t="shared" si="374"/>
        <v>9.8381484903695942</v>
      </c>
      <c r="S2383" s="53">
        <f t="shared" si="375"/>
        <v>0</v>
      </c>
      <c r="T2383" s="53">
        <f t="shared" si="376"/>
        <v>0</v>
      </c>
      <c r="U2383" s="53">
        <f t="shared" si="377"/>
        <v>60.072878709005721</v>
      </c>
      <c r="V2383" s="69">
        <v>37.392937792816241</v>
      </c>
      <c r="W2383" s="53">
        <f t="shared" si="378"/>
        <v>9.8381484903695942</v>
      </c>
      <c r="X2383" s="53">
        <f t="shared" si="379"/>
        <v>0</v>
      </c>
      <c r="Y2383" s="12"/>
      <c r="Z2383" s="21"/>
      <c r="AA2383" s="48"/>
      <c r="AB2383" s="21"/>
      <c r="AC2383" s="12"/>
    </row>
    <row r="2384" spans="1:29" x14ac:dyDescent="0.3">
      <c r="A2384" s="1">
        <f t="shared" si="370"/>
        <v>45224.791666660894</v>
      </c>
      <c r="B2384" s="6">
        <v>25</v>
      </c>
      <c r="C2384" s="6" t="s">
        <v>121</v>
      </c>
      <c r="D2384">
        <f>IF(HOUR(A2384)+MINUTE(A2384)/60&lt;=18,1,IF(HOUR(A2384)+MINUTE(A2384)/60&gt;=23.25,1,LOOKUP(DAY(A2384),calendario!$A$12:$A$41,calendario!$C$12:$C$41)))</f>
        <v>0</v>
      </c>
      <c r="E2384" s="89">
        <f t="shared" si="371"/>
        <v>4.6476103515625002</v>
      </c>
      <c r="F2384" s="88">
        <v>18.590441406250001</v>
      </c>
      <c r="G2384" s="89">
        <f t="shared" si="371"/>
        <v>4.6514135742187497</v>
      </c>
      <c r="H2384" s="86">
        <v>18.605654296874999</v>
      </c>
      <c r="O2384" s="53">
        <f t="shared" si="372"/>
        <v>0</v>
      </c>
      <c r="P2384" s="54">
        <f t="shared" si="373"/>
        <v>60.072878709005721</v>
      </c>
      <c r="Q2384" s="69">
        <v>37.392937792816241</v>
      </c>
      <c r="R2384" s="53">
        <f t="shared" si="374"/>
        <v>9.8381484903695942</v>
      </c>
      <c r="S2384" s="53">
        <f t="shared" si="375"/>
        <v>0</v>
      </c>
      <c r="T2384" s="53">
        <f t="shared" si="376"/>
        <v>0</v>
      </c>
      <c r="U2384" s="53">
        <f t="shared" si="377"/>
        <v>60.072878709005721</v>
      </c>
      <c r="V2384" s="69">
        <v>37.392937792816241</v>
      </c>
      <c r="W2384" s="53">
        <f t="shared" si="378"/>
        <v>9.8381484903695942</v>
      </c>
      <c r="X2384" s="53">
        <f t="shared" si="379"/>
        <v>0</v>
      </c>
      <c r="Y2384" s="12"/>
      <c r="Z2384" s="21"/>
      <c r="AA2384" s="48"/>
      <c r="AB2384" s="21"/>
      <c r="AC2384" s="12"/>
    </row>
    <row r="2385" spans="1:29" x14ac:dyDescent="0.3">
      <c r="A2385" s="1">
        <f t="shared" si="370"/>
        <v>45224.802083327559</v>
      </c>
      <c r="B2385" s="6">
        <v>25</v>
      </c>
      <c r="C2385" s="6" t="s">
        <v>122</v>
      </c>
      <c r="D2385">
        <f>IF(HOUR(A2385)+MINUTE(A2385)/60&lt;=18,1,IF(HOUR(A2385)+MINUTE(A2385)/60&gt;=23.25,1,LOOKUP(DAY(A2385),calendario!$A$12:$A$41,calendario!$C$12:$C$41)))</f>
        <v>0</v>
      </c>
      <c r="E2385" s="89">
        <f t="shared" si="371"/>
        <v>4.6480092773437498</v>
      </c>
      <c r="F2385" s="88">
        <v>18.592037109374999</v>
      </c>
      <c r="G2385" s="89">
        <f t="shared" si="371"/>
        <v>4.6518364257812497</v>
      </c>
      <c r="H2385" s="86">
        <v>18.607345703124999</v>
      </c>
      <c r="O2385" s="53">
        <f t="shared" si="372"/>
        <v>0</v>
      </c>
      <c r="P2385" s="54">
        <f t="shared" si="373"/>
        <v>60.072878709005721</v>
      </c>
      <c r="Q2385" s="69">
        <v>37.406150702758978</v>
      </c>
      <c r="R2385" s="53">
        <f t="shared" si="374"/>
        <v>9.8315420353982255</v>
      </c>
      <c r="S2385" s="53">
        <f t="shared" si="375"/>
        <v>0</v>
      </c>
      <c r="T2385" s="53">
        <f t="shared" si="376"/>
        <v>0</v>
      </c>
      <c r="U2385" s="53">
        <f t="shared" si="377"/>
        <v>60.072878709005721</v>
      </c>
      <c r="V2385" s="69">
        <v>37.406150702758978</v>
      </c>
      <c r="W2385" s="53">
        <f t="shared" si="378"/>
        <v>9.8315420353982255</v>
      </c>
      <c r="X2385" s="53">
        <f t="shared" si="379"/>
        <v>0</v>
      </c>
      <c r="Y2385" s="12"/>
      <c r="Z2385" s="21"/>
      <c r="AA2385" s="48"/>
      <c r="AB2385" s="21"/>
      <c r="AC2385" s="12"/>
    </row>
    <row r="2386" spans="1:29" x14ac:dyDescent="0.3">
      <c r="A2386" s="1">
        <f t="shared" si="370"/>
        <v>45224.812499994223</v>
      </c>
      <c r="B2386" s="6">
        <v>25</v>
      </c>
      <c r="C2386" s="6" t="s">
        <v>123</v>
      </c>
      <c r="D2386">
        <f>IF(HOUR(A2386)+MINUTE(A2386)/60&lt;=18,1,IF(HOUR(A2386)+MINUTE(A2386)/60&gt;=23.25,1,LOOKUP(DAY(A2386),calendario!$A$12:$A$41,calendario!$C$12:$C$41)))</f>
        <v>0</v>
      </c>
      <c r="E2386" s="89">
        <f t="shared" si="371"/>
        <v>4.6479003906249998</v>
      </c>
      <c r="F2386" s="88">
        <v>18.591601562499999</v>
      </c>
      <c r="G2386" s="89">
        <f t="shared" si="371"/>
        <v>4.6518339843750001</v>
      </c>
      <c r="H2386" s="86">
        <v>18.6073359375</v>
      </c>
      <c r="O2386" s="53">
        <f t="shared" si="372"/>
        <v>0</v>
      </c>
      <c r="P2386" s="54">
        <f t="shared" si="373"/>
        <v>60.072878709005721</v>
      </c>
      <c r="Q2386" s="69">
        <v>37.406150702758978</v>
      </c>
      <c r="R2386" s="53">
        <f t="shared" si="374"/>
        <v>9.8315420353982255</v>
      </c>
      <c r="S2386" s="53">
        <f t="shared" si="375"/>
        <v>0</v>
      </c>
      <c r="T2386" s="53">
        <f t="shared" si="376"/>
        <v>0</v>
      </c>
      <c r="U2386" s="53">
        <f t="shared" si="377"/>
        <v>60.072878709005721</v>
      </c>
      <c r="V2386" s="69">
        <v>37.406150702758978</v>
      </c>
      <c r="W2386" s="53">
        <f t="shared" si="378"/>
        <v>9.8315420353982255</v>
      </c>
      <c r="X2386" s="53">
        <f t="shared" si="379"/>
        <v>0</v>
      </c>
      <c r="Y2386" s="12"/>
      <c r="Z2386" s="21"/>
      <c r="AA2386" s="48"/>
      <c r="AB2386" s="21"/>
      <c r="AC2386" s="12"/>
    </row>
    <row r="2387" spans="1:29" x14ac:dyDescent="0.3">
      <c r="A2387" s="1">
        <f t="shared" si="370"/>
        <v>45224.822916660887</v>
      </c>
      <c r="B2387" s="6">
        <v>25</v>
      </c>
      <c r="C2387" s="6" t="s">
        <v>124</v>
      </c>
      <c r="D2387">
        <f>IF(HOUR(A2387)+MINUTE(A2387)/60&lt;=18,1,IF(HOUR(A2387)+MINUTE(A2387)/60&gt;=23.25,1,LOOKUP(DAY(A2387),calendario!$A$12:$A$41,calendario!$C$12:$C$41)))</f>
        <v>0</v>
      </c>
      <c r="E2387" s="89">
        <f t="shared" si="371"/>
        <v>4.6486699218750003</v>
      </c>
      <c r="F2387" s="88">
        <v>18.594679687500001</v>
      </c>
      <c r="G2387" s="89">
        <f t="shared" si="371"/>
        <v>4.6518496093749997</v>
      </c>
      <c r="H2387" s="86">
        <v>18.607398437499999</v>
      </c>
      <c r="O2387" s="53">
        <f t="shared" si="372"/>
        <v>0</v>
      </c>
      <c r="P2387" s="54">
        <f t="shared" si="373"/>
        <v>60.072878709005721</v>
      </c>
      <c r="Q2387" s="69">
        <v>37.405790473711605</v>
      </c>
      <c r="R2387" s="53">
        <f t="shared" si="374"/>
        <v>9.8317221499219123</v>
      </c>
      <c r="S2387" s="53">
        <f t="shared" si="375"/>
        <v>0</v>
      </c>
      <c r="T2387" s="53">
        <f t="shared" si="376"/>
        <v>0</v>
      </c>
      <c r="U2387" s="53">
        <f t="shared" si="377"/>
        <v>60.072878709005721</v>
      </c>
      <c r="V2387" s="69">
        <v>37.405790473711605</v>
      </c>
      <c r="W2387" s="53">
        <f t="shared" si="378"/>
        <v>9.8317221499219123</v>
      </c>
      <c r="X2387" s="53">
        <f t="shared" si="379"/>
        <v>0</v>
      </c>
      <c r="Y2387" s="12"/>
      <c r="Z2387" s="21"/>
      <c r="AA2387" s="48"/>
      <c r="AB2387" s="21"/>
      <c r="AC2387" s="12"/>
    </row>
    <row r="2388" spans="1:29" x14ac:dyDescent="0.3">
      <c r="A2388" s="1">
        <f t="shared" si="370"/>
        <v>45224.833333327551</v>
      </c>
      <c r="B2388" s="6">
        <v>25</v>
      </c>
      <c r="C2388" s="6" t="s">
        <v>125</v>
      </c>
      <c r="D2388">
        <f>IF(HOUR(A2388)+MINUTE(A2388)/60&lt;=18,1,IF(HOUR(A2388)+MINUTE(A2388)/60&gt;=23.25,1,LOOKUP(DAY(A2388),calendario!$A$12:$A$41,calendario!$C$12:$C$41)))</f>
        <v>0</v>
      </c>
      <c r="E2388" s="89">
        <f t="shared" si="371"/>
        <v>4.6496118164062503</v>
      </c>
      <c r="F2388" s="88">
        <v>18.598447265625001</v>
      </c>
      <c r="G2388" s="89">
        <f t="shared" si="371"/>
        <v>4.6520712890624996</v>
      </c>
      <c r="H2388" s="86">
        <v>18.608285156249998</v>
      </c>
      <c r="O2388" s="53">
        <f t="shared" si="372"/>
        <v>0</v>
      </c>
      <c r="P2388" s="54">
        <f t="shared" si="373"/>
        <v>60.072878709005721</v>
      </c>
      <c r="Q2388" s="69">
        <v>37.405790473711605</v>
      </c>
      <c r="R2388" s="53">
        <f t="shared" si="374"/>
        <v>9.8317221499219123</v>
      </c>
      <c r="S2388" s="53">
        <f t="shared" si="375"/>
        <v>0</v>
      </c>
      <c r="T2388" s="53">
        <f t="shared" si="376"/>
        <v>0</v>
      </c>
      <c r="U2388" s="53">
        <f t="shared" si="377"/>
        <v>60.072878709005721</v>
      </c>
      <c r="V2388" s="69">
        <v>37.405790473711605</v>
      </c>
      <c r="W2388" s="53">
        <f t="shared" si="378"/>
        <v>9.8317221499219123</v>
      </c>
      <c r="X2388" s="53">
        <f t="shared" si="379"/>
        <v>0</v>
      </c>
      <c r="Y2388" s="12"/>
      <c r="Z2388" s="21"/>
      <c r="AA2388" s="48"/>
      <c r="AB2388" s="21"/>
      <c r="AC2388" s="12"/>
    </row>
    <row r="2389" spans="1:29" x14ac:dyDescent="0.3">
      <c r="A2389" s="1">
        <f t="shared" si="370"/>
        <v>45224.843749994216</v>
      </c>
      <c r="B2389" s="6">
        <v>25</v>
      </c>
      <c r="C2389" s="6" t="s">
        <v>126</v>
      </c>
      <c r="D2389">
        <f>IF(HOUR(A2389)+MINUTE(A2389)/60&lt;=18,1,IF(HOUR(A2389)+MINUTE(A2389)/60&gt;=23.25,1,LOOKUP(DAY(A2389),calendario!$A$12:$A$41,calendario!$C$12:$C$41)))</f>
        <v>0</v>
      </c>
      <c r="E2389" s="89">
        <f t="shared" si="371"/>
        <v>4.6506806640624996</v>
      </c>
      <c r="F2389" s="88">
        <v>18.602722656249998</v>
      </c>
      <c r="G2389" s="89">
        <f t="shared" si="371"/>
        <v>4.6522797851562503</v>
      </c>
      <c r="H2389" s="86">
        <v>18.609119140625001</v>
      </c>
      <c r="O2389" s="53">
        <f t="shared" si="372"/>
        <v>0</v>
      </c>
      <c r="P2389" s="54">
        <f t="shared" si="373"/>
        <v>60.072878709005721</v>
      </c>
      <c r="Q2389" s="69">
        <v>37.344291775117121</v>
      </c>
      <c r="R2389" s="53">
        <f t="shared" si="374"/>
        <v>9.8624714992191542</v>
      </c>
      <c r="S2389" s="53">
        <f t="shared" si="375"/>
        <v>0</v>
      </c>
      <c r="T2389" s="53">
        <f t="shared" si="376"/>
        <v>0</v>
      </c>
      <c r="U2389" s="53">
        <f t="shared" si="377"/>
        <v>60.072878709005721</v>
      </c>
      <c r="V2389" s="69">
        <v>37.344291775117121</v>
      </c>
      <c r="W2389" s="53">
        <f t="shared" si="378"/>
        <v>9.8624714992191542</v>
      </c>
      <c r="X2389" s="53">
        <f t="shared" si="379"/>
        <v>0</v>
      </c>
      <c r="Y2389" s="12"/>
      <c r="Z2389" s="21"/>
      <c r="AA2389" s="48"/>
      <c r="AB2389" s="21"/>
      <c r="AC2389" s="12"/>
    </row>
    <row r="2390" spans="1:29" x14ac:dyDescent="0.3">
      <c r="A2390" s="1">
        <f t="shared" si="370"/>
        <v>45224.85416666088</v>
      </c>
      <c r="B2390" s="6">
        <v>25</v>
      </c>
      <c r="C2390" s="6" t="s">
        <v>127</v>
      </c>
      <c r="D2390">
        <f>IF(HOUR(A2390)+MINUTE(A2390)/60&lt;=18,1,IF(HOUR(A2390)+MINUTE(A2390)/60&gt;=23.25,1,LOOKUP(DAY(A2390),calendario!$A$12:$A$41,calendario!$C$12:$C$41)))</f>
        <v>0</v>
      </c>
      <c r="E2390" s="89">
        <f t="shared" si="371"/>
        <v>4.6508852539062504</v>
      </c>
      <c r="F2390" s="88">
        <v>18.603541015625002</v>
      </c>
      <c r="G2390" s="89">
        <f t="shared" si="371"/>
        <v>4.6524692382812498</v>
      </c>
      <c r="H2390" s="86">
        <v>18.609876953124999</v>
      </c>
      <c r="O2390" s="53">
        <f t="shared" si="372"/>
        <v>0</v>
      </c>
      <c r="P2390" s="54">
        <f t="shared" si="373"/>
        <v>60.072878709005721</v>
      </c>
      <c r="Q2390" s="69">
        <v>37.344291775117121</v>
      </c>
      <c r="R2390" s="53">
        <f t="shared" si="374"/>
        <v>9.8624714992191542</v>
      </c>
      <c r="S2390" s="53">
        <f t="shared" si="375"/>
        <v>0</v>
      </c>
      <c r="T2390" s="53">
        <f t="shared" si="376"/>
        <v>0</v>
      </c>
      <c r="U2390" s="53">
        <f t="shared" si="377"/>
        <v>60.072878709005721</v>
      </c>
      <c r="V2390" s="69">
        <v>37.344291775117121</v>
      </c>
      <c r="W2390" s="53">
        <f t="shared" si="378"/>
        <v>9.8624714992191542</v>
      </c>
      <c r="X2390" s="53">
        <f t="shared" si="379"/>
        <v>0</v>
      </c>
      <c r="Y2390" s="12"/>
      <c r="Z2390" s="21"/>
      <c r="AA2390" s="48"/>
      <c r="AB2390" s="21"/>
      <c r="AC2390" s="12"/>
    </row>
    <row r="2391" spans="1:29" x14ac:dyDescent="0.3">
      <c r="A2391" s="1">
        <f t="shared" si="370"/>
        <v>45224.864583327544</v>
      </c>
      <c r="B2391" s="6">
        <v>25</v>
      </c>
      <c r="C2391" s="6" t="s">
        <v>128</v>
      </c>
      <c r="D2391">
        <f>IF(HOUR(A2391)+MINUTE(A2391)/60&lt;=18,1,IF(HOUR(A2391)+MINUTE(A2391)/60&gt;=23.25,1,LOOKUP(DAY(A2391),calendario!$A$12:$A$41,calendario!$C$12:$C$41)))</f>
        <v>0</v>
      </c>
      <c r="E2391" s="89">
        <f t="shared" si="371"/>
        <v>4.6510336914062496</v>
      </c>
      <c r="F2391" s="88">
        <v>18.604134765624998</v>
      </c>
      <c r="G2391" s="89">
        <f t="shared" si="371"/>
        <v>4.6520156249999998</v>
      </c>
      <c r="H2391" s="86">
        <v>18.608062499999999</v>
      </c>
      <c r="O2391" s="53">
        <f t="shared" si="372"/>
        <v>0</v>
      </c>
      <c r="P2391" s="54">
        <f t="shared" si="373"/>
        <v>60.072878709005721</v>
      </c>
      <c r="Q2391" s="69">
        <v>37.406913326392505</v>
      </c>
      <c r="R2391" s="53">
        <f t="shared" si="374"/>
        <v>9.831160723581462</v>
      </c>
      <c r="S2391" s="53">
        <f t="shared" si="375"/>
        <v>0</v>
      </c>
      <c r="T2391" s="53">
        <f t="shared" si="376"/>
        <v>0</v>
      </c>
      <c r="U2391" s="53">
        <f t="shared" si="377"/>
        <v>60.072878709005721</v>
      </c>
      <c r="V2391" s="69">
        <v>37.406913326392505</v>
      </c>
      <c r="W2391" s="53">
        <f t="shared" si="378"/>
        <v>9.831160723581462</v>
      </c>
      <c r="X2391" s="53">
        <f t="shared" si="379"/>
        <v>0</v>
      </c>
      <c r="Y2391" s="12"/>
      <c r="Z2391" s="21"/>
      <c r="AA2391" s="48"/>
      <c r="AB2391" s="21"/>
      <c r="AC2391" s="12"/>
    </row>
    <row r="2392" spans="1:29" x14ac:dyDescent="0.3">
      <c r="A2392" s="1">
        <f t="shared" si="370"/>
        <v>45224.874999994208</v>
      </c>
      <c r="B2392" s="6">
        <v>25</v>
      </c>
      <c r="C2392" s="6" t="s">
        <v>129</v>
      </c>
      <c r="D2392">
        <f>IF(HOUR(A2392)+MINUTE(A2392)/60&lt;=18,1,IF(HOUR(A2392)+MINUTE(A2392)/60&gt;=23.25,1,LOOKUP(DAY(A2392),calendario!$A$12:$A$41,calendario!$C$12:$C$41)))</f>
        <v>0</v>
      </c>
      <c r="E2392" s="89">
        <f t="shared" si="371"/>
        <v>4.6517016601562498</v>
      </c>
      <c r="F2392" s="88">
        <v>18.606806640624999</v>
      </c>
      <c r="G2392" s="89">
        <f t="shared" si="371"/>
        <v>4.6520751953125004</v>
      </c>
      <c r="H2392" s="86">
        <v>18.608300781250001</v>
      </c>
      <c r="O2392" s="53">
        <f t="shared" si="372"/>
        <v>0</v>
      </c>
      <c r="P2392" s="54">
        <f t="shared" si="373"/>
        <v>60.072878709005721</v>
      </c>
      <c r="Q2392" s="69">
        <v>37.406913326392505</v>
      </c>
      <c r="R2392" s="53">
        <f t="shared" si="374"/>
        <v>9.831160723581462</v>
      </c>
      <c r="S2392" s="53">
        <f t="shared" si="375"/>
        <v>0</v>
      </c>
      <c r="T2392" s="53">
        <f t="shared" si="376"/>
        <v>0</v>
      </c>
      <c r="U2392" s="53">
        <f t="shared" si="377"/>
        <v>60.072878709005721</v>
      </c>
      <c r="V2392" s="69">
        <v>37.406913326392505</v>
      </c>
      <c r="W2392" s="53">
        <f t="shared" si="378"/>
        <v>9.831160723581462</v>
      </c>
      <c r="X2392" s="53">
        <f t="shared" si="379"/>
        <v>0</v>
      </c>
      <c r="Y2392" s="12"/>
      <c r="Z2392" s="21"/>
      <c r="AA2392" s="48"/>
      <c r="AB2392" s="21"/>
      <c r="AC2392" s="12"/>
    </row>
    <row r="2393" spans="1:29" x14ac:dyDescent="0.3">
      <c r="A2393" s="1">
        <f t="shared" si="370"/>
        <v>45224.885416660873</v>
      </c>
      <c r="B2393" s="6">
        <v>25</v>
      </c>
      <c r="C2393" s="6" t="s">
        <v>130</v>
      </c>
      <c r="D2393">
        <f>IF(HOUR(A2393)+MINUTE(A2393)/60&lt;=18,1,IF(HOUR(A2393)+MINUTE(A2393)/60&gt;=23.25,1,LOOKUP(DAY(A2393),calendario!$A$12:$A$41,calendario!$C$12:$C$41)))</f>
        <v>0</v>
      </c>
      <c r="E2393" s="89">
        <f t="shared" si="371"/>
        <v>4.6519941406249998</v>
      </c>
      <c r="F2393" s="88">
        <v>18.607976562499999</v>
      </c>
      <c r="G2393" s="89">
        <f t="shared" si="371"/>
        <v>4.6518168945312501</v>
      </c>
      <c r="H2393" s="86">
        <v>18.607267578125001</v>
      </c>
      <c r="O2393" s="53">
        <f t="shared" si="372"/>
        <v>0</v>
      </c>
      <c r="P2393" s="54">
        <f t="shared" si="373"/>
        <v>60.072878709005721</v>
      </c>
      <c r="Q2393" s="69">
        <v>37.389851639770953</v>
      </c>
      <c r="R2393" s="53">
        <f t="shared" si="374"/>
        <v>9.8396915668922382</v>
      </c>
      <c r="S2393" s="53">
        <f t="shared" si="375"/>
        <v>0</v>
      </c>
      <c r="T2393" s="53">
        <f t="shared" si="376"/>
        <v>0</v>
      </c>
      <c r="U2393" s="53">
        <f t="shared" si="377"/>
        <v>60.072878709005721</v>
      </c>
      <c r="V2393" s="69">
        <v>37.389851639770953</v>
      </c>
      <c r="W2393" s="53">
        <f t="shared" si="378"/>
        <v>9.8396915668922382</v>
      </c>
      <c r="X2393" s="53">
        <f t="shared" si="379"/>
        <v>0</v>
      </c>
      <c r="Y2393" s="12"/>
      <c r="Z2393" s="21"/>
      <c r="AA2393" s="48"/>
      <c r="AB2393" s="21"/>
      <c r="AC2393" s="12"/>
    </row>
    <row r="2394" spans="1:29" x14ac:dyDescent="0.3">
      <c r="A2394" s="1">
        <f t="shared" si="370"/>
        <v>45224.895833327537</v>
      </c>
      <c r="B2394" s="6">
        <v>25</v>
      </c>
      <c r="C2394" s="6" t="s">
        <v>131</v>
      </c>
      <c r="D2394">
        <f>IF(HOUR(A2394)+MINUTE(A2394)/60&lt;=18,1,IF(HOUR(A2394)+MINUTE(A2394)/60&gt;=23.25,1,LOOKUP(DAY(A2394),calendario!$A$12:$A$41,calendario!$C$12:$C$41)))</f>
        <v>0</v>
      </c>
      <c r="E2394" s="89">
        <f t="shared" si="371"/>
        <v>4.6522441406250001</v>
      </c>
      <c r="F2394" s="88">
        <v>18.608976562500001</v>
      </c>
      <c r="G2394" s="89">
        <f t="shared" si="371"/>
        <v>4.6517133789062504</v>
      </c>
      <c r="H2394" s="86">
        <v>18.606853515625001</v>
      </c>
      <c r="O2394" s="53">
        <f t="shared" si="372"/>
        <v>0</v>
      </c>
      <c r="P2394" s="54">
        <f t="shared" si="373"/>
        <v>60.072878709005721</v>
      </c>
      <c r="Q2394" s="69">
        <v>37.389851639770953</v>
      </c>
      <c r="R2394" s="53">
        <f t="shared" si="374"/>
        <v>9.8396915668922382</v>
      </c>
      <c r="S2394" s="53">
        <f t="shared" si="375"/>
        <v>0</v>
      </c>
      <c r="T2394" s="53">
        <f t="shared" si="376"/>
        <v>0</v>
      </c>
      <c r="U2394" s="53">
        <f t="shared" si="377"/>
        <v>60.072878709005721</v>
      </c>
      <c r="V2394" s="69">
        <v>37.389851639770953</v>
      </c>
      <c r="W2394" s="53">
        <f t="shared" si="378"/>
        <v>9.8396915668922382</v>
      </c>
      <c r="X2394" s="53">
        <f t="shared" si="379"/>
        <v>0</v>
      </c>
      <c r="Y2394" s="12"/>
      <c r="Z2394" s="21"/>
      <c r="AA2394" s="48"/>
      <c r="AB2394" s="21"/>
      <c r="AC2394" s="12"/>
    </row>
    <row r="2395" spans="1:29" x14ac:dyDescent="0.3">
      <c r="A2395" s="1">
        <f t="shared" si="370"/>
        <v>45224.906249994201</v>
      </c>
      <c r="B2395" s="6">
        <v>25</v>
      </c>
      <c r="C2395" s="6" t="s">
        <v>132</v>
      </c>
      <c r="D2395">
        <f>IF(HOUR(A2395)+MINUTE(A2395)/60&lt;=18,1,IF(HOUR(A2395)+MINUTE(A2395)/60&gt;=23.25,1,LOOKUP(DAY(A2395),calendario!$A$12:$A$41,calendario!$C$12:$C$41)))</f>
        <v>0</v>
      </c>
      <c r="E2395" s="89">
        <f t="shared" si="371"/>
        <v>4.6530791015624997</v>
      </c>
      <c r="F2395" s="88">
        <v>18.612316406249999</v>
      </c>
      <c r="G2395" s="89">
        <f t="shared" si="371"/>
        <v>4.6516279296874998</v>
      </c>
      <c r="H2395" s="86">
        <v>18.606511718749999</v>
      </c>
      <c r="O2395" s="53">
        <f t="shared" si="372"/>
        <v>0</v>
      </c>
      <c r="P2395" s="54">
        <f t="shared" si="373"/>
        <v>60.072878709005721</v>
      </c>
      <c r="Q2395" s="69">
        <v>37.243676730869339</v>
      </c>
      <c r="R2395" s="53">
        <f t="shared" si="374"/>
        <v>9.9127790213430451</v>
      </c>
      <c r="S2395" s="53">
        <f t="shared" si="375"/>
        <v>0</v>
      </c>
      <c r="T2395" s="53">
        <f t="shared" si="376"/>
        <v>0</v>
      </c>
      <c r="U2395" s="53">
        <f t="shared" si="377"/>
        <v>60.072878709005721</v>
      </c>
      <c r="V2395" s="69">
        <v>37.243676730869339</v>
      </c>
      <c r="W2395" s="53">
        <f t="shared" si="378"/>
        <v>9.9127790213430451</v>
      </c>
      <c r="X2395" s="53">
        <f t="shared" si="379"/>
        <v>0</v>
      </c>
      <c r="Y2395" s="12"/>
      <c r="Z2395" s="21"/>
      <c r="AA2395" s="48"/>
      <c r="AB2395" s="21"/>
      <c r="AC2395" s="12"/>
    </row>
    <row r="2396" spans="1:29" x14ac:dyDescent="0.3">
      <c r="A2396" s="1">
        <f t="shared" si="370"/>
        <v>45224.916666660865</v>
      </c>
      <c r="B2396" s="6">
        <v>25</v>
      </c>
      <c r="C2396" s="6" t="s">
        <v>133</v>
      </c>
      <c r="D2396">
        <f>IF(HOUR(A2396)+MINUTE(A2396)/60&lt;=18,1,IF(HOUR(A2396)+MINUTE(A2396)/60&gt;=23.25,1,LOOKUP(DAY(A2396),calendario!$A$12:$A$41,calendario!$C$12:$C$41)))</f>
        <v>0</v>
      </c>
      <c r="E2396" s="89">
        <f t="shared" si="371"/>
        <v>4.6533793945312496</v>
      </c>
      <c r="F2396" s="88">
        <v>18.613517578124998</v>
      </c>
      <c r="G2396" s="89">
        <f t="shared" si="371"/>
        <v>4.6511923828124999</v>
      </c>
      <c r="H2396" s="86">
        <v>18.60476953125</v>
      </c>
      <c r="O2396" s="53">
        <f t="shared" si="372"/>
        <v>0</v>
      </c>
      <c r="P2396" s="54">
        <f t="shared" si="373"/>
        <v>60.072878709005721</v>
      </c>
      <c r="Q2396" s="69">
        <v>37.243676730869339</v>
      </c>
      <c r="R2396" s="53">
        <f t="shared" si="374"/>
        <v>9.9127790213430451</v>
      </c>
      <c r="S2396" s="53">
        <f t="shared" si="375"/>
        <v>0</v>
      </c>
      <c r="T2396" s="53">
        <f t="shared" si="376"/>
        <v>0</v>
      </c>
      <c r="U2396" s="53">
        <f t="shared" si="377"/>
        <v>60.072878709005721</v>
      </c>
      <c r="V2396" s="69">
        <v>37.243676730869339</v>
      </c>
      <c r="W2396" s="53">
        <f t="shared" si="378"/>
        <v>9.9127790213430451</v>
      </c>
      <c r="X2396" s="53">
        <f t="shared" si="379"/>
        <v>0</v>
      </c>
      <c r="Y2396" s="12"/>
      <c r="Z2396" s="21"/>
      <c r="AA2396" s="48"/>
      <c r="AB2396" s="21"/>
      <c r="AC2396" s="12"/>
    </row>
    <row r="2397" spans="1:29" x14ac:dyDescent="0.3">
      <c r="A2397" s="1">
        <f t="shared" si="370"/>
        <v>45224.92708332753</v>
      </c>
      <c r="B2397" s="6">
        <v>25</v>
      </c>
      <c r="C2397" s="6" t="s">
        <v>134</v>
      </c>
      <c r="D2397">
        <f>IF(HOUR(A2397)+MINUTE(A2397)/60&lt;=18,1,IF(HOUR(A2397)+MINUTE(A2397)/60&gt;=23.25,1,LOOKUP(DAY(A2397),calendario!$A$12:$A$41,calendario!$C$12:$C$41)))</f>
        <v>0</v>
      </c>
      <c r="E2397" s="89">
        <f t="shared" si="371"/>
        <v>4.6533496093749998</v>
      </c>
      <c r="F2397" s="88">
        <v>18.613398437499999</v>
      </c>
      <c r="G2397" s="89">
        <f t="shared" si="371"/>
        <v>4.6510766601562503</v>
      </c>
      <c r="H2397" s="86">
        <v>18.604306640625001</v>
      </c>
      <c r="O2397" s="53">
        <f t="shared" si="372"/>
        <v>0</v>
      </c>
      <c r="P2397" s="54">
        <f t="shared" si="373"/>
        <v>60.072878709005721</v>
      </c>
      <c r="Q2397" s="69">
        <v>37.860803227485682</v>
      </c>
      <c r="R2397" s="53">
        <f t="shared" si="374"/>
        <v>9.6042157730348734</v>
      </c>
      <c r="S2397" s="53">
        <f t="shared" si="375"/>
        <v>0</v>
      </c>
      <c r="T2397" s="53">
        <f t="shared" si="376"/>
        <v>0</v>
      </c>
      <c r="U2397" s="53">
        <f t="shared" si="377"/>
        <v>60.072878709005721</v>
      </c>
      <c r="V2397" s="69">
        <v>37.860803227485682</v>
      </c>
      <c r="W2397" s="53">
        <f t="shared" si="378"/>
        <v>9.6042157730348734</v>
      </c>
      <c r="X2397" s="53">
        <f t="shared" si="379"/>
        <v>0</v>
      </c>
      <c r="Y2397" s="12"/>
      <c r="Z2397" s="21"/>
      <c r="AA2397" s="48"/>
      <c r="AB2397" s="21"/>
      <c r="AC2397" s="12"/>
    </row>
    <row r="2398" spans="1:29" x14ac:dyDescent="0.3">
      <c r="A2398" s="1">
        <f t="shared" si="370"/>
        <v>45224.937499994194</v>
      </c>
      <c r="B2398" s="6">
        <v>25</v>
      </c>
      <c r="C2398" s="6" t="s">
        <v>135</v>
      </c>
      <c r="D2398">
        <f>IF(HOUR(A2398)+MINUTE(A2398)/60&lt;=18,1,IF(HOUR(A2398)+MINUTE(A2398)/60&gt;=23.25,1,LOOKUP(DAY(A2398),calendario!$A$12:$A$41,calendario!$C$12:$C$41)))</f>
        <v>0</v>
      </c>
      <c r="E2398" s="89">
        <f t="shared" si="371"/>
        <v>4.6539106445312504</v>
      </c>
      <c r="F2398" s="88">
        <v>18.615642578125001</v>
      </c>
      <c r="G2398" s="89">
        <f t="shared" si="371"/>
        <v>4.6513154296875001</v>
      </c>
      <c r="H2398" s="86">
        <v>18.60526171875</v>
      </c>
      <c r="O2398" s="53">
        <f t="shared" si="372"/>
        <v>0</v>
      </c>
      <c r="P2398" s="54">
        <f t="shared" si="373"/>
        <v>60.072878709005721</v>
      </c>
      <c r="Q2398" s="69">
        <v>37.860803227485682</v>
      </c>
      <c r="R2398" s="53">
        <f t="shared" si="374"/>
        <v>9.6042157730348734</v>
      </c>
      <c r="S2398" s="53">
        <f t="shared" si="375"/>
        <v>0</v>
      </c>
      <c r="T2398" s="53">
        <f t="shared" si="376"/>
        <v>0</v>
      </c>
      <c r="U2398" s="53">
        <f t="shared" si="377"/>
        <v>60.072878709005721</v>
      </c>
      <c r="V2398" s="69">
        <v>37.860803227485682</v>
      </c>
      <c r="W2398" s="53">
        <f t="shared" si="378"/>
        <v>9.6042157730348734</v>
      </c>
      <c r="X2398" s="53">
        <f t="shared" si="379"/>
        <v>0</v>
      </c>
      <c r="Y2398" s="12"/>
      <c r="Z2398" s="21"/>
      <c r="AA2398" s="48"/>
      <c r="AB2398" s="21"/>
      <c r="AC2398" s="12"/>
    </row>
    <row r="2399" spans="1:29" x14ac:dyDescent="0.3">
      <c r="A2399" s="1">
        <f t="shared" si="370"/>
        <v>45224.947916660858</v>
      </c>
      <c r="B2399" s="6">
        <v>25</v>
      </c>
      <c r="C2399" s="6" t="s">
        <v>136</v>
      </c>
      <c r="D2399">
        <f>IF(HOUR(A2399)+MINUTE(A2399)/60&lt;=18,1,IF(HOUR(A2399)+MINUTE(A2399)/60&gt;=23.25,1,LOOKUP(DAY(A2399),calendario!$A$12:$A$41,calendario!$C$12:$C$41)))</f>
        <v>0</v>
      </c>
      <c r="E2399" s="89">
        <f t="shared" si="371"/>
        <v>4.6539189453125003</v>
      </c>
      <c r="F2399" s="88">
        <v>18.615675781250001</v>
      </c>
      <c r="G2399" s="89">
        <f t="shared" si="371"/>
        <v>4.6508632812500004</v>
      </c>
      <c r="H2399" s="86">
        <v>18.603453125000001</v>
      </c>
      <c r="O2399" s="53">
        <f t="shared" si="372"/>
        <v>0</v>
      </c>
      <c r="P2399" s="54">
        <f t="shared" si="373"/>
        <v>60.072878709005721</v>
      </c>
      <c r="Q2399" s="69">
        <v>37.362136127017173</v>
      </c>
      <c r="R2399" s="53">
        <f t="shared" si="374"/>
        <v>9.853549323269128</v>
      </c>
      <c r="S2399" s="53">
        <f t="shared" si="375"/>
        <v>0</v>
      </c>
      <c r="T2399" s="53">
        <f t="shared" si="376"/>
        <v>0</v>
      </c>
      <c r="U2399" s="53">
        <f t="shared" si="377"/>
        <v>60.072878709005721</v>
      </c>
      <c r="V2399" s="69">
        <v>37.362136127017173</v>
      </c>
      <c r="W2399" s="53">
        <f t="shared" si="378"/>
        <v>9.853549323269128</v>
      </c>
      <c r="X2399" s="53">
        <f t="shared" si="379"/>
        <v>0</v>
      </c>
      <c r="Y2399" s="12"/>
      <c r="Z2399" s="21"/>
      <c r="AA2399" s="48"/>
      <c r="AB2399" s="21"/>
      <c r="AC2399" s="12"/>
    </row>
    <row r="2400" spans="1:29" x14ac:dyDescent="0.3">
      <c r="A2400" s="1">
        <f t="shared" si="370"/>
        <v>45224.958333327522</v>
      </c>
      <c r="B2400" s="6">
        <v>25</v>
      </c>
      <c r="C2400" s="6" t="s">
        <v>137</v>
      </c>
      <c r="D2400">
        <f>IF(HOUR(A2400)+MINUTE(A2400)/60&lt;=18,1,IF(HOUR(A2400)+MINUTE(A2400)/60&gt;=23.25,1,LOOKUP(DAY(A2400),calendario!$A$12:$A$41,calendario!$C$12:$C$41)))</f>
        <v>0</v>
      </c>
      <c r="E2400" s="89">
        <f t="shared" si="371"/>
        <v>4.6541386718749997</v>
      </c>
      <c r="F2400" s="88">
        <v>18.616554687499999</v>
      </c>
      <c r="G2400" s="89">
        <f t="shared" si="371"/>
        <v>4.6509545898437503</v>
      </c>
      <c r="H2400" s="86">
        <v>18.603818359375001</v>
      </c>
      <c r="O2400" s="53">
        <f t="shared" si="372"/>
        <v>0</v>
      </c>
      <c r="P2400" s="54">
        <f t="shared" si="373"/>
        <v>60.072878709005721</v>
      </c>
      <c r="Q2400" s="69">
        <v>37.362136127017173</v>
      </c>
      <c r="R2400" s="53">
        <f t="shared" si="374"/>
        <v>9.853549323269128</v>
      </c>
      <c r="S2400" s="53">
        <f t="shared" si="375"/>
        <v>0</v>
      </c>
      <c r="T2400" s="53">
        <f t="shared" si="376"/>
        <v>0</v>
      </c>
      <c r="U2400" s="53">
        <f t="shared" si="377"/>
        <v>60.072878709005721</v>
      </c>
      <c r="V2400" s="69">
        <v>37.362136127017173</v>
      </c>
      <c r="W2400" s="53">
        <f t="shared" si="378"/>
        <v>9.853549323269128</v>
      </c>
      <c r="X2400" s="53">
        <f t="shared" si="379"/>
        <v>0</v>
      </c>
      <c r="Y2400" s="12"/>
      <c r="Z2400" s="21"/>
      <c r="AA2400" s="48"/>
      <c r="AB2400" s="21"/>
      <c r="AC2400" s="12"/>
    </row>
    <row r="2401" spans="1:29" x14ac:dyDescent="0.3">
      <c r="A2401" s="1">
        <f t="shared" si="370"/>
        <v>45224.968749994187</v>
      </c>
      <c r="B2401" s="6">
        <v>25</v>
      </c>
      <c r="C2401" s="6" t="s">
        <v>138</v>
      </c>
      <c r="D2401">
        <f>IF(HOUR(A2401)+MINUTE(A2401)/60&lt;=18,1,IF(HOUR(A2401)+MINUTE(A2401)/60&gt;=23.25,1,LOOKUP(DAY(A2401),calendario!$A$12:$A$41,calendario!$C$12:$C$41)))</f>
        <v>1</v>
      </c>
      <c r="E2401" s="89">
        <f t="shared" si="371"/>
        <v>4.6537392578125001</v>
      </c>
      <c r="F2401" s="88">
        <v>18.61495703125</v>
      </c>
      <c r="G2401" s="89">
        <f t="shared" si="371"/>
        <v>4.5535092773437498</v>
      </c>
      <c r="H2401" s="86">
        <v>18.214037109374999</v>
      </c>
      <c r="O2401" s="53">
        <f t="shared" si="372"/>
        <v>0</v>
      </c>
      <c r="P2401" s="54">
        <f t="shared" si="373"/>
        <v>58.927641853201457</v>
      </c>
      <c r="Q2401" s="69">
        <v>38.086601249349293</v>
      </c>
      <c r="R2401" s="53">
        <f t="shared" si="374"/>
        <v>8.9473292555960455</v>
      </c>
      <c r="S2401" s="53">
        <f t="shared" si="375"/>
        <v>0</v>
      </c>
      <c r="T2401" s="53">
        <f t="shared" si="376"/>
        <v>0</v>
      </c>
      <c r="U2401" s="53">
        <f t="shared" si="377"/>
        <v>58.927641853201457</v>
      </c>
      <c r="V2401" s="69">
        <v>38.086601249349293</v>
      </c>
      <c r="W2401" s="53">
        <f t="shared" si="378"/>
        <v>8.9473292555960455</v>
      </c>
      <c r="X2401" s="53">
        <f t="shared" si="379"/>
        <v>0</v>
      </c>
      <c r="Y2401" s="12"/>
      <c r="Z2401" s="21"/>
      <c r="AA2401" s="48"/>
      <c r="AB2401" s="21"/>
      <c r="AC2401" s="12"/>
    </row>
    <row r="2402" spans="1:29" x14ac:dyDescent="0.3">
      <c r="A2402" s="1">
        <f t="shared" si="370"/>
        <v>45224.979166660851</v>
      </c>
      <c r="B2402" s="6">
        <v>25</v>
      </c>
      <c r="C2402" s="6" t="s">
        <v>139</v>
      </c>
      <c r="D2402">
        <f>IF(HOUR(A2402)+MINUTE(A2402)/60&lt;=18,1,IF(HOUR(A2402)+MINUTE(A2402)/60&gt;=23.25,1,LOOKUP(DAY(A2402),calendario!$A$12:$A$41,calendario!$C$12:$C$41)))</f>
        <v>1</v>
      </c>
      <c r="E2402" s="89">
        <f t="shared" si="371"/>
        <v>4.5239545898437497</v>
      </c>
      <c r="F2402" s="88">
        <v>18.095818359374999</v>
      </c>
      <c r="G2402" s="89">
        <f t="shared" si="371"/>
        <v>4.4969584960937503</v>
      </c>
      <c r="H2402" s="86">
        <v>17.987833984375001</v>
      </c>
      <c r="O2402" s="53">
        <f t="shared" si="372"/>
        <v>0</v>
      </c>
      <c r="P2402" s="54">
        <f t="shared" si="373"/>
        <v>58.927641853201457</v>
      </c>
      <c r="Q2402" s="69">
        <v>38.086601249349293</v>
      </c>
      <c r="R2402" s="53">
        <f t="shared" si="374"/>
        <v>8.9473292555960455</v>
      </c>
      <c r="S2402" s="53">
        <f t="shared" si="375"/>
        <v>0</v>
      </c>
      <c r="T2402" s="53">
        <f t="shared" si="376"/>
        <v>0</v>
      </c>
      <c r="U2402" s="53">
        <f t="shared" si="377"/>
        <v>58.927641853201457</v>
      </c>
      <c r="V2402" s="69">
        <v>38.086601249349293</v>
      </c>
      <c r="W2402" s="53">
        <f t="shared" si="378"/>
        <v>8.9473292555960455</v>
      </c>
      <c r="X2402" s="53">
        <f t="shared" si="379"/>
        <v>0</v>
      </c>
      <c r="Y2402" s="12"/>
      <c r="Z2402" s="21"/>
      <c r="AA2402" s="48"/>
      <c r="AB2402" s="21"/>
      <c r="AC2402" s="12"/>
    </row>
    <row r="2403" spans="1:29" x14ac:dyDescent="0.3">
      <c r="A2403" s="1">
        <f t="shared" si="370"/>
        <v>45224.989583327515</v>
      </c>
      <c r="B2403" s="6">
        <v>25</v>
      </c>
      <c r="C2403" s="6" t="s">
        <v>140</v>
      </c>
      <c r="D2403">
        <f>IF(HOUR(A2403)+MINUTE(A2403)/60&lt;=18,1,IF(HOUR(A2403)+MINUTE(A2403)/60&gt;=23.25,1,LOOKUP(DAY(A2403),calendario!$A$12:$A$41,calendario!$C$12:$C$41)))</f>
        <v>1</v>
      </c>
      <c r="E2403" s="89">
        <f t="shared" si="371"/>
        <v>4.50931640625</v>
      </c>
      <c r="F2403" s="88">
        <v>18.037265625</v>
      </c>
      <c r="G2403" s="89">
        <f t="shared" si="371"/>
        <v>4.4970688476562497</v>
      </c>
      <c r="H2403" s="86">
        <v>17.988275390624999</v>
      </c>
      <c r="O2403" s="53">
        <f t="shared" si="372"/>
        <v>0</v>
      </c>
      <c r="P2403" s="54">
        <f t="shared" si="373"/>
        <v>58.927641853201457</v>
      </c>
      <c r="Q2403" s="69">
        <v>37.107919833420091</v>
      </c>
      <c r="R2403" s="53">
        <f t="shared" si="374"/>
        <v>9.4366699635606466</v>
      </c>
      <c r="S2403" s="53">
        <f t="shared" si="375"/>
        <v>0</v>
      </c>
      <c r="T2403" s="53">
        <f t="shared" si="376"/>
        <v>0</v>
      </c>
      <c r="U2403" s="53">
        <f t="shared" si="377"/>
        <v>58.927641853201457</v>
      </c>
      <c r="V2403" s="69">
        <v>37.107919833420091</v>
      </c>
      <c r="W2403" s="53">
        <f t="shared" si="378"/>
        <v>9.4366699635606466</v>
      </c>
      <c r="X2403" s="53">
        <f t="shared" si="379"/>
        <v>0</v>
      </c>
      <c r="Y2403" s="12"/>
      <c r="Z2403" s="21"/>
      <c r="AA2403" s="48"/>
      <c r="AB2403" s="21"/>
      <c r="AC2403" s="12"/>
    </row>
    <row r="2404" spans="1:29" x14ac:dyDescent="0.3">
      <c r="A2404" s="1">
        <f t="shared" si="370"/>
        <v>45224.999999994179</v>
      </c>
      <c r="B2404" s="6">
        <v>25</v>
      </c>
      <c r="C2404" s="6" t="s">
        <v>141</v>
      </c>
      <c r="D2404">
        <f>IF(HOUR(A2404)+MINUTE(A2404)/60&lt;=18,1,IF(HOUR(A2404)+MINUTE(A2404)/60&gt;=23.25,1,LOOKUP(DAY(A2404),calendario!$A$12:$A$41,calendario!$C$12:$C$41)))</f>
        <v>1</v>
      </c>
      <c r="E2404" s="89">
        <f t="shared" si="371"/>
        <v>4.5087700195312497</v>
      </c>
      <c r="F2404" s="88">
        <v>18.035080078124999</v>
      </c>
      <c r="G2404" s="89">
        <f t="shared" si="371"/>
        <v>4.49679150390625</v>
      </c>
      <c r="H2404" s="86">
        <v>17.987166015625</v>
      </c>
      <c r="O2404" s="53">
        <f t="shared" si="372"/>
        <v>0</v>
      </c>
      <c r="P2404" s="54">
        <f t="shared" si="373"/>
        <v>58.927641853201457</v>
      </c>
      <c r="Q2404" s="69">
        <v>37.107919833420091</v>
      </c>
      <c r="R2404" s="53">
        <f t="shared" si="374"/>
        <v>9.4366699635606466</v>
      </c>
      <c r="S2404" s="53">
        <f t="shared" si="375"/>
        <v>0</v>
      </c>
      <c r="T2404" s="53">
        <f t="shared" si="376"/>
        <v>0</v>
      </c>
      <c r="U2404" s="53">
        <f t="shared" si="377"/>
        <v>58.927641853201457</v>
      </c>
      <c r="V2404" s="69">
        <v>37.107919833420091</v>
      </c>
      <c r="W2404" s="53">
        <f t="shared" si="378"/>
        <v>9.4366699635606466</v>
      </c>
      <c r="X2404" s="53">
        <f t="shared" si="379"/>
        <v>0</v>
      </c>
      <c r="Y2404" s="12"/>
      <c r="Z2404" s="21"/>
      <c r="AA2404" s="48"/>
      <c r="AB2404" s="21"/>
      <c r="AC2404" s="12"/>
    </row>
    <row r="2405" spans="1:29" x14ac:dyDescent="0.3">
      <c r="A2405" s="1">
        <f t="shared" si="370"/>
        <v>45225.010416660843</v>
      </c>
      <c r="B2405" s="6">
        <v>26</v>
      </c>
      <c r="C2405" s="6" t="s">
        <v>142</v>
      </c>
      <c r="D2405">
        <f>IF(HOUR(A2405)+MINUTE(A2405)/60&lt;=18,1,IF(HOUR(A2405)+MINUTE(A2405)/60&gt;=23.25,1,LOOKUP(DAY(A2405),calendario!$A$12:$A$41,calendario!$C$12:$C$41)))</f>
        <v>1</v>
      </c>
      <c r="E2405" s="89">
        <f t="shared" si="371"/>
        <v>4.10814990234375</v>
      </c>
      <c r="F2405" s="88">
        <v>16.432599609375</v>
      </c>
      <c r="G2405" s="89">
        <f t="shared" si="371"/>
        <v>3.61221728515625</v>
      </c>
      <c r="H2405" s="86">
        <v>14.448869140625</v>
      </c>
      <c r="O2405" s="53">
        <f t="shared" si="372"/>
        <v>0.33542303571749066</v>
      </c>
      <c r="P2405" s="54">
        <f t="shared" si="373"/>
        <v>58.927641853201457</v>
      </c>
      <c r="Q2405" s="69">
        <v>36.736696512233216</v>
      </c>
      <c r="R2405" s="53">
        <f t="shared" si="374"/>
        <v>9.6222816241540841</v>
      </c>
      <c r="S2405" s="53">
        <f t="shared" si="375"/>
        <v>3.2275349129023891</v>
      </c>
      <c r="T2405" s="53">
        <f t="shared" si="376"/>
        <v>0.84130663509605519</v>
      </c>
      <c r="U2405" s="53">
        <f t="shared" si="377"/>
        <v>58.927641853201457</v>
      </c>
      <c r="V2405" s="69">
        <v>36.736696512233216</v>
      </c>
      <c r="W2405" s="53">
        <f t="shared" si="378"/>
        <v>9.6222816241540841</v>
      </c>
      <c r="X2405" s="53">
        <f t="shared" si="379"/>
        <v>8.0952893751636772</v>
      </c>
      <c r="Y2405" s="12"/>
      <c r="Z2405" s="21"/>
      <c r="AA2405" s="48"/>
      <c r="AB2405" s="21"/>
      <c r="AC2405" s="12"/>
    </row>
    <row r="2406" spans="1:29" x14ac:dyDescent="0.3">
      <c r="A2406" s="1">
        <f t="shared" si="370"/>
        <v>45225.020833327508</v>
      </c>
      <c r="B2406" s="6">
        <v>26</v>
      </c>
      <c r="C2406" s="6" t="s">
        <v>34</v>
      </c>
      <c r="D2406">
        <f>IF(HOUR(A2406)+MINUTE(A2406)/60&lt;=18,1,IF(HOUR(A2406)+MINUTE(A2406)/60&gt;=23.25,1,LOOKUP(DAY(A2406),calendario!$A$12:$A$41,calendario!$C$12:$C$41)))</f>
        <v>1</v>
      </c>
      <c r="E2406" s="89">
        <f t="shared" si="371"/>
        <v>0.65319415283203131</v>
      </c>
      <c r="F2406" s="88">
        <v>2.6127766113281252</v>
      </c>
      <c r="G2406" s="89">
        <f t="shared" si="371"/>
        <v>0</v>
      </c>
      <c r="H2406" s="86">
        <v>0</v>
      </c>
      <c r="O2406" s="53">
        <f t="shared" si="372"/>
        <v>3.8597031287847545</v>
      </c>
      <c r="P2406" s="54">
        <f t="shared" si="373"/>
        <v>58.927641853201457</v>
      </c>
      <c r="Q2406" s="69">
        <v>36.736696512233216</v>
      </c>
      <c r="R2406" s="53">
        <f t="shared" si="374"/>
        <v>9.6222816241540841</v>
      </c>
      <c r="S2406" s="53">
        <f t="shared" si="375"/>
        <v>37.139150490795565</v>
      </c>
      <c r="T2406" s="53">
        <f t="shared" si="376"/>
        <v>4.5260037464002503</v>
      </c>
      <c r="U2406" s="53">
        <f t="shared" si="377"/>
        <v>58.927641853201457</v>
      </c>
      <c r="V2406" s="69">
        <v>36.736696512233216</v>
      </c>
      <c r="W2406" s="53">
        <f t="shared" si="378"/>
        <v>9.6222816241540841</v>
      </c>
      <c r="X2406" s="53">
        <f t="shared" si="379"/>
        <v>43.550482679839668</v>
      </c>
      <c r="Y2406" s="12"/>
      <c r="Z2406" s="21"/>
      <c r="AA2406" s="48"/>
      <c r="AB2406" s="21"/>
      <c r="AC2406" s="12"/>
    </row>
    <row r="2407" spans="1:29" x14ac:dyDescent="0.3">
      <c r="A2407" s="1">
        <f t="shared" si="370"/>
        <v>45225.031249994172</v>
      </c>
      <c r="B2407" s="6">
        <v>26</v>
      </c>
      <c r="C2407" s="6" t="s">
        <v>36</v>
      </c>
      <c r="D2407">
        <f>IF(HOUR(A2407)+MINUTE(A2407)/60&lt;=18,1,IF(HOUR(A2407)+MINUTE(A2407)/60&gt;=23.25,1,LOOKUP(DAY(A2407),calendario!$A$12:$A$41,calendario!$C$12:$C$41)))</f>
        <v>1</v>
      </c>
      <c r="E2407" s="89">
        <f t="shared" si="371"/>
        <v>0</v>
      </c>
      <c r="F2407" s="88">
        <v>0</v>
      </c>
      <c r="G2407" s="89">
        <f t="shared" si="371"/>
        <v>0</v>
      </c>
      <c r="H2407" s="86">
        <v>0</v>
      </c>
      <c r="O2407" s="53">
        <f t="shared" si="372"/>
        <v>4.5260037464002503</v>
      </c>
      <c r="P2407" s="54">
        <f t="shared" si="373"/>
        <v>58.927641853201457</v>
      </c>
      <c r="Q2407" s="69">
        <v>37.277212649661635</v>
      </c>
      <c r="R2407" s="53">
        <f t="shared" si="374"/>
        <v>9.3520235554398745</v>
      </c>
      <c r="S2407" s="53">
        <f t="shared" si="375"/>
        <v>42.327293648344259</v>
      </c>
      <c r="T2407" s="53">
        <f t="shared" si="376"/>
        <v>4.5260037464002503</v>
      </c>
      <c r="U2407" s="53">
        <f t="shared" si="377"/>
        <v>58.927641853201457</v>
      </c>
      <c r="V2407" s="69">
        <v>37.277212649661635</v>
      </c>
      <c r="W2407" s="53">
        <f t="shared" si="378"/>
        <v>9.3520235554398745</v>
      </c>
      <c r="X2407" s="53">
        <f t="shared" si="379"/>
        <v>42.327293648344259</v>
      </c>
      <c r="Y2407" s="12"/>
      <c r="Z2407" s="21"/>
      <c r="AA2407" s="48"/>
      <c r="AB2407" s="21"/>
      <c r="AC2407" s="12"/>
    </row>
    <row r="2408" spans="1:29" x14ac:dyDescent="0.3">
      <c r="A2408" s="1">
        <f t="shared" si="370"/>
        <v>45225.041666660836</v>
      </c>
      <c r="B2408" s="6">
        <v>26</v>
      </c>
      <c r="C2408" s="6" t="s">
        <v>38</v>
      </c>
      <c r="D2408">
        <f>IF(HOUR(A2408)+MINUTE(A2408)/60&lt;=18,1,IF(HOUR(A2408)+MINUTE(A2408)/60&gt;=23.25,1,LOOKUP(DAY(A2408),calendario!$A$12:$A$41,calendario!$C$12:$C$41)))</f>
        <v>1</v>
      </c>
      <c r="E2408" s="89">
        <f t="shared" si="371"/>
        <v>0</v>
      </c>
      <c r="F2408" s="88">
        <v>0</v>
      </c>
      <c r="G2408" s="89">
        <f t="shared" si="371"/>
        <v>0</v>
      </c>
      <c r="H2408" s="86">
        <v>0</v>
      </c>
      <c r="O2408" s="53">
        <f t="shared" si="372"/>
        <v>4.5260037464002503</v>
      </c>
      <c r="P2408" s="54">
        <f t="shared" si="373"/>
        <v>58.927641853201457</v>
      </c>
      <c r="Q2408" s="69">
        <v>37.277212649661635</v>
      </c>
      <c r="R2408" s="53">
        <f t="shared" si="374"/>
        <v>9.3520235554398745</v>
      </c>
      <c r="S2408" s="53">
        <f t="shared" si="375"/>
        <v>42.327293648344259</v>
      </c>
      <c r="T2408" s="53">
        <f t="shared" si="376"/>
        <v>4.5260037464002503</v>
      </c>
      <c r="U2408" s="53">
        <f t="shared" si="377"/>
        <v>58.927641853201457</v>
      </c>
      <c r="V2408" s="69">
        <v>37.277212649661635</v>
      </c>
      <c r="W2408" s="53">
        <f t="shared" si="378"/>
        <v>9.3520235554398745</v>
      </c>
      <c r="X2408" s="53">
        <f t="shared" si="379"/>
        <v>42.327293648344259</v>
      </c>
      <c r="Y2408" s="12"/>
      <c r="Z2408" s="21"/>
      <c r="AA2408" s="48"/>
      <c r="AB2408" s="21"/>
      <c r="AC2408" s="12"/>
    </row>
    <row r="2409" spans="1:29" x14ac:dyDescent="0.3">
      <c r="A2409" s="1">
        <f t="shared" si="370"/>
        <v>45225.0520833275</v>
      </c>
      <c r="B2409" s="6">
        <v>26</v>
      </c>
      <c r="C2409" s="6" t="s">
        <v>40</v>
      </c>
      <c r="D2409">
        <f>IF(HOUR(A2409)+MINUTE(A2409)/60&lt;=18,1,IF(HOUR(A2409)+MINUTE(A2409)/60&gt;=23.25,1,LOOKUP(DAY(A2409),calendario!$A$12:$A$41,calendario!$C$12:$C$41)))</f>
        <v>1</v>
      </c>
      <c r="E2409" s="89">
        <f t="shared" si="371"/>
        <v>0</v>
      </c>
      <c r="F2409" s="88">
        <v>0</v>
      </c>
      <c r="G2409" s="89">
        <f t="shared" si="371"/>
        <v>0</v>
      </c>
      <c r="H2409" s="86">
        <v>0</v>
      </c>
      <c r="O2409" s="53">
        <f t="shared" si="372"/>
        <v>4.5260037464002503</v>
      </c>
      <c r="P2409" s="54">
        <f t="shared" si="373"/>
        <v>58.927641853201457</v>
      </c>
      <c r="Q2409" s="69">
        <v>36.035680374804791</v>
      </c>
      <c r="R2409" s="53">
        <f t="shared" si="374"/>
        <v>9.9727896928682966</v>
      </c>
      <c r="S2409" s="53">
        <f t="shared" si="375"/>
        <v>45.136883511983712</v>
      </c>
      <c r="T2409" s="53">
        <f t="shared" si="376"/>
        <v>4.5260037464002503</v>
      </c>
      <c r="U2409" s="53">
        <f t="shared" si="377"/>
        <v>58.927641853201457</v>
      </c>
      <c r="V2409" s="69">
        <v>36.035680374804791</v>
      </c>
      <c r="W2409" s="53">
        <f t="shared" si="378"/>
        <v>9.9727896928682966</v>
      </c>
      <c r="X2409" s="53">
        <f t="shared" si="379"/>
        <v>45.136883511983712</v>
      </c>
      <c r="Y2409" s="12"/>
      <c r="Z2409" s="21"/>
      <c r="AA2409" s="48"/>
      <c r="AB2409" s="21"/>
      <c r="AC2409" s="12"/>
    </row>
    <row r="2410" spans="1:29" x14ac:dyDescent="0.3">
      <c r="A2410" s="1">
        <f t="shared" si="370"/>
        <v>45225.062499994165</v>
      </c>
      <c r="B2410" s="6">
        <v>26</v>
      </c>
      <c r="C2410" s="6" t="s">
        <v>42</v>
      </c>
      <c r="D2410">
        <f>IF(HOUR(A2410)+MINUTE(A2410)/60&lt;=18,1,IF(HOUR(A2410)+MINUTE(A2410)/60&gt;=23.25,1,LOOKUP(DAY(A2410),calendario!$A$12:$A$41,calendario!$C$12:$C$41)))</f>
        <v>1</v>
      </c>
      <c r="E2410" s="89">
        <f t="shared" si="371"/>
        <v>0</v>
      </c>
      <c r="F2410" s="88">
        <v>0</v>
      </c>
      <c r="G2410" s="89">
        <f t="shared" si="371"/>
        <v>0</v>
      </c>
      <c r="H2410" s="86">
        <v>0</v>
      </c>
      <c r="O2410" s="53">
        <f t="shared" si="372"/>
        <v>4.5260037464002503</v>
      </c>
      <c r="P2410" s="54">
        <f t="shared" si="373"/>
        <v>58.927641853201457</v>
      </c>
      <c r="Q2410" s="69">
        <v>36.035680374804791</v>
      </c>
      <c r="R2410" s="53">
        <f t="shared" si="374"/>
        <v>9.9727896928682966</v>
      </c>
      <c r="S2410" s="53">
        <f t="shared" si="375"/>
        <v>45.136883511983712</v>
      </c>
      <c r="T2410" s="53">
        <f t="shared" si="376"/>
        <v>4.5260037464002503</v>
      </c>
      <c r="U2410" s="53">
        <f t="shared" si="377"/>
        <v>58.927641853201457</v>
      </c>
      <c r="V2410" s="69">
        <v>36.035680374804791</v>
      </c>
      <c r="W2410" s="53">
        <f t="shared" si="378"/>
        <v>9.9727896928682966</v>
      </c>
      <c r="X2410" s="53">
        <f t="shared" si="379"/>
        <v>45.136883511983712</v>
      </c>
      <c r="Y2410" s="12"/>
      <c r="Z2410" s="21"/>
      <c r="AA2410" s="48"/>
      <c r="AB2410" s="21"/>
      <c r="AC2410" s="12"/>
    </row>
    <row r="2411" spans="1:29" x14ac:dyDescent="0.3">
      <c r="A2411" s="1">
        <f t="shared" si="370"/>
        <v>45225.072916660829</v>
      </c>
      <c r="B2411" s="6">
        <v>26</v>
      </c>
      <c r="C2411" s="6" t="s">
        <v>43</v>
      </c>
      <c r="D2411">
        <f>IF(HOUR(A2411)+MINUTE(A2411)/60&lt;=18,1,IF(HOUR(A2411)+MINUTE(A2411)/60&gt;=23.25,1,LOOKUP(DAY(A2411),calendario!$A$12:$A$41,calendario!$C$12:$C$41)))</f>
        <v>1</v>
      </c>
      <c r="E2411" s="89">
        <f t="shared" si="371"/>
        <v>0</v>
      </c>
      <c r="F2411" s="88">
        <v>0</v>
      </c>
      <c r="G2411" s="89">
        <f t="shared" si="371"/>
        <v>0</v>
      </c>
      <c r="H2411" s="86">
        <v>0</v>
      </c>
      <c r="O2411" s="53">
        <f t="shared" si="372"/>
        <v>4.5260037464002503</v>
      </c>
      <c r="P2411" s="54">
        <f t="shared" si="373"/>
        <v>58.927641853201457</v>
      </c>
      <c r="Q2411" s="69">
        <v>33.837566371681412</v>
      </c>
      <c r="R2411" s="53">
        <f t="shared" si="374"/>
        <v>11.071846694429986</v>
      </c>
      <c r="S2411" s="53">
        <f t="shared" si="375"/>
        <v>50.111219618559346</v>
      </c>
      <c r="T2411" s="53">
        <f t="shared" si="376"/>
        <v>4.5260037464002503</v>
      </c>
      <c r="U2411" s="53">
        <f t="shared" si="377"/>
        <v>58.927641853201457</v>
      </c>
      <c r="V2411" s="69">
        <v>33.837566371681412</v>
      </c>
      <c r="W2411" s="53">
        <f t="shared" si="378"/>
        <v>11.071846694429986</v>
      </c>
      <c r="X2411" s="53">
        <f t="shared" si="379"/>
        <v>50.111219618559346</v>
      </c>
      <c r="Y2411" s="12"/>
      <c r="Z2411" s="21"/>
      <c r="AA2411" s="48"/>
      <c r="AB2411" s="21"/>
      <c r="AC2411" s="12"/>
    </row>
    <row r="2412" spans="1:29" x14ac:dyDescent="0.3">
      <c r="A2412" s="1">
        <f t="shared" si="370"/>
        <v>45225.083333327493</v>
      </c>
      <c r="B2412" s="6">
        <v>26</v>
      </c>
      <c r="C2412" s="6" t="s">
        <v>45</v>
      </c>
      <c r="D2412">
        <f>IF(HOUR(A2412)+MINUTE(A2412)/60&lt;=18,1,IF(HOUR(A2412)+MINUTE(A2412)/60&gt;=23.25,1,LOOKUP(DAY(A2412),calendario!$A$12:$A$41,calendario!$C$12:$C$41)))</f>
        <v>1</v>
      </c>
      <c r="E2412" s="89">
        <f t="shared" si="371"/>
        <v>0</v>
      </c>
      <c r="F2412" s="88">
        <v>0</v>
      </c>
      <c r="G2412" s="89">
        <f t="shared" si="371"/>
        <v>0</v>
      </c>
      <c r="H2412" s="86">
        <v>0</v>
      </c>
      <c r="O2412" s="53">
        <f t="shared" si="372"/>
        <v>4.5260037464002503</v>
      </c>
      <c r="P2412" s="54">
        <f t="shared" si="373"/>
        <v>58.927641853201457</v>
      </c>
      <c r="Q2412" s="69">
        <v>33.837566371681412</v>
      </c>
      <c r="R2412" s="53">
        <f t="shared" si="374"/>
        <v>11.071846694429986</v>
      </c>
      <c r="S2412" s="53">
        <f t="shared" si="375"/>
        <v>50.111219618559346</v>
      </c>
      <c r="T2412" s="53">
        <f t="shared" si="376"/>
        <v>4.5260037464002503</v>
      </c>
      <c r="U2412" s="53">
        <f t="shared" si="377"/>
        <v>58.927641853201457</v>
      </c>
      <c r="V2412" s="69">
        <v>33.837566371681412</v>
      </c>
      <c r="W2412" s="53">
        <f t="shared" si="378"/>
        <v>11.071846694429986</v>
      </c>
      <c r="X2412" s="53">
        <f t="shared" si="379"/>
        <v>50.111219618559346</v>
      </c>
      <c r="Y2412" s="12"/>
      <c r="Z2412" s="21"/>
      <c r="AA2412" s="48"/>
      <c r="AB2412" s="21"/>
      <c r="AC2412" s="12"/>
    </row>
    <row r="2413" spans="1:29" x14ac:dyDescent="0.3">
      <c r="A2413" s="1">
        <f t="shared" si="370"/>
        <v>45225.093749994157</v>
      </c>
      <c r="B2413" s="6">
        <v>26</v>
      </c>
      <c r="C2413" s="6" t="s">
        <v>46</v>
      </c>
      <c r="D2413">
        <f>IF(HOUR(A2413)+MINUTE(A2413)/60&lt;=18,1,IF(HOUR(A2413)+MINUTE(A2413)/60&gt;=23.25,1,LOOKUP(DAY(A2413),calendario!$A$12:$A$41,calendario!$C$12:$C$41)))</f>
        <v>1</v>
      </c>
      <c r="E2413" s="89">
        <f t="shared" si="371"/>
        <v>0</v>
      </c>
      <c r="F2413" s="88">
        <v>0</v>
      </c>
      <c r="G2413" s="89">
        <f t="shared" si="371"/>
        <v>0</v>
      </c>
      <c r="H2413" s="86">
        <v>0</v>
      </c>
      <c r="O2413" s="53">
        <f t="shared" si="372"/>
        <v>4.5260037464002503</v>
      </c>
      <c r="P2413" s="54">
        <f t="shared" si="373"/>
        <v>58.927641853201457</v>
      </c>
      <c r="Q2413" s="69">
        <v>28.952704841228527</v>
      </c>
      <c r="R2413" s="53">
        <f t="shared" si="374"/>
        <v>13.514277459656428</v>
      </c>
      <c r="S2413" s="53">
        <f t="shared" si="375"/>
        <v>61.165670412297452</v>
      </c>
      <c r="T2413" s="53">
        <f t="shared" si="376"/>
        <v>4.5260037464002503</v>
      </c>
      <c r="U2413" s="53">
        <f t="shared" si="377"/>
        <v>58.927641853201457</v>
      </c>
      <c r="V2413" s="69">
        <v>28.952704841228527</v>
      </c>
      <c r="W2413" s="53">
        <f t="shared" si="378"/>
        <v>13.514277459656428</v>
      </c>
      <c r="X2413" s="53">
        <f t="shared" si="379"/>
        <v>61.165670412297452</v>
      </c>
      <c r="Y2413" s="12"/>
      <c r="Z2413" s="21"/>
      <c r="AA2413" s="48"/>
      <c r="AB2413" s="21"/>
      <c r="AC2413" s="12"/>
    </row>
    <row r="2414" spans="1:29" x14ac:dyDescent="0.3">
      <c r="A2414" s="1">
        <f t="shared" si="370"/>
        <v>45225.104166660822</v>
      </c>
      <c r="B2414" s="6">
        <v>26</v>
      </c>
      <c r="C2414" s="6" t="s">
        <v>49</v>
      </c>
      <c r="D2414">
        <f>IF(HOUR(A2414)+MINUTE(A2414)/60&lt;=18,1,IF(HOUR(A2414)+MINUTE(A2414)/60&gt;=23.25,1,LOOKUP(DAY(A2414),calendario!$A$12:$A$41,calendario!$C$12:$C$41)))</f>
        <v>1</v>
      </c>
      <c r="E2414" s="89">
        <f t="shared" si="371"/>
        <v>0</v>
      </c>
      <c r="F2414" s="88">
        <v>0</v>
      </c>
      <c r="G2414" s="89">
        <f t="shared" si="371"/>
        <v>0</v>
      </c>
      <c r="H2414" s="86">
        <v>0</v>
      </c>
      <c r="O2414" s="53">
        <f t="shared" si="372"/>
        <v>4.5260037464002503</v>
      </c>
      <c r="P2414" s="54">
        <f t="shared" si="373"/>
        <v>58.927641853201457</v>
      </c>
      <c r="Q2414" s="69">
        <v>28.952704841228527</v>
      </c>
      <c r="R2414" s="53">
        <f t="shared" si="374"/>
        <v>13.514277459656428</v>
      </c>
      <c r="S2414" s="53">
        <f t="shared" si="375"/>
        <v>61.165670412297452</v>
      </c>
      <c r="T2414" s="53">
        <f t="shared" si="376"/>
        <v>4.5260037464002503</v>
      </c>
      <c r="U2414" s="53">
        <f t="shared" si="377"/>
        <v>58.927641853201457</v>
      </c>
      <c r="V2414" s="69">
        <v>28.952704841228527</v>
      </c>
      <c r="W2414" s="53">
        <f t="shared" si="378"/>
        <v>13.514277459656428</v>
      </c>
      <c r="X2414" s="53">
        <f t="shared" si="379"/>
        <v>61.165670412297452</v>
      </c>
      <c r="Y2414" s="12"/>
      <c r="Z2414" s="21"/>
      <c r="AA2414" s="48"/>
      <c r="AB2414" s="21"/>
      <c r="AC2414" s="12"/>
    </row>
    <row r="2415" spans="1:29" x14ac:dyDescent="0.3">
      <c r="A2415" s="1">
        <f t="shared" si="370"/>
        <v>45225.114583327486</v>
      </c>
      <c r="B2415" s="6">
        <v>26</v>
      </c>
      <c r="C2415" s="6" t="s">
        <v>52</v>
      </c>
      <c r="D2415">
        <f>IF(HOUR(A2415)+MINUTE(A2415)/60&lt;=18,1,IF(HOUR(A2415)+MINUTE(A2415)/60&gt;=23.25,1,LOOKUP(DAY(A2415),calendario!$A$12:$A$41,calendario!$C$12:$C$41)))</f>
        <v>1</v>
      </c>
      <c r="E2415" s="89">
        <f t="shared" si="371"/>
        <v>0</v>
      </c>
      <c r="F2415" s="88">
        <v>0</v>
      </c>
      <c r="G2415" s="89">
        <f t="shared" si="371"/>
        <v>0</v>
      </c>
      <c r="H2415" s="86">
        <v>0</v>
      </c>
      <c r="O2415" s="53">
        <f t="shared" si="372"/>
        <v>4.5260037464002503</v>
      </c>
      <c r="P2415" s="54">
        <f t="shared" si="373"/>
        <v>58.927641853201457</v>
      </c>
      <c r="Q2415" s="69">
        <v>28.922904216553878</v>
      </c>
      <c r="R2415" s="53">
        <f t="shared" si="374"/>
        <v>13.529177771993753</v>
      </c>
      <c r="S2415" s="53">
        <f t="shared" si="375"/>
        <v>61.233109281758715</v>
      </c>
      <c r="T2415" s="53">
        <f t="shared" si="376"/>
        <v>4.5260037464002503</v>
      </c>
      <c r="U2415" s="53">
        <f t="shared" si="377"/>
        <v>58.927641853201457</v>
      </c>
      <c r="V2415" s="69">
        <v>28.922904216553878</v>
      </c>
      <c r="W2415" s="53">
        <f t="shared" si="378"/>
        <v>13.529177771993753</v>
      </c>
      <c r="X2415" s="53">
        <f t="shared" si="379"/>
        <v>61.233109281758715</v>
      </c>
      <c r="Y2415" s="12"/>
      <c r="Z2415" s="21"/>
      <c r="AA2415" s="48"/>
      <c r="AB2415" s="21"/>
      <c r="AC2415" s="12"/>
    </row>
    <row r="2416" spans="1:29" x14ac:dyDescent="0.3">
      <c r="A2416" s="1">
        <f t="shared" si="370"/>
        <v>45225.12499999415</v>
      </c>
      <c r="B2416" s="6">
        <v>26</v>
      </c>
      <c r="C2416" s="6" t="s">
        <v>54</v>
      </c>
      <c r="D2416">
        <f>IF(HOUR(A2416)+MINUTE(A2416)/60&lt;=18,1,IF(HOUR(A2416)+MINUTE(A2416)/60&gt;=23.25,1,LOOKUP(DAY(A2416),calendario!$A$12:$A$41,calendario!$C$12:$C$41)))</f>
        <v>1</v>
      </c>
      <c r="E2416" s="89">
        <f t="shared" si="371"/>
        <v>0</v>
      </c>
      <c r="F2416" s="88">
        <v>0</v>
      </c>
      <c r="G2416" s="89">
        <f t="shared" si="371"/>
        <v>0</v>
      </c>
      <c r="H2416" s="86">
        <v>0</v>
      </c>
      <c r="O2416" s="53">
        <f t="shared" si="372"/>
        <v>4.5260037464002503</v>
      </c>
      <c r="P2416" s="54">
        <f t="shared" si="373"/>
        <v>58.927641853201457</v>
      </c>
      <c r="Q2416" s="69">
        <v>28.922904216553878</v>
      </c>
      <c r="R2416" s="53">
        <f t="shared" si="374"/>
        <v>13.529177771993753</v>
      </c>
      <c r="S2416" s="53">
        <f t="shared" si="375"/>
        <v>61.233109281758715</v>
      </c>
      <c r="T2416" s="53">
        <f t="shared" si="376"/>
        <v>4.5260037464002503</v>
      </c>
      <c r="U2416" s="53">
        <f t="shared" si="377"/>
        <v>58.927641853201457</v>
      </c>
      <c r="V2416" s="69">
        <v>28.922904216553878</v>
      </c>
      <c r="W2416" s="53">
        <f t="shared" si="378"/>
        <v>13.529177771993753</v>
      </c>
      <c r="X2416" s="53">
        <f t="shared" si="379"/>
        <v>61.233109281758715</v>
      </c>
      <c r="Y2416" s="12"/>
      <c r="Z2416" s="21"/>
      <c r="AA2416" s="48"/>
      <c r="AB2416" s="21"/>
      <c r="AC2416" s="12"/>
    </row>
    <row r="2417" spans="1:29" x14ac:dyDescent="0.3">
      <c r="A2417" s="1">
        <f t="shared" si="370"/>
        <v>45225.135416660814</v>
      </c>
      <c r="B2417" s="6">
        <v>26</v>
      </c>
      <c r="C2417" s="6" t="s">
        <v>55</v>
      </c>
      <c r="D2417">
        <f>IF(HOUR(A2417)+MINUTE(A2417)/60&lt;=18,1,IF(HOUR(A2417)+MINUTE(A2417)/60&gt;=23.25,1,LOOKUP(DAY(A2417),calendario!$A$12:$A$41,calendario!$C$12:$C$41)))</f>
        <v>1</v>
      </c>
      <c r="E2417" s="89">
        <f t="shared" si="371"/>
        <v>0</v>
      </c>
      <c r="F2417" s="88">
        <v>0</v>
      </c>
      <c r="G2417" s="89">
        <f t="shared" si="371"/>
        <v>0</v>
      </c>
      <c r="H2417" s="86">
        <v>0</v>
      </c>
      <c r="O2417" s="53">
        <f t="shared" si="372"/>
        <v>4.5260037464002503</v>
      </c>
      <c r="P2417" s="54">
        <f t="shared" si="373"/>
        <v>58.927641853201457</v>
      </c>
      <c r="Q2417" s="69">
        <v>33.914967985424262</v>
      </c>
      <c r="R2417" s="53">
        <f t="shared" si="374"/>
        <v>11.033145887558561</v>
      </c>
      <c r="S2417" s="53">
        <f t="shared" si="375"/>
        <v>49.936059621670559</v>
      </c>
      <c r="T2417" s="53">
        <f t="shared" si="376"/>
        <v>4.5260037464002503</v>
      </c>
      <c r="U2417" s="53">
        <f t="shared" si="377"/>
        <v>58.927641853201457</v>
      </c>
      <c r="V2417" s="69">
        <v>33.914967985424262</v>
      </c>
      <c r="W2417" s="53">
        <f t="shared" si="378"/>
        <v>11.033145887558561</v>
      </c>
      <c r="X2417" s="53">
        <f t="shared" si="379"/>
        <v>49.936059621670559</v>
      </c>
      <c r="Y2417" s="12"/>
      <c r="Z2417" s="21"/>
      <c r="AA2417" s="48"/>
      <c r="AB2417" s="21"/>
      <c r="AC2417" s="12"/>
    </row>
    <row r="2418" spans="1:29" x14ac:dyDescent="0.3">
      <c r="A2418" s="1">
        <f t="shared" si="370"/>
        <v>45225.145833327479</v>
      </c>
      <c r="B2418" s="6">
        <v>26</v>
      </c>
      <c r="C2418" s="6" t="s">
        <v>56</v>
      </c>
      <c r="D2418">
        <f>IF(HOUR(A2418)+MINUTE(A2418)/60&lt;=18,1,IF(HOUR(A2418)+MINUTE(A2418)/60&gt;=23.25,1,LOOKUP(DAY(A2418),calendario!$A$12:$A$41,calendario!$C$12:$C$41)))</f>
        <v>1</v>
      </c>
      <c r="E2418" s="89">
        <f t="shared" si="371"/>
        <v>0</v>
      </c>
      <c r="F2418" s="88">
        <v>0</v>
      </c>
      <c r="G2418" s="89">
        <f t="shared" si="371"/>
        <v>0</v>
      </c>
      <c r="H2418" s="86">
        <v>0</v>
      </c>
      <c r="O2418" s="53">
        <f t="shared" si="372"/>
        <v>4.5260037464002503</v>
      </c>
      <c r="P2418" s="54">
        <f t="shared" si="373"/>
        <v>58.927641853201457</v>
      </c>
      <c r="Q2418" s="69">
        <v>33.914967985424262</v>
      </c>
      <c r="R2418" s="53">
        <f t="shared" si="374"/>
        <v>11.033145887558561</v>
      </c>
      <c r="S2418" s="53">
        <f t="shared" si="375"/>
        <v>49.936059621670559</v>
      </c>
      <c r="T2418" s="53">
        <f t="shared" si="376"/>
        <v>4.5260037464002503</v>
      </c>
      <c r="U2418" s="53">
        <f t="shared" si="377"/>
        <v>58.927641853201457</v>
      </c>
      <c r="V2418" s="69">
        <v>33.914967985424262</v>
      </c>
      <c r="W2418" s="53">
        <f t="shared" si="378"/>
        <v>11.033145887558561</v>
      </c>
      <c r="X2418" s="53">
        <f t="shared" si="379"/>
        <v>49.936059621670559</v>
      </c>
      <c r="Y2418" s="12"/>
      <c r="Z2418" s="21"/>
      <c r="AA2418" s="48"/>
      <c r="AB2418" s="21"/>
      <c r="AC2418" s="12"/>
    </row>
    <row r="2419" spans="1:29" x14ac:dyDescent="0.3">
      <c r="A2419" s="1">
        <f t="shared" si="370"/>
        <v>45225.156249994143</v>
      </c>
      <c r="B2419" s="6">
        <v>26</v>
      </c>
      <c r="C2419" s="6" t="s">
        <v>57</v>
      </c>
      <c r="D2419">
        <f>IF(HOUR(A2419)+MINUTE(A2419)/60&lt;=18,1,IF(HOUR(A2419)+MINUTE(A2419)/60&gt;=23.25,1,LOOKUP(DAY(A2419),calendario!$A$12:$A$41,calendario!$C$12:$C$41)))</f>
        <v>1</v>
      </c>
      <c r="E2419" s="89">
        <f t="shared" si="371"/>
        <v>0</v>
      </c>
      <c r="F2419" s="88">
        <v>0</v>
      </c>
      <c r="G2419" s="89">
        <f t="shared" si="371"/>
        <v>0</v>
      </c>
      <c r="H2419" s="86">
        <v>0</v>
      </c>
      <c r="O2419" s="53">
        <f t="shared" si="372"/>
        <v>4.5260037464002503</v>
      </c>
      <c r="P2419" s="54">
        <f t="shared" si="373"/>
        <v>58.927641853201457</v>
      </c>
      <c r="Q2419" s="69">
        <v>34.27719338885997</v>
      </c>
      <c r="R2419" s="53">
        <f t="shared" si="374"/>
        <v>10.852033185840707</v>
      </c>
      <c r="S2419" s="53">
        <f t="shared" si="375"/>
        <v>49.116342855174885</v>
      </c>
      <c r="T2419" s="53">
        <f t="shared" si="376"/>
        <v>4.5260037464002503</v>
      </c>
      <c r="U2419" s="53">
        <f t="shared" si="377"/>
        <v>58.927641853201457</v>
      </c>
      <c r="V2419" s="69">
        <v>34.27719338885997</v>
      </c>
      <c r="W2419" s="53">
        <f t="shared" si="378"/>
        <v>10.852033185840707</v>
      </c>
      <c r="X2419" s="53">
        <f t="shared" si="379"/>
        <v>49.116342855174885</v>
      </c>
      <c r="Y2419" s="12"/>
      <c r="Z2419" s="21"/>
      <c r="AA2419" s="48"/>
      <c r="AB2419" s="21"/>
      <c r="AC2419" s="12"/>
    </row>
    <row r="2420" spans="1:29" x14ac:dyDescent="0.3">
      <c r="A2420" s="1">
        <f t="shared" si="370"/>
        <v>45225.166666660807</v>
      </c>
      <c r="B2420" s="6">
        <v>26</v>
      </c>
      <c r="C2420" s="6" t="s">
        <v>58</v>
      </c>
      <c r="D2420">
        <f>IF(HOUR(A2420)+MINUTE(A2420)/60&lt;=18,1,IF(HOUR(A2420)+MINUTE(A2420)/60&gt;=23.25,1,LOOKUP(DAY(A2420),calendario!$A$12:$A$41,calendario!$C$12:$C$41)))</f>
        <v>1</v>
      </c>
      <c r="E2420" s="89">
        <f t="shared" si="371"/>
        <v>0</v>
      </c>
      <c r="F2420" s="88">
        <v>0</v>
      </c>
      <c r="G2420" s="89">
        <f t="shared" si="371"/>
        <v>0</v>
      </c>
      <c r="H2420" s="86">
        <v>0</v>
      </c>
      <c r="O2420" s="53">
        <f t="shared" si="372"/>
        <v>4.5260037464002503</v>
      </c>
      <c r="P2420" s="54">
        <f t="shared" si="373"/>
        <v>58.927641853201457</v>
      </c>
      <c r="Q2420" s="69">
        <v>34.27719338885997</v>
      </c>
      <c r="R2420" s="53">
        <f t="shared" si="374"/>
        <v>10.852033185840707</v>
      </c>
      <c r="S2420" s="53">
        <f t="shared" si="375"/>
        <v>49.116342855174885</v>
      </c>
      <c r="T2420" s="53">
        <f t="shared" si="376"/>
        <v>4.5260037464002503</v>
      </c>
      <c r="U2420" s="53">
        <f t="shared" si="377"/>
        <v>58.927641853201457</v>
      </c>
      <c r="V2420" s="69">
        <v>34.27719338885997</v>
      </c>
      <c r="W2420" s="53">
        <f t="shared" si="378"/>
        <v>10.852033185840707</v>
      </c>
      <c r="X2420" s="53">
        <f t="shared" si="379"/>
        <v>49.116342855174885</v>
      </c>
      <c r="Y2420" s="12"/>
      <c r="Z2420" s="21"/>
      <c r="AA2420" s="48"/>
      <c r="AB2420" s="21"/>
      <c r="AC2420" s="12"/>
    </row>
    <row r="2421" spans="1:29" x14ac:dyDescent="0.3">
      <c r="A2421" s="1">
        <f t="shared" si="370"/>
        <v>45225.177083327471</v>
      </c>
      <c r="B2421" s="6">
        <v>26</v>
      </c>
      <c r="C2421" s="6" t="s">
        <v>60</v>
      </c>
      <c r="D2421">
        <f>IF(HOUR(A2421)+MINUTE(A2421)/60&lt;=18,1,IF(HOUR(A2421)+MINUTE(A2421)/60&gt;=23.25,1,LOOKUP(DAY(A2421),calendario!$A$12:$A$41,calendario!$C$12:$C$41)))</f>
        <v>1</v>
      </c>
      <c r="E2421" s="89">
        <f t="shared" si="371"/>
        <v>0</v>
      </c>
      <c r="F2421" s="88">
        <v>0</v>
      </c>
      <c r="G2421" s="89">
        <f t="shared" si="371"/>
        <v>0</v>
      </c>
      <c r="H2421" s="86">
        <v>0</v>
      </c>
      <c r="O2421" s="53">
        <f t="shared" si="372"/>
        <v>4.5260037464002503</v>
      </c>
      <c r="P2421" s="54">
        <f t="shared" si="373"/>
        <v>58.927641853201457</v>
      </c>
      <c r="Q2421" s="69">
        <v>34.402783446121809</v>
      </c>
      <c r="R2421" s="53">
        <f t="shared" si="374"/>
        <v>10.789238157209788</v>
      </c>
      <c r="S2421" s="53">
        <f t="shared" si="375"/>
        <v>48.832132320336029</v>
      </c>
      <c r="T2421" s="53">
        <f t="shared" si="376"/>
        <v>4.5260037464002503</v>
      </c>
      <c r="U2421" s="53">
        <f t="shared" si="377"/>
        <v>58.927641853201457</v>
      </c>
      <c r="V2421" s="69">
        <v>34.402783446121809</v>
      </c>
      <c r="W2421" s="53">
        <f t="shared" si="378"/>
        <v>10.789238157209788</v>
      </c>
      <c r="X2421" s="53">
        <f t="shared" si="379"/>
        <v>48.832132320336029</v>
      </c>
      <c r="Y2421" s="12"/>
      <c r="Z2421" s="21"/>
      <c r="AA2421" s="48"/>
      <c r="AB2421" s="21"/>
      <c r="AC2421" s="12"/>
    </row>
    <row r="2422" spans="1:29" x14ac:dyDescent="0.3">
      <c r="A2422" s="1">
        <f t="shared" si="370"/>
        <v>45225.187499994136</v>
      </c>
      <c r="B2422" s="6">
        <v>26</v>
      </c>
      <c r="C2422" s="6" t="s">
        <v>61</v>
      </c>
      <c r="D2422">
        <f>IF(HOUR(A2422)+MINUTE(A2422)/60&lt;=18,1,IF(HOUR(A2422)+MINUTE(A2422)/60&gt;=23.25,1,LOOKUP(DAY(A2422),calendario!$A$12:$A$41,calendario!$C$12:$C$41)))</f>
        <v>1</v>
      </c>
      <c r="E2422" s="89">
        <f t="shared" si="371"/>
        <v>0</v>
      </c>
      <c r="F2422" s="88">
        <v>0</v>
      </c>
      <c r="G2422" s="89">
        <f t="shared" si="371"/>
        <v>0</v>
      </c>
      <c r="H2422" s="86">
        <v>0</v>
      </c>
      <c r="O2422" s="53">
        <f t="shared" si="372"/>
        <v>4.5260037464002503</v>
      </c>
      <c r="P2422" s="54">
        <f t="shared" si="373"/>
        <v>58.927641853201457</v>
      </c>
      <c r="Q2422" s="69">
        <v>34.402783446121809</v>
      </c>
      <c r="R2422" s="53">
        <f t="shared" si="374"/>
        <v>10.789238157209788</v>
      </c>
      <c r="S2422" s="53">
        <f t="shared" si="375"/>
        <v>48.832132320336029</v>
      </c>
      <c r="T2422" s="53">
        <f t="shared" si="376"/>
        <v>4.5260037464002503</v>
      </c>
      <c r="U2422" s="53">
        <f t="shared" si="377"/>
        <v>58.927641853201457</v>
      </c>
      <c r="V2422" s="69">
        <v>34.402783446121809</v>
      </c>
      <c r="W2422" s="53">
        <f t="shared" si="378"/>
        <v>10.789238157209788</v>
      </c>
      <c r="X2422" s="53">
        <f t="shared" si="379"/>
        <v>48.832132320336029</v>
      </c>
      <c r="Y2422" s="12"/>
      <c r="Z2422" s="21"/>
      <c r="AA2422" s="48"/>
      <c r="AB2422" s="21"/>
      <c r="AC2422" s="12"/>
    </row>
    <row r="2423" spans="1:29" x14ac:dyDescent="0.3">
      <c r="A2423" s="1">
        <f t="shared" si="370"/>
        <v>45225.1979166608</v>
      </c>
      <c r="B2423" s="6">
        <v>26</v>
      </c>
      <c r="C2423" s="6" t="s">
        <v>62</v>
      </c>
      <c r="D2423">
        <f>IF(HOUR(A2423)+MINUTE(A2423)/60&lt;=18,1,IF(HOUR(A2423)+MINUTE(A2423)/60&gt;=23.25,1,LOOKUP(DAY(A2423),calendario!$A$12:$A$41,calendario!$C$12:$C$41)))</f>
        <v>1</v>
      </c>
      <c r="E2423" s="89">
        <f t="shared" si="371"/>
        <v>0</v>
      </c>
      <c r="F2423" s="88">
        <v>0</v>
      </c>
      <c r="G2423" s="89">
        <f t="shared" si="371"/>
        <v>0</v>
      </c>
      <c r="H2423" s="86">
        <v>0</v>
      </c>
      <c r="O2423" s="53">
        <f t="shared" si="372"/>
        <v>4.5260037464002503</v>
      </c>
      <c r="P2423" s="54">
        <f t="shared" si="373"/>
        <v>58.927641853201457</v>
      </c>
      <c r="Q2423" s="69">
        <v>36.265596304008334</v>
      </c>
      <c r="R2423" s="53">
        <f t="shared" si="374"/>
        <v>9.8578317282665253</v>
      </c>
      <c r="S2423" s="53">
        <f t="shared" si="375"/>
        <v>44.616583333517546</v>
      </c>
      <c r="T2423" s="53">
        <f t="shared" si="376"/>
        <v>4.5260037464002503</v>
      </c>
      <c r="U2423" s="53">
        <f t="shared" si="377"/>
        <v>58.927641853201457</v>
      </c>
      <c r="V2423" s="69">
        <v>36.265596304008334</v>
      </c>
      <c r="W2423" s="53">
        <f t="shared" si="378"/>
        <v>9.8578317282665253</v>
      </c>
      <c r="X2423" s="53">
        <f t="shared" si="379"/>
        <v>44.616583333517546</v>
      </c>
      <c r="Y2423" s="12"/>
      <c r="Z2423" s="21"/>
      <c r="AA2423" s="48"/>
      <c r="AB2423" s="21"/>
      <c r="AC2423" s="12"/>
    </row>
    <row r="2424" spans="1:29" x14ac:dyDescent="0.3">
      <c r="A2424" s="1">
        <f t="shared" si="370"/>
        <v>45225.208333327464</v>
      </c>
      <c r="B2424" s="6">
        <v>26</v>
      </c>
      <c r="C2424" s="6" t="s">
        <v>63</v>
      </c>
      <c r="D2424">
        <f>IF(HOUR(A2424)+MINUTE(A2424)/60&lt;=18,1,IF(HOUR(A2424)+MINUTE(A2424)/60&gt;=23.25,1,LOOKUP(DAY(A2424),calendario!$A$12:$A$41,calendario!$C$12:$C$41)))</f>
        <v>1</v>
      </c>
      <c r="E2424" s="89">
        <f t="shared" si="371"/>
        <v>0</v>
      </c>
      <c r="F2424" s="88">
        <v>0</v>
      </c>
      <c r="G2424" s="89">
        <f t="shared" si="371"/>
        <v>0</v>
      </c>
      <c r="H2424" s="86">
        <v>0</v>
      </c>
      <c r="O2424" s="53">
        <f t="shared" si="372"/>
        <v>4.5260037464002503</v>
      </c>
      <c r="P2424" s="54">
        <f t="shared" si="373"/>
        <v>58.927641853201457</v>
      </c>
      <c r="Q2424" s="69">
        <v>36.265596304008334</v>
      </c>
      <c r="R2424" s="53">
        <f t="shared" si="374"/>
        <v>9.8578317282665253</v>
      </c>
      <c r="S2424" s="53">
        <f t="shared" si="375"/>
        <v>44.616583333517546</v>
      </c>
      <c r="T2424" s="53">
        <f t="shared" si="376"/>
        <v>4.5260037464002503</v>
      </c>
      <c r="U2424" s="53">
        <f t="shared" si="377"/>
        <v>58.927641853201457</v>
      </c>
      <c r="V2424" s="69">
        <v>36.265596304008334</v>
      </c>
      <c r="W2424" s="53">
        <f t="shared" si="378"/>
        <v>9.8578317282665253</v>
      </c>
      <c r="X2424" s="53">
        <f t="shared" si="379"/>
        <v>44.616583333517546</v>
      </c>
      <c r="Y2424" s="12"/>
      <c r="Z2424" s="21"/>
      <c r="AA2424" s="48"/>
      <c r="AB2424" s="21"/>
      <c r="AC2424" s="12"/>
    </row>
    <row r="2425" spans="1:29" x14ac:dyDescent="0.3">
      <c r="A2425" s="1">
        <f t="shared" si="370"/>
        <v>45225.218749994128</v>
      </c>
      <c r="B2425" s="6">
        <v>26</v>
      </c>
      <c r="C2425" s="6" t="s">
        <v>64</v>
      </c>
      <c r="D2425">
        <f>IF(HOUR(A2425)+MINUTE(A2425)/60&lt;=18,1,IF(HOUR(A2425)+MINUTE(A2425)/60&gt;=23.25,1,LOOKUP(DAY(A2425),calendario!$A$12:$A$41,calendario!$C$12:$C$41)))</f>
        <v>1</v>
      </c>
      <c r="E2425" s="89">
        <f t="shared" si="371"/>
        <v>0</v>
      </c>
      <c r="F2425" s="88">
        <v>0</v>
      </c>
      <c r="G2425" s="89">
        <f t="shared" si="371"/>
        <v>0</v>
      </c>
      <c r="H2425" s="86">
        <v>0</v>
      </c>
      <c r="O2425" s="53">
        <f t="shared" si="372"/>
        <v>4.5260037464002503</v>
      </c>
      <c r="P2425" s="54">
        <f t="shared" si="373"/>
        <v>58.927641853201457</v>
      </c>
      <c r="Q2425" s="69">
        <v>37.397758459135865</v>
      </c>
      <c r="R2425" s="53">
        <f t="shared" si="374"/>
        <v>9.2917506507027596</v>
      </c>
      <c r="S2425" s="53">
        <f t="shared" si="375"/>
        <v>42.054498255697652</v>
      </c>
      <c r="T2425" s="53">
        <f t="shared" si="376"/>
        <v>4.5260037464002503</v>
      </c>
      <c r="U2425" s="53">
        <f t="shared" si="377"/>
        <v>58.927641853201457</v>
      </c>
      <c r="V2425" s="69">
        <v>37.397758459135865</v>
      </c>
      <c r="W2425" s="53">
        <f t="shared" si="378"/>
        <v>9.2917506507027596</v>
      </c>
      <c r="X2425" s="53">
        <f t="shared" si="379"/>
        <v>42.054498255697652</v>
      </c>
      <c r="Y2425" s="12"/>
      <c r="Z2425" s="21"/>
      <c r="AA2425" s="48"/>
      <c r="AB2425" s="21"/>
      <c r="AC2425" s="12"/>
    </row>
    <row r="2426" spans="1:29" x14ac:dyDescent="0.3">
      <c r="A2426" s="1">
        <f t="shared" si="370"/>
        <v>45225.229166660793</v>
      </c>
      <c r="B2426" s="6">
        <v>26</v>
      </c>
      <c r="C2426" s="6" t="s">
        <v>65</v>
      </c>
      <c r="D2426">
        <f>IF(HOUR(A2426)+MINUTE(A2426)/60&lt;=18,1,IF(HOUR(A2426)+MINUTE(A2426)/60&gt;=23.25,1,LOOKUP(DAY(A2426),calendario!$A$12:$A$41,calendario!$C$12:$C$41)))</f>
        <v>1</v>
      </c>
      <c r="E2426" s="89">
        <f t="shared" si="371"/>
        <v>0</v>
      </c>
      <c r="F2426" s="88">
        <v>0</v>
      </c>
      <c r="G2426" s="89">
        <f t="shared" si="371"/>
        <v>0</v>
      </c>
      <c r="H2426" s="86">
        <v>0</v>
      </c>
      <c r="O2426" s="53">
        <f t="shared" si="372"/>
        <v>4.5260037464002503</v>
      </c>
      <c r="P2426" s="54">
        <f t="shared" si="373"/>
        <v>58.927641853201457</v>
      </c>
      <c r="Q2426" s="69">
        <v>37.397758459135865</v>
      </c>
      <c r="R2426" s="53">
        <f t="shared" si="374"/>
        <v>9.2917506507027596</v>
      </c>
      <c r="S2426" s="53">
        <f t="shared" si="375"/>
        <v>42.054498255697652</v>
      </c>
      <c r="T2426" s="53">
        <f t="shared" si="376"/>
        <v>4.5260037464002503</v>
      </c>
      <c r="U2426" s="53">
        <f t="shared" si="377"/>
        <v>58.927641853201457</v>
      </c>
      <c r="V2426" s="69">
        <v>37.397758459135865</v>
      </c>
      <c r="W2426" s="53">
        <f t="shared" si="378"/>
        <v>9.2917506507027596</v>
      </c>
      <c r="X2426" s="53">
        <f t="shared" si="379"/>
        <v>42.054498255697652</v>
      </c>
      <c r="Y2426" s="12"/>
      <c r="Z2426" s="21"/>
      <c r="AA2426" s="48"/>
      <c r="AB2426" s="21"/>
      <c r="AC2426" s="12"/>
    </row>
    <row r="2427" spans="1:29" x14ac:dyDescent="0.3">
      <c r="A2427" s="1">
        <f t="shared" si="370"/>
        <v>45225.239583327457</v>
      </c>
      <c r="B2427" s="6">
        <v>26</v>
      </c>
      <c r="C2427" s="6" t="s">
        <v>66</v>
      </c>
      <c r="D2427">
        <f>IF(HOUR(A2427)+MINUTE(A2427)/60&lt;=18,1,IF(HOUR(A2427)+MINUTE(A2427)/60&gt;=23.25,1,LOOKUP(DAY(A2427),calendario!$A$12:$A$41,calendario!$C$12:$C$41)))</f>
        <v>1</v>
      </c>
      <c r="E2427" s="89">
        <f t="shared" si="371"/>
        <v>0</v>
      </c>
      <c r="F2427" s="88">
        <v>0</v>
      </c>
      <c r="G2427" s="89">
        <f t="shared" si="371"/>
        <v>0</v>
      </c>
      <c r="H2427" s="86">
        <v>0</v>
      </c>
      <c r="O2427" s="53">
        <f t="shared" si="372"/>
        <v>4.5260037464002503</v>
      </c>
      <c r="P2427" s="54">
        <f t="shared" si="373"/>
        <v>58.927641853201457</v>
      </c>
      <c r="Q2427" s="69">
        <v>37.805116085372198</v>
      </c>
      <c r="R2427" s="53">
        <f t="shared" si="374"/>
        <v>9.088071837584593</v>
      </c>
      <c r="S2427" s="53">
        <f t="shared" si="375"/>
        <v>41.132647184462478</v>
      </c>
      <c r="T2427" s="53">
        <f t="shared" si="376"/>
        <v>4.5260037464002503</v>
      </c>
      <c r="U2427" s="53">
        <f t="shared" si="377"/>
        <v>58.927641853201457</v>
      </c>
      <c r="V2427" s="69">
        <v>37.805116085372198</v>
      </c>
      <c r="W2427" s="53">
        <f t="shared" si="378"/>
        <v>9.088071837584593</v>
      </c>
      <c r="X2427" s="53">
        <f t="shared" si="379"/>
        <v>41.132647184462478</v>
      </c>
      <c r="Y2427" s="12"/>
      <c r="Z2427" s="21"/>
      <c r="AA2427" s="48"/>
      <c r="AB2427" s="21"/>
      <c r="AC2427" s="12"/>
    </row>
    <row r="2428" spans="1:29" x14ac:dyDescent="0.3">
      <c r="A2428" s="1">
        <f t="shared" si="370"/>
        <v>45225.249999994121</v>
      </c>
      <c r="B2428" s="6">
        <v>26</v>
      </c>
      <c r="C2428" s="6" t="s">
        <v>67</v>
      </c>
      <c r="D2428">
        <f>IF(HOUR(A2428)+MINUTE(A2428)/60&lt;=18,1,IF(HOUR(A2428)+MINUTE(A2428)/60&gt;=23.25,1,LOOKUP(DAY(A2428),calendario!$A$12:$A$41,calendario!$C$12:$C$41)))</f>
        <v>1</v>
      </c>
      <c r="E2428" s="89">
        <f t="shared" si="371"/>
        <v>0</v>
      </c>
      <c r="F2428" s="88">
        <v>0</v>
      </c>
      <c r="G2428" s="89">
        <f t="shared" si="371"/>
        <v>0</v>
      </c>
      <c r="H2428" s="86">
        <v>0</v>
      </c>
      <c r="O2428" s="53">
        <f t="shared" si="372"/>
        <v>4.5260037464002503</v>
      </c>
      <c r="P2428" s="54">
        <f t="shared" si="373"/>
        <v>58.927641853201457</v>
      </c>
      <c r="Q2428" s="69">
        <v>37.805116085372198</v>
      </c>
      <c r="R2428" s="53">
        <f t="shared" si="374"/>
        <v>9.088071837584593</v>
      </c>
      <c r="S2428" s="53">
        <f t="shared" si="375"/>
        <v>41.132647184462478</v>
      </c>
      <c r="T2428" s="53">
        <f t="shared" si="376"/>
        <v>4.5260037464002503</v>
      </c>
      <c r="U2428" s="53">
        <f t="shared" si="377"/>
        <v>58.927641853201457</v>
      </c>
      <c r="V2428" s="69">
        <v>37.805116085372198</v>
      </c>
      <c r="W2428" s="53">
        <f t="shared" si="378"/>
        <v>9.088071837584593</v>
      </c>
      <c r="X2428" s="53">
        <f t="shared" si="379"/>
        <v>41.132647184462478</v>
      </c>
      <c r="Y2428" s="12"/>
      <c r="Z2428" s="21"/>
      <c r="AA2428" s="48"/>
      <c r="AB2428" s="21"/>
      <c r="AC2428" s="12"/>
    </row>
    <row r="2429" spans="1:29" x14ac:dyDescent="0.3">
      <c r="A2429" s="1">
        <f t="shared" si="370"/>
        <v>45225.260416660785</v>
      </c>
      <c r="B2429" s="6">
        <v>26</v>
      </c>
      <c r="C2429" s="6" t="s">
        <v>68</v>
      </c>
      <c r="D2429">
        <f>IF(HOUR(A2429)+MINUTE(A2429)/60&lt;=18,1,IF(HOUR(A2429)+MINUTE(A2429)/60&gt;=23.25,1,LOOKUP(DAY(A2429),calendario!$A$12:$A$41,calendario!$C$12:$C$41)))</f>
        <v>1</v>
      </c>
      <c r="E2429" s="89">
        <f t="shared" si="371"/>
        <v>0</v>
      </c>
      <c r="F2429" s="88">
        <v>0</v>
      </c>
      <c r="G2429" s="89">
        <f t="shared" si="371"/>
        <v>0</v>
      </c>
      <c r="H2429" s="86">
        <v>0</v>
      </c>
      <c r="O2429" s="53">
        <f t="shared" si="372"/>
        <v>4.5260037464002503</v>
      </c>
      <c r="P2429" s="54">
        <f t="shared" si="373"/>
        <v>58.927641853201457</v>
      </c>
      <c r="Q2429" s="69">
        <v>37.366508328995316</v>
      </c>
      <c r="R2429" s="53">
        <f t="shared" si="374"/>
        <v>9.3073757157730341</v>
      </c>
      <c r="S2429" s="53">
        <f t="shared" si="375"/>
        <v>42.125217358743463</v>
      </c>
      <c r="T2429" s="53">
        <f t="shared" si="376"/>
        <v>4.5260037464002503</v>
      </c>
      <c r="U2429" s="53">
        <f t="shared" si="377"/>
        <v>58.927641853201457</v>
      </c>
      <c r="V2429" s="69">
        <v>37.366508328995316</v>
      </c>
      <c r="W2429" s="53">
        <f t="shared" si="378"/>
        <v>9.3073757157730341</v>
      </c>
      <c r="X2429" s="53">
        <f t="shared" si="379"/>
        <v>42.125217358743463</v>
      </c>
      <c r="Y2429" s="12"/>
      <c r="Z2429" s="21"/>
      <c r="AA2429" s="48"/>
      <c r="AB2429" s="21"/>
      <c r="AC2429" s="12"/>
    </row>
    <row r="2430" spans="1:29" x14ac:dyDescent="0.3">
      <c r="A2430" s="1">
        <f t="shared" si="370"/>
        <v>45225.27083332745</v>
      </c>
      <c r="B2430" s="6">
        <v>26</v>
      </c>
      <c r="C2430" s="6" t="s">
        <v>69</v>
      </c>
      <c r="D2430">
        <f>IF(HOUR(A2430)+MINUTE(A2430)/60&lt;=18,1,IF(HOUR(A2430)+MINUTE(A2430)/60&gt;=23.25,1,LOOKUP(DAY(A2430),calendario!$A$12:$A$41,calendario!$C$12:$C$41)))</f>
        <v>1</v>
      </c>
      <c r="E2430" s="89">
        <f t="shared" si="371"/>
        <v>1.6530495605468749</v>
      </c>
      <c r="F2430" s="88">
        <v>6.6121982421874996</v>
      </c>
      <c r="G2430" s="89">
        <f t="shared" si="371"/>
        <v>3.1429963378906249</v>
      </c>
      <c r="H2430" s="86">
        <v>12.5719853515625</v>
      </c>
      <c r="O2430" s="53">
        <f t="shared" si="372"/>
        <v>2.8397854323415848</v>
      </c>
      <c r="P2430" s="54">
        <f t="shared" si="373"/>
        <v>58.927641853201457</v>
      </c>
      <c r="Q2430" s="69">
        <v>37.366508328995316</v>
      </c>
      <c r="R2430" s="53">
        <f t="shared" si="374"/>
        <v>9.3073757157730341</v>
      </c>
      <c r="S2430" s="53">
        <f t="shared" si="375"/>
        <v>26.430949970982091</v>
      </c>
      <c r="T2430" s="53">
        <f t="shared" si="376"/>
        <v>1.3199425898205448</v>
      </c>
      <c r="U2430" s="53">
        <f t="shared" si="377"/>
        <v>58.927641853201457</v>
      </c>
      <c r="V2430" s="69">
        <v>37.366508328995316</v>
      </c>
      <c r="W2430" s="53">
        <f t="shared" si="378"/>
        <v>9.3073757157730341</v>
      </c>
      <c r="X2430" s="53">
        <f t="shared" si="379"/>
        <v>12.285201606710306</v>
      </c>
      <c r="Y2430" s="12"/>
      <c r="Z2430" s="21"/>
      <c r="AA2430" s="48"/>
      <c r="AB2430" s="21"/>
      <c r="AC2430" s="12"/>
    </row>
    <row r="2431" spans="1:29" x14ac:dyDescent="0.3">
      <c r="A2431" s="1">
        <f t="shared" si="370"/>
        <v>45225.281249994114</v>
      </c>
      <c r="B2431" s="6">
        <v>26</v>
      </c>
      <c r="C2431" s="6" t="s">
        <v>70</v>
      </c>
      <c r="D2431">
        <f>IF(HOUR(A2431)+MINUTE(A2431)/60&lt;=18,1,IF(HOUR(A2431)+MINUTE(A2431)/60&gt;=23.25,1,LOOKUP(DAY(A2431),calendario!$A$12:$A$41,calendario!$C$12:$C$41)))</f>
        <v>1</v>
      </c>
      <c r="E2431" s="89">
        <f t="shared" si="371"/>
        <v>4.4615532226562502</v>
      </c>
      <c r="F2431" s="88">
        <v>17.846212890625001</v>
      </c>
      <c r="G2431" s="89">
        <f t="shared" si="371"/>
        <v>4.4974155273437502</v>
      </c>
      <c r="H2431" s="86">
        <v>17.989662109375001</v>
      </c>
      <c r="O2431" s="53">
        <f t="shared" si="372"/>
        <v>0</v>
      </c>
      <c r="P2431" s="54">
        <f t="shared" si="373"/>
        <v>58.927641853201457</v>
      </c>
      <c r="Q2431" s="69">
        <v>38.09709708485164</v>
      </c>
      <c r="R2431" s="53">
        <f t="shared" si="374"/>
        <v>8.942081337844872</v>
      </c>
      <c r="S2431" s="53">
        <f t="shared" si="375"/>
        <v>0</v>
      </c>
      <c r="T2431" s="53">
        <f t="shared" si="376"/>
        <v>0</v>
      </c>
      <c r="U2431" s="53">
        <f t="shared" si="377"/>
        <v>58.927641853201457</v>
      </c>
      <c r="V2431" s="69">
        <v>38.09709708485164</v>
      </c>
      <c r="W2431" s="53">
        <f t="shared" si="378"/>
        <v>8.942081337844872</v>
      </c>
      <c r="X2431" s="53">
        <f t="shared" si="379"/>
        <v>0</v>
      </c>
      <c r="Y2431" s="12"/>
      <c r="Z2431" s="21"/>
      <c r="AA2431" s="48"/>
      <c r="AB2431" s="21"/>
      <c r="AC2431" s="12"/>
    </row>
    <row r="2432" spans="1:29" x14ac:dyDescent="0.3">
      <c r="A2432" s="1">
        <f t="shared" si="370"/>
        <v>45225.291666660778</v>
      </c>
      <c r="B2432" s="6">
        <v>26</v>
      </c>
      <c r="C2432" s="6" t="s">
        <v>71</v>
      </c>
      <c r="D2432">
        <f>IF(HOUR(A2432)+MINUTE(A2432)/60&lt;=18,1,IF(HOUR(A2432)+MINUTE(A2432)/60&gt;=23.25,1,LOOKUP(DAY(A2432),calendario!$A$12:$A$41,calendario!$C$12:$C$41)))</f>
        <v>1</v>
      </c>
      <c r="E2432" s="89">
        <f t="shared" si="371"/>
        <v>4.5093779296875001</v>
      </c>
      <c r="F2432" s="88">
        <v>18.03751171875</v>
      </c>
      <c r="G2432" s="89">
        <f t="shared" si="371"/>
        <v>4.4980590820312498</v>
      </c>
      <c r="H2432" s="86">
        <v>17.992236328124999</v>
      </c>
      <c r="O2432" s="53">
        <f t="shared" si="372"/>
        <v>0</v>
      </c>
      <c r="P2432" s="54">
        <f t="shared" si="373"/>
        <v>58.927641853201457</v>
      </c>
      <c r="Q2432" s="69">
        <v>38.09709708485164</v>
      </c>
      <c r="R2432" s="53">
        <f t="shared" si="374"/>
        <v>8.942081337844872</v>
      </c>
      <c r="S2432" s="53">
        <f t="shared" si="375"/>
        <v>0</v>
      </c>
      <c r="T2432" s="53">
        <f t="shared" si="376"/>
        <v>0</v>
      </c>
      <c r="U2432" s="53">
        <f t="shared" si="377"/>
        <v>58.927641853201457</v>
      </c>
      <c r="V2432" s="69">
        <v>38.09709708485164</v>
      </c>
      <c r="W2432" s="53">
        <f t="shared" si="378"/>
        <v>8.942081337844872</v>
      </c>
      <c r="X2432" s="53">
        <f t="shared" si="379"/>
        <v>0</v>
      </c>
      <c r="Y2432" s="12"/>
      <c r="Z2432" s="21"/>
      <c r="AA2432" s="48"/>
      <c r="AB2432" s="21"/>
      <c r="AC2432" s="12"/>
    </row>
    <row r="2433" spans="1:29" x14ac:dyDescent="0.3">
      <c r="A2433" s="1">
        <f t="shared" si="370"/>
        <v>45225.302083327442</v>
      </c>
      <c r="B2433" s="6">
        <v>26</v>
      </c>
      <c r="C2433" s="6" t="s">
        <v>72</v>
      </c>
      <c r="D2433">
        <f>IF(HOUR(A2433)+MINUTE(A2433)/60&lt;=18,1,IF(HOUR(A2433)+MINUTE(A2433)/60&gt;=23.25,1,LOOKUP(DAY(A2433),calendario!$A$12:$A$41,calendario!$C$12:$C$41)))</f>
        <v>1</v>
      </c>
      <c r="E2433" s="89">
        <f t="shared" si="371"/>
        <v>4.5092910156250001</v>
      </c>
      <c r="F2433" s="88">
        <v>18.0371640625</v>
      </c>
      <c r="G2433" s="89">
        <f t="shared" si="371"/>
        <v>4.4979096679687496</v>
      </c>
      <c r="H2433" s="86">
        <v>17.991638671874998</v>
      </c>
      <c r="O2433" s="53">
        <f t="shared" si="372"/>
        <v>0</v>
      </c>
      <c r="P2433" s="54">
        <f t="shared" si="373"/>
        <v>58.927641853201457</v>
      </c>
      <c r="Q2433" s="69">
        <v>38.301948984903696</v>
      </c>
      <c r="R2433" s="53">
        <f t="shared" si="374"/>
        <v>8.8396553878188442</v>
      </c>
      <c r="S2433" s="53">
        <f t="shared" si="375"/>
        <v>0</v>
      </c>
      <c r="T2433" s="53">
        <f t="shared" si="376"/>
        <v>0</v>
      </c>
      <c r="U2433" s="53">
        <f t="shared" si="377"/>
        <v>58.927641853201457</v>
      </c>
      <c r="V2433" s="69">
        <v>38.301948984903696</v>
      </c>
      <c r="W2433" s="53">
        <f t="shared" si="378"/>
        <v>8.8396553878188442</v>
      </c>
      <c r="X2433" s="53">
        <f t="shared" si="379"/>
        <v>0</v>
      </c>
      <c r="Y2433" s="12"/>
      <c r="Z2433" s="21"/>
      <c r="AA2433" s="48"/>
      <c r="AB2433" s="21"/>
      <c r="AC2433" s="12"/>
    </row>
    <row r="2434" spans="1:29" x14ac:dyDescent="0.3">
      <c r="A2434" s="1">
        <f t="shared" si="370"/>
        <v>45225.312499994106</v>
      </c>
      <c r="B2434" s="6">
        <v>26</v>
      </c>
      <c r="C2434" s="6" t="s">
        <v>73</v>
      </c>
      <c r="D2434">
        <f>IF(HOUR(A2434)+MINUTE(A2434)/60&lt;=18,1,IF(HOUR(A2434)+MINUTE(A2434)/60&gt;=23.25,1,LOOKUP(DAY(A2434),calendario!$A$12:$A$41,calendario!$C$12:$C$41)))</f>
        <v>1</v>
      </c>
      <c r="E2434" s="89">
        <f t="shared" si="371"/>
        <v>4.5089960937500004</v>
      </c>
      <c r="F2434" s="88">
        <v>18.035984375000002</v>
      </c>
      <c r="G2434" s="89">
        <f t="shared" si="371"/>
        <v>4.4980507812499999</v>
      </c>
      <c r="H2434" s="86">
        <v>17.992203125</v>
      </c>
      <c r="O2434" s="53">
        <f t="shared" si="372"/>
        <v>0</v>
      </c>
      <c r="P2434" s="54">
        <f t="shared" si="373"/>
        <v>58.927641853201457</v>
      </c>
      <c r="Q2434" s="69">
        <v>38.301948984903696</v>
      </c>
      <c r="R2434" s="53">
        <f t="shared" si="374"/>
        <v>8.8396553878188442</v>
      </c>
      <c r="S2434" s="53">
        <f t="shared" si="375"/>
        <v>0</v>
      </c>
      <c r="T2434" s="53">
        <f t="shared" si="376"/>
        <v>0</v>
      </c>
      <c r="U2434" s="53">
        <f t="shared" si="377"/>
        <v>58.927641853201457</v>
      </c>
      <c r="V2434" s="69">
        <v>38.301948984903696</v>
      </c>
      <c r="W2434" s="53">
        <f t="shared" si="378"/>
        <v>8.8396553878188442</v>
      </c>
      <c r="X2434" s="53">
        <f t="shared" si="379"/>
        <v>0</v>
      </c>
      <c r="Y2434" s="12"/>
      <c r="Z2434" s="21"/>
      <c r="AA2434" s="48"/>
      <c r="AB2434" s="21"/>
      <c r="AC2434" s="12"/>
    </row>
    <row r="2435" spans="1:29" x14ac:dyDescent="0.3">
      <c r="A2435" s="1">
        <f t="shared" si="370"/>
        <v>45225.322916660771</v>
      </c>
      <c r="B2435" s="6">
        <v>26</v>
      </c>
      <c r="C2435" s="6" t="s">
        <v>74</v>
      </c>
      <c r="D2435">
        <f>IF(HOUR(A2435)+MINUTE(A2435)/60&lt;=18,1,IF(HOUR(A2435)+MINUTE(A2435)/60&gt;=23.25,1,LOOKUP(DAY(A2435),calendario!$A$12:$A$41,calendario!$C$12:$C$41)))</f>
        <v>1</v>
      </c>
      <c r="E2435" s="89">
        <f t="shared" si="371"/>
        <v>4.5085864257812496</v>
      </c>
      <c r="F2435" s="88">
        <v>18.034345703124998</v>
      </c>
      <c r="G2435" s="89">
        <f t="shared" si="371"/>
        <v>4.4978339843750001</v>
      </c>
      <c r="H2435" s="86">
        <v>17.991335937500001</v>
      </c>
      <c r="O2435" s="53">
        <f t="shared" si="372"/>
        <v>0</v>
      </c>
      <c r="P2435" s="54">
        <f t="shared" si="373"/>
        <v>58.927641853201457</v>
      </c>
      <c r="Q2435" s="69">
        <v>36.322592660072878</v>
      </c>
      <c r="R2435" s="53">
        <f t="shared" si="374"/>
        <v>9.8293335502342529</v>
      </c>
      <c r="S2435" s="53">
        <f t="shared" si="375"/>
        <v>0</v>
      </c>
      <c r="T2435" s="53">
        <f t="shared" si="376"/>
        <v>0</v>
      </c>
      <c r="U2435" s="53">
        <f t="shared" si="377"/>
        <v>58.927641853201457</v>
      </c>
      <c r="V2435" s="69">
        <v>36.322592660072878</v>
      </c>
      <c r="W2435" s="53">
        <f t="shared" si="378"/>
        <v>9.8293335502342529</v>
      </c>
      <c r="X2435" s="53">
        <f t="shared" si="379"/>
        <v>0</v>
      </c>
      <c r="Y2435" s="12"/>
      <c r="Z2435" s="21"/>
      <c r="AA2435" s="48"/>
      <c r="AB2435" s="21"/>
      <c r="AC2435" s="12"/>
    </row>
    <row r="2436" spans="1:29" x14ac:dyDescent="0.3">
      <c r="A2436" s="1">
        <f t="shared" si="370"/>
        <v>45225.333333327435</v>
      </c>
      <c r="B2436" s="6">
        <v>26</v>
      </c>
      <c r="C2436" s="6" t="s">
        <v>75</v>
      </c>
      <c r="D2436">
        <f>IF(HOUR(A2436)+MINUTE(A2436)/60&lt;=18,1,IF(HOUR(A2436)+MINUTE(A2436)/60&gt;=23.25,1,LOOKUP(DAY(A2436),calendario!$A$12:$A$41,calendario!$C$12:$C$41)))</f>
        <v>1</v>
      </c>
      <c r="E2436" s="89">
        <f t="shared" si="371"/>
        <v>4.5082778320312498</v>
      </c>
      <c r="F2436" s="88">
        <v>18.033111328124999</v>
      </c>
      <c r="G2436" s="89">
        <f t="shared" si="371"/>
        <v>4.4975878906249998</v>
      </c>
      <c r="H2436" s="86">
        <v>17.990351562499999</v>
      </c>
      <c r="O2436" s="53">
        <f t="shared" si="372"/>
        <v>0</v>
      </c>
      <c r="P2436" s="54">
        <f t="shared" si="373"/>
        <v>58.927641853201457</v>
      </c>
      <c r="Q2436" s="69">
        <v>36.322592660072878</v>
      </c>
      <c r="R2436" s="53">
        <f t="shared" si="374"/>
        <v>9.8293335502342529</v>
      </c>
      <c r="S2436" s="53">
        <f t="shared" si="375"/>
        <v>0</v>
      </c>
      <c r="T2436" s="53">
        <f t="shared" si="376"/>
        <v>0</v>
      </c>
      <c r="U2436" s="53">
        <f t="shared" si="377"/>
        <v>58.927641853201457</v>
      </c>
      <c r="V2436" s="69">
        <v>36.322592660072878</v>
      </c>
      <c r="W2436" s="53">
        <f t="shared" si="378"/>
        <v>9.8293335502342529</v>
      </c>
      <c r="X2436" s="53">
        <f t="shared" si="379"/>
        <v>0</v>
      </c>
      <c r="Y2436" s="12"/>
      <c r="Z2436" s="21"/>
      <c r="AA2436" s="48"/>
      <c r="AB2436" s="21"/>
      <c r="AC2436" s="12"/>
    </row>
    <row r="2437" spans="1:29" x14ac:dyDescent="0.3">
      <c r="A2437" s="1">
        <f t="shared" si="370"/>
        <v>45225.343749994099</v>
      </c>
      <c r="B2437" s="6">
        <v>26</v>
      </c>
      <c r="C2437" s="6" t="s">
        <v>76</v>
      </c>
      <c r="D2437">
        <f>IF(HOUR(A2437)+MINUTE(A2437)/60&lt;=18,1,IF(HOUR(A2437)+MINUTE(A2437)/60&gt;=23.25,1,LOOKUP(DAY(A2437),calendario!$A$12:$A$41,calendario!$C$12:$C$41)))</f>
        <v>1</v>
      </c>
      <c r="E2437" s="89">
        <f t="shared" si="371"/>
        <v>4.5082915039062499</v>
      </c>
      <c r="F2437" s="88">
        <v>18.033166015625</v>
      </c>
      <c r="G2437" s="89">
        <f t="shared" si="371"/>
        <v>4.497876953125</v>
      </c>
      <c r="H2437" s="86">
        <v>17.9915078125</v>
      </c>
      <c r="O2437" s="53">
        <f t="shared" si="372"/>
        <v>0</v>
      </c>
      <c r="P2437" s="54">
        <f t="shared" si="373"/>
        <v>58.927641853201457</v>
      </c>
      <c r="Q2437" s="69">
        <v>36.421182717334723</v>
      </c>
      <c r="R2437" s="53">
        <f t="shared" si="374"/>
        <v>9.7800385216033305</v>
      </c>
      <c r="S2437" s="53">
        <f t="shared" si="375"/>
        <v>0</v>
      </c>
      <c r="T2437" s="53">
        <f t="shared" si="376"/>
        <v>0</v>
      </c>
      <c r="U2437" s="53">
        <f t="shared" si="377"/>
        <v>58.927641853201457</v>
      </c>
      <c r="V2437" s="69">
        <v>36.421182717334723</v>
      </c>
      <c r="W2437" s="53">
        <f t="shared" si="378"/>
        <v>9.7800385216033305</v>
      </c>
      <c r="X2437" s="53">
        <f t="shared" si="379"/>
        <v>0</v>
      </c>
      <c r="Y2437" s="12"/>
      <c r="Z2437" s="21"/>
      <c r="AA2437" s="48"/>
      <c r="AB2437" s="21"/>
      <c r="AC2437" s="12"/>
    </row>
    <row r="2438" spans="1:29" x14ac:dyDescent="0.3">
      <c r="A2438" s="1">
        <f t="shared" ref="A2438:A2501" si="380">A2437+0.0104166666666667</f>
        <v>45225.354166660763</v>
      </c>
      <c r="B2438" s="6">
        <v>26</v>
      </c>
      <c r="C2438" s="6" t="s">
        <v>77</v>
      </c>
      <c r="D2438">
        <f>IF(HOUR(A2438)+MINUTE(A2438)/60&lt;=18,1,IF(HOUR(A2438)+MINUTE(A2438)/60&gt;=23.25,1,LOOKUP(DAY(A2438),calendario!$A$12:$A$41,calendario!$C$12:$C$41)))</f>
        <v>1</v>
      </c>
      <c r="E2438" s="89">
        <f t="shared" ref="E2438:G2501" si="381">F2438/4</f>
        <v>4.5082753906250002</v>
      </c>
      <c r="F2438" s="88">
        <v>18.033101562500001</v>
      </c>
      <c r="G2438" s="89">
        <f t="shared" si="381"/>
        <v>4.4979970703124996</v>
      </c>
      <c r="H2438" s="86">
        <v>17.991988281249998</v>
      </c>
      <c r="O2438" s="53">
        <f t="shared" ref="O2438:O2501" si="382">IF(($K$2*95%/4-E2438)*$M$8*$M$9&lt;0,0,($K$2*95%/4-E2438)*$M$8*$M$9)</f>
        <v>0</v>
      </c>
      <c r="P2438" s="54">
        <f t="shared" ref="P2438:P2501" si="383">IF(B2438&lt;=3,IF(D2438=1,$L$14*10/$K$11,$K$14*10/$K$11),IF(D2438=1,$L$15*10/$K$11,$K$15*10/$K$11))</f>
        <v>58.927641853201457</v>
      </c>
      <c r="Q2438" s="69">
        <v>36.421182717334723</v>
      </c>
      <c r="R2438" s="53">
        <f t="shared" ref="R2438:R2501" si="384">IF((P2438*95%-Q2438)/2&lt;0,0,(P2438*95%-Q2438)/2)</f>
        <v>9.7800385216033305</v>
      </c>
      <c r="S2438" s="53">
        <f t="shared" ref="S2438:S2501" si="385">R2438*O2438</f>
        <v>0</v>
      </c>
      <c r="T2438" s="53">
        <f t="shared" ref="T2438:T2501" si="386">IF(($K$3*95%/4-G2438)*$M$8*$M$9&lt;0,0,($K$3*95%/4-G2438)*$M$8*$M$9)</f>
        <v>0</v>
      </c>
      <c r="U2438" s="53">
        <f t="shared" ref="U2438:U2501" si="387">IF(B2438&lt;=3,IF(D2438=1,$L$14*10/$K$11,$K$14*10/$K$11),IF(D2438=1,$L$15*10/$K$11,$K$15*10/$K$11))</f>
        <v>58.927641853201457</v>
      </c>
      <c r="V2438" s="69">
        <v>36.421182717334723</v>
      </c>
      <c r="W2438" s="53">
        <f t="shared" ref="W2438:W2501" si="388">IF((U2438*95%-V2438)/2&lt;0,0,(U2438*95%-V2438)/2)</f>
        <v>9.7800385216033305</v>
      </c>
      <c r="X2438" s="53">
        <f t="shared" ref="X2438:X2501" si="389">W2438*T2438</f>
        <v>0</v>
      </c>
      <c r="Y2438" s="12"/>
      <c r="Z2438" s="21"/>
      <c r="AA2438" s="48"/>
      <c r="AB2438" s="21"/>
      <c r="AC2438" s="12"/>
    </row>
    <row r="2439" spans="1:29" x14ac:dyDescent="0.3">
      <c r="A2439" s="1">
        <f t="shared" si="380"/>
        <v>45225.364583327428</v>
      </c>
      <c r="B2439" s="6">
        <v>26</v>
      </c>
      <c r="C2439" s="6" t="s">
        <v>78</v>
      </c>
      <c r="D2439">
        <f>IF(HOUR(A2439)+MINUTE(A2439)/60&lt;=18,1,IF(HOUR(A2439)+MINUTE(A2439)/60&gt;=23.25,1,LOOKUP(DAY(A2439),calendario!$A$12:$A$41,calendario!$C$12:$C$41)))</f>
        <v>1</v>
      </c>
      <c r="E2439" s="89">
        <f t="shared" si="381"/>
        <v>4.5079799804687504</v>
      </c>
      <c r="F2439" s="88">
        <v>18.031919921875001</v>
      </c>
      <c r="G2439" s="89">
        <f t="shared" si="381"/>
        <v>4.4978120117187501</v>
      </c>
      <c r="H2439" s="86">
        <v>17.991248046875</v>
      </c>
      <c r="O2439" s="53">
        <f t="shared" si="382"/>
        <v>0</v>
      </c>
      <c r="P2439" s="54">
        <f t="shared" si="383"/>
        <v>58.927641853201457</v>
      </c>
      <c r="Q2439" s="69">
        <v>36.677925819885481</v>
      </c>
      <c r="R2439" s="53">
        <f t="shared" si="384"/>
        <v>9.6516669703279518</v>
      </c>
      <c r="S2439" s="53">
        <f t="shared" si="385"/>
        <v>0</v>
      </c>
      <c r="T2439" s="53">
        <f t="shared" si="386"/>
        <v>0</v>
      </c>
      <c r="U2439" s="53">
        <f t="shared" si="387"/>
        <v>58.927641853201457</v>
      </c>
      <c r="V2439" s="69">
        <v>36.677925819885481</v>
      </c>
      <c r="W2439" s="53">
        <f t="shared" si="388"/>
        <v>9.6516669703279518</v>
      </c>
      <c r="X2439" s="53">
        <f t="shared" si="389"/>
        <v>0</v>
      </c>
      <c r="Y2439" s="12"/>
      <c r="Z2439" s="21"/>
      <c r="AA2439" s="48"/>
      <c r="AB2439" s="21"/>
      <c r="AC2439" s="12"/>
    </row>
    <row r="2440" spans="1:29" x14ac:dyDescent="0.3">
      <c r="A2440" s="1">
        <f t="shared" si="380"/>
        <v>45225.374999994092</v>
      </c>
      <c r="B2440" s="6">
        <v>26</v>
      </c>
      <c r="C2440" s="6" t="s">
        <v>79</v>
      </c>
      <c r="D2440">
        <f>IF(HOUR(A2440)+MINUTE(A2440)/60&lt;=18,1,IF(HOUR(A2440)+MINUTE(A2440)/60&gt;=23.25,1,LOOKUP(DAY(A2440),calendario!$A$12:$A$41,calendario!$C$12:$C$41)))</f>
        <v>1</v>
      </c>
      <c r="E2440" s="89">
        <f t="shared" si="381"/>
        <v>4.5073115234375001</v>
      </c>
      <c r="F2440" s="88">
        <v>18.02924609375</v>
      </c>
      <c r="G2440" s="89">
        <f t="shared" si="381"/>
        <v>4.49791162109375</v>
      </c>
      <c r="H2440" s="86">
        <v>17.991646484375</v>
      </c>
      <c r="O2440" s="53">
        <f t="shared" si="382"/>
        <v>0</v>
      </c>
      <c r="P2440" s="54">
        <f t="shared" si="383"/>
        <v>58.927641853201457</v>
      </c>
      <c r="Q2440" s="69">
        <v>36.677925819885481</v>
      </c>
      <c r="R2440" s="53">
        <f t="shared" si="384"/>
        <v>9.6516669703279518</v>
      </c>
      <c r="S2440" s="53">
        <f t="shared" si="385"/>
        <v>0</v>
      </c>
      <c r="T2440" s="53">
        <f t="shared" si="386"/>
        <v>0</v>
      </c>
      <c r="U2440" s="53">
        <f t="shared" si="387"/>
        <v>58.927641853201457</v>
      </c>
      <c r="V2440" s="69">
        <v>36.677925819885481</v>
      </c>
      <c r="W2440" s="53">
        <f t="shared" si="388"/>
        <v>9.6516669703279518</v>
      </c>
      <c r="X2440" s="53">
        <f t="shared" si="389"/>
        <v>0</v>
      </c>
      <c r="Y2440" s="12"/>
      <c r="Z2440" s="21"/>
      <c r="AA2440" s="48"/>
      <c r="AB2440" s="21"/>
      <c r="AC2440" s="12"/>
    </row>
    <row r="2441" spans="1:29" x14ac:dyDescent="0.3">
      <c r="A2441" s="1">
        <f t="shared" si="380"/>
        <v>45225.385416660756</v>
      </c>
      <c r="B2441" s="6">
        <v>26</v>
      </c>
      <c r="C2441" s="6" t="s">
        <v>80</v>
      </c>
      <c r="D2441">
        <f>IF(HOUR(A2441)+MINUTE(A2441)/60&lt;=18,1,IF(HOUR(A2441)+MINUTE(A2441)/60&gt;=23.25,1,LOOKUP(DAY(A2441),calendario!$A$12:$A$41,calendario!$C$12:$C$41)))</f>
        <v>1</v>
      </c>
      <c r="E2441" s="89">
        <f t="shared" si="381"/>
        <v>4.5066015625000002</v>
      </c>
      <c r="F2441" s="88">
        <v>18.026406250000001</v>
      </c>
      <c r="G2441" s="89">
        <f t="shared" si="381"/>
        <v>4.4979931640624997</v>
      </c>
      <c r="H2441" s="86">
        <v>17.991972656249999</v>
      </c>
      <c r="O2441" s="53">
        <f t="shared" si="382"/>
        <v>0</v>
      </c>
      <c r="P2441" s="54">
        <f t="shared" si="383"/>
        <v>58.927641853201457</v>
      </c>
      <c r="Q2441" s="69">
        <v>37.121743623112955</v>
      </c>
      <c r="R2441" s="53">
        <f t="shared" si="384"/>
        <v>9.4297580687142144</v>
      </c>
      <c r="S2441" s="53">
        <f t="shared" si="385"/>
        <v>0</v>
      </c>
      <c r="T2441" s="53">
        <f t="shared" si="386"/>
        <v>0</v>
      </c>
      <c r="U2441" s="53">
        <f t="shared" si="387"/>
        <v>58.927641853201457</v>
      </c>
      <c r="V2441" s="69">
        <v>37.121743623112955</v>
      </c>
      <c r="W2441" s="53">
        <f t="shared" si="388"/>
        <v>9.4297580687142144</v>
      </c>
      <c r="X2441" s="53">
        <f t="shared" si="389"/>
        <v>0</v>
      </c>
      <c r="Y2441" s="12"/>
      <c r="Z2441" s="21"/>
      <c r="AA2441" s="48"/>
      <c r="AB2441" s="21"/>
      <c r="AC2441" s="12"/>
    </row>
    <row r="2442" spans="1:29" x14ac:dyDescent="0.3">
      <c r="A2442" s="1">
        <f t="shared" si="380"/>
        <v>45225.39583332742</v>
      </c>
      <c r="B2442" s="6">
        <v>26</v>
      </c>
      <c r="C2442" s="6" t="s">
        <v>81</v>
      </c>
      <c r="D2442">
        <f>IF(HOUR(A2442)+MINUTE(A2442)/60&lt;=18,1,IF(HOUR(A2442)+MINUTE(A2442)/60&gt;=23.25,1,LOOKUP(DAY(A2442),calendario!$A$12:$A$41,calendario!$C$12:$C$41)))</f>
        <v>1</v>
      </c>
      <c r="E2442" s="89">
        <f t="shared" si="381"/>
        <v>4.5056386718750003</v>
      </c>
      <c r="F2442" s="88">
        <v>18.022554687500001</v>
      </c>
      <c r="G2442" s="89">
        <f t="shared" si="381"/>
        <v>4.4977919921874996</v>
      </c>
      <c r="H2442" s="86">
        <v>17.991167968749998</v>
      </c>
      <c r="O2442" s="53">
        <f t="shared" si="382"/>
        <v>0</v>
      </c>
      <c r="P2442" s="54">
        <f t="shared" si="383"/>
        <v>58.927641853201457</v>
      </c>
      <c r="Q2442" s="69">
        <v>37.121743623112955</v>
      </c>
      <c r="R2442" s="53">
        <f t="shared" si="384"/>
        <v>9.4297580687142144</v>
      </c>
      <c r="S2442" s="53">
        <f t="shared" si="385"/>
        <v>0</v>
      </c>
      <c r="T2442" s="53">
        <f t="shared" si="386"/>
        <v>0</v>
      </c>
      <c r="U2442" s="53">
        <f t="shared" si="387"/>
        <v>58.927641853201457</v>
      </c>
      <c r="V2442" s="69">
        <v>37.121743623112955</v>
      </c>
      <c r="W2442" s="53">
        <f t="shared" si="388"/>
        <v>9.4297580687142144</v>
      </c>
      <c r="X2442" s="53">
        <f t="shared" si="389"/>
        <v>0</v>
      </c>
      <c r="Y2442" s="12"/>
      <c r="Z2442" s="21"/>
      <c r="AA2442" s="48"/>
      <c r="AB2442" s="21"/>
      <c r="AC2442" s="12"/>
    </row>
    <row r="2443" spans="1:29" x14ac:dyDescent="0.3">
      <c r="A2443" s="1">
        <f t="shared" si="380"/>
        <v>45225.406249994085</v>
      </c>
      <c r="B2443" s="6">
        <v>26</v>
      </c>
      <c r="C2443" s="6" t="s">
        <v>82</v>
      </c>
      <c r="D2443">
        <f>IF(HOUR(A2443)+MINUTE(A2443)/60&lt;=18,1,IF(HOUR(A2443)+MINUTE(A2443)/60&gt;=23.25,1,LOOKUP(DAY(A2443),calendario!$A$12:$A$41,calendario!$C$12:$C$41)))</f>
        <v>1</v>
      </c>
      <c r="E2443" s="89">
        <f t="shared" si="381"/>
        <v>4.5049355468750001</v>
      </c>
      <c r="F2443" s="88">
        <v>18.0197421875</v>
      </c>
      <c r="G2443" s="89">
        <f t="shared" si="381"/>
        <v>4.4978242187499999</v>
      </c>
      <c r="H2443" s="86">
        <v>17.991296875</v>
      </c>
      <c r="O2443" s="53">
        <f t="shared" si="382"/>
        <v>0</v>
      </c>
      <c r="P2443" s="54">
        <f t="shared" si="383"/>
        <v>58.927641853201457</v>
      </c>
      <c r="Q2443" s="69">
        <v>36.448321967725143</v>
      </c>
      <c r="R2443" s="53">
        <f t="shared" si="384"/>
        <v>9.7664688964081208</v>
      </c>
      <c r="S2443" s="53">
        <f t="shared" si="385"/>
        <v>0</v>
      </c>
      <c r="T2443" s="53">
        <f t="shared" si="386"/>
        <v>0</v>
      </c>
      <c r="U2443" s="53">
        <f t="shared" si="387"/>
        <v>58.927641853201457</v>
      </c>
      <c r="V2443" s="69">
        <v>36.448321967725143</v>
      </c>
      <c r="W2443" s="53">
        <f t="shared" si="388"/>
        <v>9.7664688964081208</v>
      </c>
      <c r="X2443" s="53">
        <f t="shared" si="389"/>
        <v>0</v>
      </c>
      <c r="Y2443" s="12"/>
      <c r="Z2443" s="21"/>
      <c r="AA2443" s="48"/>
      <c r="AB2443" s="21"/>
      <c r="AC2443" s="12"/>
    </row>
    <row r="2444" spans="1:29" x14ac:dyDescent="0.3">
      <c r="A2444" s="1">
        <f t="shared" si="380"/>
        <v>45225.416666660749</v>
      </c>
      <c r="B2444" s="6">
        <v>26</v>
      </c>
      <c r="C2444" s="6" t="s">
        <v>83</v>
      </c>
      <c r="D2444">
        <f>IF(HOUR(A2444)+MINUTE(A2444)/60&lt;=18,1,IF(HOUR(A2444)+MINUTE(A2444)/60&gt;=23.25,1,LOOKUP(DAY(A2444),calendario!$A$12:$A$41,calendario!$C$12:$C$41)))</f>
        <v>1</v>
      </c>
      <c r="E2444" s="89">
        <f t="shared" si="381"/>
        <v>4.5037543945312501</v>
      </c>
      <c r="F2444" s="88">
        <v>18.015017578125001</v>
      </c>
      <c r="G2444" s="89">
        <f t="shared" si="381"/>
        <v>4.4977534179687497</v>
      </c>
      <c r="H2444" s="86">
        <v>17.991013671874999</v>
      </c>
      <c r="O2444" s="53">
        <f t="shared" si="382"/>
        <v>0</v>
      </c>
      <c r="P2444" s="54">
        <f t="shared" si="383"/>
        <v>58.927641853201457</v>
      </c>
      <c r="Q2444" s="69">
        <v>36.448321967725143</v>
      </c>
      <c r="R2444" s="53">
        <f t="shared" si="384"/>
        <v>9.7664688964081208</v>
      </c>
      <c r="S2444" s="53">
        <f t="shared" si="385"/>
        <v>0</v>
      </c>
      <c r="T2444" s="53">
        <f t="shared" si="386"/>
        <v>0</v>
      </c>
      <c r="U2444" s="53">
        <f t="shared" si="387"/>
        <v>58.927641853201457</v>
      </c>
      <c r="V2444" s="69">
        <v>36.448321967725143</v>
      </c>
      <c r="W2444" s="53">
        <f t="shared" si="388"/>
        <v>9.7664688964081208</v>
      </c>
      <c r="X2444" s="53">
        <f t="shared" si="389"/>
        <v>0</v>
      </c>
      <c r="Y2444" s="12"/>
      <c r="Z2444" s="21"/>
      <c r="AA2444" s="48"/>
      <c r="AB2444" s="21"/>
      <c r="AC2444" s="12"/>
    </row>
    <row r="2445" spans="1:29" x14ac:dyDescent="0.3">
      <c r="A2445" s="1">
        <f t="shared" si="380"/>
        <v>45225.427083327413</v>
      </c>
      <c r="B2445" s="6">
        <v>26</v>
      </c>
      <c r="C2445" s="6" t="s">
        <v>84</v>
      </c>
      <c r="D2445">
        <f>IF(HOUR(A2445)+MINUTE(A2445)/60&lt;=18,1,IF(HOUR(A2445)+MINUTE(A2445)/60&gt;=23.25,1,LOOKUP(DAY(A2445),calendario!$A$12:$A$41,calendario!$C$12:$C$41)))</f>
        <v>1</v>
      </c>
      <c r="E2445" s="89">
        <f t="shared" si="381"/>
        <v>4.5024189453124999</v>
      </c>
      <c r="F2445" s="88">
        <v>18.009675781249999</v>
      </c>
      <c r="G2445" s="89">
        <f t="shared" si="381"/>
        <v>4.4975424804687503</v>
      </c>
      <c r="H2445" s="86">
        <v>17.990169921875001</v>
      </c>
      <c r="O2445" s="53">
        <f t="shared" si="382"/>
        <v>0</v>
      </c>
      <c r="P2445" s="54">
        <f t="shared" si="383"/>
        <v>58.927641853201457</v>
      </c>
      <c r="Q2445" s="69">
        <v>35.965950806871419</v>
      </c>
      <c r="R2445" s="53">
        <f t="shared" si="384"/>
        <v>10.007654476834983</v>
      </c>
      <c r="S2445" s="53">
        <f t="shared" si="385"/>
        <v>0</v>
      </c>
      <c r="T2445" s="53">
        <f t="shared" si="386"/>
        <v>0</v>
      </c>
      <c r="U2445" s="53">
        <f t="shared" si="387"/>
        <v>58.927641853201457</v>
      </c>
      <c r="V2445" s="69">
        <v>35.965950806871419</v>
      </c>
      <c r="W2445" s="53">
        <f t="shared" si="388"/>
        <v>10.007654476834983</v>
      </c>
      <c r="X2445" s="53">
        <f t="shared" si="389"/>
        <v>0</v>
      </c>
      <c r="Y2445" s="12"/>
      <c r="Z2445" s="21"/>
      <c r="AA2445" s="48"/>
      <c r="AB2445" s="21"/>
      <c r="AC2445" s="12"/>
    </row>
    <row r="2446" spans="1:29" x14ac:dyDescent="0.3">
      <c r="A2446" s="1">
        <f t="shared" si="380"/>
        <v>45225.437499994077</v>
      </c>
      <c r="B2446" s="6">
        <v>26</v>
      </c>
      <c r="C2446" s="6" t="s">
        <v>85</v>
      </c>
      <c r="D2446">
        <f>IF(HOUR(A2446)+MINUTE(A2446)/60&lt;=18,1,IF(HOUR(A2446)+MINUTE(A2446)/60&gt;=23.25,1,LOOKUP(DAY(A2446),calendario!$A$12:$A$41,calendario!$C$12:$C$41)))</f>
        <v>1</v>
      </c>
      <c r="E2446" s="89">
        <f t="shared" si="381"/>
        <v>4.5015498046875004</v>
      </c>
      <c r="F2446" s="88">
        <v>18.006199218750002</v>
      </c>
      <c r="G2446" s="89">
        <f t="shared" si="381"/>
        <v>4.49771533203125</v>
      </c>
      <c r="H2446" s="86">
        <v>17.990861328125</v>
      </c>
      <c r="O2446" s="53">
        <f t="shared" si="382"/>
        <v>0</v>
      </c>
      <c r="P2446" s="54">
        <f t="shared" si="383"/>
        <v>58.927641853201457</v>
      </c>
      <c r="Q2446" s="69">
        <v>35.965950806871419</v>
      </c>
      <c r="R2446" s="53">
        <f t="shared" si="384"/>
        <v>10.007654476834983</v>
      </c>
      <c r="S2446" s="53">
        <f t="shared" si="385"/>
        <v>0</v>
      </c>
      <c r="T2446" s="53">
        <f t="shared" si="386"/>
        <v>0</v>
      </c>
      <c r="U2446" s="53">
        <f t="shared" si="387"/>
        <v>58.927641853201457</v>
      </c>
      <c r="V2446" s="69">
        <v>35.965950806871419</v>
      </c>
      <c r="W2446" s="53">
        <f t="shared" si="388"/>
        <v>10.007654476834983</v>
      </c>
      <c r="X2446" s="53">
        <f t="shared" si="389"/>
        <v>0</v>
      </c>
      <c r="Y2446" s="12"/>
      <c r="Z2446" s="21"/>
      <c r="AA2446" s="48"/>
      <c r="AB2446" s="21"/>
      <c r="AC2446" s="12"/>
    </row>
    <row r="2447" spans="1:29" x14ac:dyDescent="0.3">
      <c r="A2447" s="1">
        <f t="shared" si="380"/>
        <v>45225.447916660742</v>
      </c>
      <c r="B2447" s="6">
        <v>26</v>
      </c>
      <c r="C2447" s="6" t="s">
        <v>86</v>
      </c>
      <c r="D2447">
        <f>IF(HOUR(A2447)+MINUTE(A2447)/60&lt;=18,1,IF(HOUR(A2447)+MINUTE(A2447)/60&gt;=23.25,1,LOOKUP(DAY(A2447),calendario!$A$12:$A$41,calendario!$C$12:$C$41)))</f>
        <v>1</v>
      </c>
      <c r="E2447" s="89">
        <f t="shared" si="381"/>
        <v>4.4997456054687497</v>
      </c>
      <c r="F2447" s="88">
        <v>17.998982421874999</v>
      </c>
      <c r="G2447" s="89">
        <f t="shared" si="381"/>
        <v>4.4979140624999996</v>
      </c>
      <c r="H2447" s="86">
        <v>17.991656249999998</v>
      </c>
      <c r="O2447" s="53">
        <f t="shared" si="382"/>
        <v>0</v>
      </c>
      <c r="P2447" s="54">
        <f t="shared" si="383"/>
        <v>58.927641853201457</v>
      </c>
      <c r="Q2447" s="69">
        <v>36.654654606975534</v>
      </c>
      <c r="R2447" s="53">
        <f t="shared" si="384"/>
        <v>9.6633025767829253</v>
      </c>
      <c r="S2447" s="53">
        <f t="shared" si="385"/>
        <v>0</v>
      </c>
      <c r="T2447" s="53">
        <f t="shared" si="386"/>
        <v>0</v>
      </c>
      <c r="U2447" s="53">
        <f t="shared" si="387"/>
        <v>58.927641853201457</v>
      </c>
      <c r="V2447" s="69">
        <v>36.654654606975534</v>
      </c>
      <c r="W2447" s="53">
        <f t="shared" si="388"/>
        <v>9.6633025767829253</v>
      </c>
      <c r="X2447" s="53">
        <f t="shared" si="389"/>
        <v>0</v>
      </c>
      <c r="Y2447" s="12"/>
      <c r="Z2447" s="21"/>
      <c r="AA2447" s="48"/>
      <c r="AB2447" s="21"/>
      <c r="AC2447" s="12"/>
    </row>
    <row r="2448" spans="1:29" x14ac:dyDescent="0.3">
      <c r="A2448" s="1">
        <f t="shared" si="380"/>
        <v>45225.458333327406</v>
      </c>
      <c r="B2448" s="6">
        <v>26</v>
      </c>
      <c r="C2448" s="6" t="s">
        <v>87</v>
      </c>
      <c r="D2448">
        <f>IF(HOUR(A2448)+MINUTE(A2448)/60&lt;=18,1,IF(HOUR(A2448)+MINUTE(A2448)/60&gt;=23.25,1,LOOKUP(DAY(A2448),calendario!$A$12:$A$41,calendario!$C$12:$C$41)))</f>
        <v>1</v>
      </c>
      <c r="E2448" s="89">
        <f t="shared" si="381"/>
        <v>4.4983242187499997</v>
      </c>
      <c r="F2448" s="88">
        <v>17.993296874999999</v>
      </c>
      <c r="G2448" s="89">
        <f t="shared" si="381"/>
        <v>4.4977294921875002</v>
      </c>
      <c r="H2448" s="86">
        <v>17.990917968750001</v>
      </c>
      <c r="O2448" s="53">
        <f t="shared" si="382"/>
        <v>0</v>
      </c>
      <c r="P2448" s="54">
        <f t="shared" si="383"/>
        <v>58.927641853201457</v>
      </c>
      <c r="Q2448" s="69">
        <v>36.654654606975534</v>
      </c>
      <c r="R2448" s="53">
        <f t="shared" si="384"/>
        <v>9.6633025767829253</v>
      </c>
      <c r="S2448" s="53">
        <f t="shared" si="385"/>
        <v>0</v>
      </c>
      <c r="T2448" s="53">
        <f t="shared" si="386"/>
        <v>0</v>
      </c>
      <c r="U2448" s="53">
        <f t="shared" si="387"/>
        <v>58.927641853201457</v>
      </c>
      <c r="V2448" s="69">
        <v>36.654654606975534</v>
      </c>
      <c r="W2448" s="53">
        <f t="shared" si="388"/>
        <v>9.6633025767829253</v>
      </c>
      <c r="X2448" s="53">
        <f t="shared" si="389"/>
        <v>0</v>
      </c>
      <c r="Y2448" s="12"/>
      <c r="Z2448" s="21"/>
      <c r="AA2448" s="48"/>
      <c r="AB2448" s="21"/>
      <c r="AC2448" s="12"/>
    </row>
    <row r="2449" spans="1:29" x14ac:dyDescent="0.3">
      <c r="A2449" s="1">
        <f t="shared" si="380"/>
        <v>45225.46874999407</v>
      </c>
      <c r="B2449" s="6">
        <v>26</v>
      </c>
      <c r="C2449" s="6" t="s">
        <v>88</v>
      </c>
      <c r="D2449">
        <f>IF(HOUR(A2449)+MINUTE(A2449)/60&lt;=18,1,IF(HOUR(A2449)+MINUTE(A2449)/60&gt;=23.25,1,LOOKUP(DAY(A2449),calendario!$A$12:$A$41,calendario!$C$12:$C$41)))</f>
        <v>1</v>
      </c>
      <c r="E2449" s="89">
        <f t="shared" si="381"/>
        <v>4.4970112304687504</v>
      </c>
      <c r="F2449" s="88">
        <v>17.988044921875002</v>
      </c>
      <c r="G2449" s="89">
        <f t="shared" si="381"/>
        <v>4.49742333984375</v>
      </c>
      <c r="H2449" s="86">
        <v>17.989693359375</v>
      </c>
      <c r="O2449" s="53">
        <f t="shared" si="382"/>
        <v>0</v>
      </c>
      <c r="P2449" s="54">
        <f t="shared" si="383"/>
        <v>58.927641853201457</v>
      </c>
      <c r="Q2449" s="69">
        <v>36.846223841749087</v>
      </c>
      <c r="R2449" s="53">
        <f t="shared" si="384"/>
        <v>9.5675179593961488</v>
      </c>
      <c r="S2449" s="53">
        <f t="shared" si="385"/>
        <v>0</v>
      </c>
      <c r="T2449" s="53">
        <f t="shared" si="386"/>
        <v>0</v>
      </c>
      <c r="U2449" s="53">
        <f t="shared" si="387"/>
        <v>58.927641853201457</v>
      </c>
      <c r="V2449" s="69">
        <v>36.846223841749087</v>
      </c>
      <c r="W2449" s="53">
        <f t="shared" si="388"/>
        <v>9.5675179593961488</v>
      </c>
      <c r="X2449" s="53">
        <f t="shared" si="389"/>
        <v>0</v>
      </c>
      <c r="Y2449" s="12"/>
      <c r="Z2449" s="21"/>
      <c r="AA2449" s="48"/>
      <c r="AB2449" s="21"/>
      <c r="AC2449" s="12"/>
    </row>
    <row r="2450" spans="1:29" x14ac:dyDescent="0.3">
      <c r="A2450" s="1">
        <f t="shared" si="380"/>
        <v>45225.479166660734</v>
      </c>
      <c r="B2450" s="6">
        <v>26</v>
      </c>
      <c r="C2450" s="6" t="s">
        <v>89</v>
      </c>
      <c r="D2450">
        <f>IF(HOUR(A2450)+MINUTE(A2450)/60&lt;=18,1,IF(HOUR(A2450)+MINUTE(A2450)/60&gt;=23.25,1,LOOKUP(DAY(A2450),calendario!$A$12:$A$41,calendario!$C$12:$C$41)))</f>
        <v>1</v>
      </c>
      <c r="E2450" s="89">
        <f t="shared" si="381"/>
        <v>4.49674755859375</v>
      </c>
      <c r="F2450" s="88">
        <v>17.986990234375</v>
      </c>
      <c r="G2450" s="89">
        <f t="shared" si="381"/>
        <v>4.49761083984375</v>
      </c>
      <c r="H2450" s="86">
        <v>17.990443359375</v>
      </c>
      <c r="O2450" s="53">
        <f t="shared" si="382"/>
        <v>0</v>
      </c>
      <c r="P2450" s="54">
        <f t="shared" si="383"/>
        <v>58.927641853201457</v>
      </c>
      <c r="Q2450" s="69">
        <v>36.846223841749087</v>
      </c>
      <c r="R2450" s="53">
        <f t="shared" si="384"/>
        <v>9.5675179593961488</v>
      </c>
      <c r="S2450" s="53">
        <f t="shared" si="385"/>
        <v>0</v>
      </c>
      <c r="T2450" s="53">
        <f t="shared" si="386"/>
        <v>0</v>
      </c>
      <c r="U2450" s="53">
        <f t="shared" si="387"/>
        <v>58.927641853201457</v>
      </c>
      <c r="V2450" s="69">
        <v>36.846223841749087</v>
      </c>
      <c r="W2450" s="53">
        <f t="shared" si="388"/>
        <v>9.5675179593961488</v>
      </c>
      <c r="X2450" s="53">
        <f t="shared" si="389"/>
        <v>0</v>
      </c>
      <c r="Y2450" s="12"/>
      <c r="Z2450" s="21"/>
      <c r="AA2450" s="48"/>
      <c r="AB2450" s="21"/>
      <c r="AC2450" s="12"/>
    </row>
    <row r="2451" spans="1:29" x14ac:dyDescent="0.3">
      <c r="A2451" s="1">
        <f t="shared" si="380"/>
        <v>45225.489583327399</v>
      </c>
      <c r="B2451" s="6">
        <v>26</v>
      </c>
      <c r="C2451" s="6" t="s">
        <v>90</v>
      </c>
      <c r="D2451">
        <f>IF(HOUR(A2451)+MINUTE(A2451)/60&lt;=18,1,IF(HOUR(A2451)+MINUTE(A2451)/60&gt;=23.25,1,LOOKUP(DAY(A2451),calendario!$A$12:$A$41,calendario!$C$12:$C$41)))</f>
        <v>1</v>
      </c>
      <c r="E2451" s="89">
        <f t="shared" si="381"/>
        <v>4.4966372070312497</v>
      </c>
      <c r="F2451" s="88">
        <v>17.986548828124999</v>
      </c>
      <c r="G2451" s="89">
        <f t="shared" si="381"/>
        <v>4.4977084960937503</v>
      </c>
      <c r="H2451" s="86">
        <v>17.990833984375001</v>
      </c>
      <c r="O2451" s="53">
        <f t="shared" si="382"/>
        <v>0</v>
      </c>
      <c r="P2451" s="54">
        <f t="shared" si="383"/>
        <v>58.927641853201457</v>
      </c>
      <c r="Q2451" s="69">
        <v>36.804476054138469</v>
      </c>
      <c r="R2451" s="53">
        <f t="shared" si="384"/>
        <v>9.5883918532014576</v>
      </c>
      <c r="S2451" s="53">
        <f t="shared" si="385"/>
        <v>0</v>
      </c>
      <c r="T2451" s="53">
        <f t="shared" si="386"/>
        <v>0</v>
      </c>
      <c r="U2451" s="53">
        <f t="shared" si="387"/>
        <v>58.927641853201457</v>
      </c>
      <c r="V2451" s="69">
        <v>36.804476054138469</v>
      </c>
      <c r="W2451" s="53">
        <f t="shared" si="388"/>
        <v>9.5883918532014576</v>
      </c>
      <c r="X2451" s="53">
        <f t="shared" si="389"/>
        <v>0</v>
      </c>
      <c r="Y2451" s="12"/>
      <c r="Z2451" s="21"/>
      <c r="AA2451" s="48"/>
      <c r="AB2451" s="21"/>
      <c r="AC2451" s="12"/>
    </row>
    <row r="2452" spans="1:29" x14ac:dyDescent="0.3">
      <c r="A2452" s="1">
        <f t="shared" si="380"/>
        <v>45225.499999994063</v>
      </c>
      <c r="B2452" s="6">
        <v>26</v>
      </c>
      <c r="C2452" s="6" t="s">
        <v>91</v>
      </c>
      <c r="D2452">
        <f>IF(HOUR(A2452)+MINUTE(A2452)/60&lt;=18,1,IF(HOUR(A2452)+MINUTE(A2452)/60&gt;=23.25,1,LOOKUP(DAY(A2452),calendario!$A$12:$A$41,calendario!$C$12:$C$41)))</f>
        <v>1</v>
      </c>
      <c r="E2452" s="89">
        <f t="shared" si="381"/>
        <v>4.4964672851562497</v>
      </c>
      <c r="F2452" s="88">
        <v>17.985869140624999</v>
      </c>
      <c r="G2452" s="89">
        <f t="shared" si="381"/>
        <v>4.4977309570312496</v>
      </c>
      <c r="H2452" s="86">
        <v>17.990923828124998</v>
      </c>
      <c r="O2452" s="53">
        <f t="shared" si="382"/>
        <v>0</v>
      </c>
      <c r="P2452" s="54">
        <f t="shared" si="383"/>
        <v>58.927641853201457</v>
      </c>
      <c r="Q2452" s="69">
        <v>36.804476054138469</v>
      </c>
      <c r="R2452" s="53">
        <f t="shared" si="384"/>
        <v>9.5883918532014576</v>
      </c>
      <c r="S2452" s="53">
        <f t="shared" si="385"/>
        <v>0</v>
      </c>
      <c r="T2452" s="53">
        <f t="shared" si="386"/>
        <v>0</v>
      </c>
      <c r="U2452" s="53">
        <f t="shared" si="387"/>
        <v>58.927641853201457</v>
      </c>
      <c r="V2452" s="69">
        <v>36.804476054138469</v>
      </c>
      <c r="W2452" s="53">
        <f t="shared" si="388"/>
        <v>9.5883918532014576</v>
      </c>
      <c r="X2452" s="53">
        <f t="shared" si="389"/>
        <v>0</v>
      </c>
      <c r="Y2452" s="12"/>
      <c r="Z2452" s="21"/>
      <c r="AA2452" s="48"/>
      <c r="AB2452" s="21"/>
      <c r="AC2452" s="12"/>
    </row>
    <row r="2453" spans="1:29" x14ac:dyDescent="0.3">
      <c r="A2453" s="1">
        <f t="shared" si="380"/>
        <v>45225.510416660727</v>
      </c>
      <c r="B2453" s="6">
        <v>26</v>
      </c>
      <c r="C2453" s="6" t="s">
        <v>93</v>
      </c>
      <c r="D2453">
        <f>IF(HOUR(A2453)+MINUTE(A2453)/60&lt;=18,1,IF(HOUR(A2453)+MINUTE(A2453)/60&gt;=23.25,1,LOOKUP(DAY(A2453),calendario!$A$12:$A$41,calendario!$C$12:$C$41)))</f>
        <v>1</v>
      </c>
      <c r="E2453" s="89">
        <f t="shared" si="381"/>
        <v>4.4960131835937496</v>
      </c>
      <c r="F2453" s="88">
        <v>17.984052734374998</v>
      </c>
      <c r="G2453" s="89">
        <f t="shared" si="381"/>
        <v>4.4976733398437503</v>
      </c>
      <c r="H2453" s="86">
        <v>17.990693359375001</v>
      </c>
      <c r="O2453" s="53">
        <f t="shared" si="382"/>
        <v>0</v>
      </c>
      <c r="P2453" s="54">
        <f t="shared" si="383"/>
        <v>58.927641853201457</v>
      </c>
      <c r="Q2453" s="69">
        <v>36.693828735033833</v>
      </c>
      <c r="R2453" s="53">
        <f t="shared" si="384"/>
        <v>9.6437155127537757</v>
      </c>
      <c r="S2453" s="53">
        <f t="shared" si="385"/>
        <v>0</v>
      </c>
      <c r="T2453" s="53">
        <f t="shared" si="386"/>
        <v>0</v>
      </c>
      <c r="U2453" s="53">
        <f t="shared" si="387"/>
        <v>58.927641853201457</v>
      </c>
      <c r="V2453" s="69">
        <v>36.693828735033833</v>
      </c>
      <c r="W2453" s="53">
        <f t="shared" si="388"/>
        <v>9.6437155127537757</v>
      </c>
      <c r="X2453" s="53">
        <f t="shared" si="389"/>
        <v>0</v>
      </c>
      <c r="Y2453" s="12"/>
      <c r="Z2453" s="21"/>
      <c r="AA2453" s="48"/>
      <c r="AB2453" s="21"/>
      <c r="AC2453" s="12"/>
    </row>
    <row r="2454" spans="1:29" x14ac:dyDescent="0.3">
      <c r="A2454" s="1">
        <f t="shared" si="380"/>
        <v>45225.520833327391</v>
      </c>
      <c r="B2454" s="6">
        <v>26</v>
      </c>
      <c r="C2454" s="6" t="s">
        <v>94</v>
      </c>
      <c r="D2454">
        <f>IF(HOUR(A2454)+MINUTE(A2454)/60&lt;=18,1,IF(HOUR(A2454)+MINUTE(A2454)/60&gt;=23.25,1,LOOKUP(DAY(A2454),calendario!$A$12:$A$41,calendario!$C$12:$C$41)))</f>
        <v>1</v>
      </c>
      <c r="E2454" s="89">
        <f t="shared" si="381"/>
        <v>4.4963505859374999</v>
      </c>
      <c r="F2454" s="88">
        <v>17.98540234375</v>
      </c>
      <c r="G2454" s="89">
        <f t="shared" si="381"/>
        <v>4.4977993164062502</v>
      </c>
      <c r="H2454" s="86">
        <v>17.991197265625001</v>
      </c>
      <c r="O2454" s="53">
        <f t="shared" si="382"/>
        <v>0</v>
      </c>
      <c r="P2454" s="54">
        <f t="shared" si="383"/>
        <v>58.927641853201457</v>
      </c>
      <c r="Q2454" s="69">
        <v>36.693828735033833</v>
      </c>
      <c r="R2454" s="53">
        <f t="shared" si="384"/>
        <v>9.6437155127537757</v>
      </c>
      <c r="S2454" s="53">
        <f t="shared" si="385"/>
        <v>0</v>
      </c>
      <c r="T2454" s="53">
        <f t="shared" si="386"/>
        <v>0</v>
      </c>
      <c r="U2454" s="53">
        <f t="shared" si="387"/>
        <v>58.927641853201457</v>
      </c>
      <c r="V2454" s="69">
        <v>36.693828735033833</v>
      </c>
      <c r="W2454" s="53">
        <f t="shared" si="388"/>
        <v>9.6437155127537757</v>
      </c>
      <c r="X2454" s="53">
        <f t="shared" si="389"/>
        <v>0</v>
      </c>
      <c r="Y2454" s="12"/>
      <c r="Z2454" s="21"/>
      <c r="AA2454" s="48"/>
      <c r="AB2454" s="21"/>
      <c r="AC2454" s="12"/>
    </row>
    <row r="2455" spans="1:29" x14ac:dyDescent="0.3">
      <c r="A2455" s="1">
        <f t="shared" si="380"/>
        <v>45225.531249994056</v>
      </c>
      <c r="B2455" s="6">
        <v>26</v>
      </c>
      <c r="C2455" s="6" t="s">
        <v>96</v>
      </c>
      <c r="D2455">
        <f>IF(HOUR(A2455)+MINUTE(A2455)/60&lt;=18,1,IF(HOUR(A2455)+MINUTE(A2455)/60&gt;=23.25,1,LOOKUP(DAY(A2455),calendario!$A$12:$A$41,calendario!$C$12:$C$41)))</f>
        <v>1</v>
      </c>
      <c r="E2455" s="89">
        <f t="shared" si="381"/>
        <v>4.4964843749999996</v>
      </c>
      <c r="F2455" s="88">
        <v>17.985937499999999</v>
      </c>
      <c r="G2455" s="89">
        <f t="shared" si="381"/>
        <v>4.4980185546874996</v>
      </c>
      <c r="H2455" s="86">
        <v>17.992074218749998</v>
      </c>
      <c r="O2455" s="53">
        <f t="shared" si="382"/>
        <v>0</v>
      </c>
      <c r="P2455" s="54">
        <f t="shared" si="383"/>
        <v>58.927641853201457</v>
      </c>
      <c r="Q2455" s="69">
        <v>36.570752993232688</v>
      </c>
      <c r="R2455" s="53">
        <f t="shared" si="384"/>
        <v>9.7052533836543482</v>
      </c>
      <c r="S2455" s="53">
        <f t="shared" si="385"/>
        <v>0</v>
      </c>
      <c r="T2455" s="53">
        <f t="shared" si="386"/>
        <v>0</v>
      </c>
      <c r="U2455" s="53">
        <f t="shared" si="387"/>
        <v>58.927641853201457</v>
      </c>
      <c r="V2455" s="69">
        <v>36.570752993232688</v>
      </c>
      <c r="W2455" s="53">
        <f t="shared" si="388"/>
        <v>9.7052533836543482</v>
      </c>
      <c r="X2455" s="53">
        <f t="shared" si="389"/>
        <v>0</v>
      </c>
      <c r="Y2455" s="12"/>
      <c r="Z2455" s="21"/>
      <c r="AA2455" s="48"/>
      <c r="AB2455" s="21"/>
      <c r="AC2455" s="12"/>
    </row>
    <row r="2456" spans="1:29" x14ac:dyDescent="0.3">
      <c r="A2456" s="1">
        <f t="shared" si="380"/>
        <v>45225.54166666072</v>
      </c>
      <c r="B2456" s="6">
        <v>26</v>
      </c>
      <c r="C2456" s="6" t="s">
        <v>97</v>
      </c>
      <c r="D2456">
        <f>IF(HOUR(A2456)+MINUTE(A2456)/60&lt;=18,1,IF(HOUR(A2456)+MINUTE(A2456)/60&gt;=23.25,1,LOOKUP(DAY(A2456),calendario!$A$12:$A$41,calendario!$C$12:$C$41)))</f>
        <v>1</v>
      </c>
      <c r="E2456" s="89">
        <f t="shared" si="381"/>
        <v>4.4962534179687497</v>
      </c>
      <c r="F2456" s="88">
        <v>17.985013671874999</v>
      </c>
      <c r="G2456" s="89">
        <f t="shared" si="381"/>
        <v>4.49801220703125</v>
      </c>
      <c r="H2456" s="86">
        <v>17.992048828125</v>
      </c>
      <c r="O2456" s="53">
        <f t="shared" si="382"/>
        <v>0</v>
      </c>
      <c r="P2456" s="54">
        <f t="shared" si="383"/>
        <v>58.927641853201457</v>
      </c>
      <c r="Q2456" s="69">
        <v>36.570752993232688</v>
      </c>
      <c r="R2456" s="53">
        <f t="shared" si="384"/>
        <v>9.7052533836543482</v>
      </c>
      <c r="S2456" s="53">
        <f t="shared" si="385"/>
        <v>0</v>
      </c>
      <c r="T2456" s="53">
        <f t="shared" si="386"/>
        <v>0</v>
      </c>
      <c r="U2456" s="53">
        <f t="shared" si="387"/>
        <v>58.927641853201457</v>
      </c>
      <c r="V2456" s="69">
        <v>36.570752993232688</v>
      </c>
      <c r="W2456" s="53">
        <f t="shared" si="388"/>
        <v>9.7052533836543482</v>
      </c>
      <c r="X2456" s="53">
        <f t="shared" si="389"/>
        <v>0</v>
      </c>
      <c r="Y2456" s="12"/>
      <c r="Z2456" s="21"/>
      <c r="AA2456" s="48"/>
      <c r="AB2456" s="21"/>
      <c r="AC2456" s="12"/>
    </row>
    <row r="2457" spans="1:29" x14ac:dyDescent="0.3">
      <c r="A2457" s="1">
        <f t="shared" si="380"/>
        <v>45225.552083327384</v>
      </c>
      <c r="B2457" s="6">
        <v>26</v>
      </c>
      <c r="C2457" s="6" t="s">
        <v>98</v>
      </c>
      <c r="D2457">
        <f>IF(HOUR(A2457)+MINUTE(A2457)/60&lt;=18,1,IF(HOUR(A2457)+MINUTE(A2457)/60&gt;=23.25,1,LOOKUP(DAY(A2457),calendario!$A$12:$A$41,calendario!$C$12:$C$41)))</f>
        <v>1</v>
      </c>
      <c r="E2457" s="89">
        <f t="shared" si="381"/>
        <v>4.4962441406250004</v>
      </c>
      <c r="F2457" s="88">
        <v>17.984976562500002</v>
      </c>
      <c r="G2457" s="89">
        <f t="shared" si="381"/>
        <v>4.4971889648437502</v>
      </c>
      <c r="H2457" s="86">
        <v>17.988755859375001</v>
      </c>
      <c r="O2457" s="53">
        <f t="shared" si="382"/>
        <v>0</v>
      </c>
      <c r="P2457" s="54">
        <f t="shared" si="383"/>
        <v>58.927641853201457</v>
      </c>
      <c r="Q2457" s="69">
        <v>36.936825611660595</v>
      </c>
      <c r="R2457" s="53">
        <f t="shared" si="384"/>
        <v>9.5222170744403947</v>
      </c>
      <c r="S2457" s="53">
        <f t="shared" si="385"/>
        <v>0</v>
      </c>
      <c r="T2457" s="53">
        <f t="shared" si="386"/>
        <v>0</v>
      </c>
      <c r="U2457" s="53">
        <f t="shared" si="387"/>
        <v>58.927641853201457</v>
      </c>
      <c r="V2457" s="69">
        <v>36.936825611660595</v>
      </c>
      <c r="W2457" s="53">
        <f t="shared" si="388"/>
        <v>9.5222170744403947</v>
      </c>
      <c r="X2457" s="53">
        <f t="shared" si="389"/>
        <v>0</v>
      </c>
      <c r="Y2457" s="12"/>
      <c r="Z2457" s="21"/>
      <c r="AA2457" s="48"/>
      <c r="AB2457" s="21"/>
      <c r="AC2457" s="12"/>
    </row>
    <row r="2458" spans="1:29" x14ac:dyDescent="0.3">
      <c r="A2458" s="1">
        <f t="shared" si="380"/>
        <v>45225.562499994048</v>
      </c>
      <c r="B2458" s="6">
        <v>26</v>
      </c>
      <c r="C2458" s="6" t="s">
        <v>99</v>
      </c>
      <c r="D2458">
        <f>IF(HOUR(A2458)+MINUTE(A2458)/60&lt;=18,1,IF(HOUR(A2458)+MINUTE(A2458)/60&gt;=23.25,1,LOOKUP(DAY(A2458),calendario!$A$12:$A$41,calendario!$C$12:$C$41)))</f>
        <v>1</v>
      </c>
      <c r="E2458" s="89">
        <f t="shared" si="381"/>
        <v>4.4966367187499996</v>
      </c>
      <c r="F2458" s="88">
        <v>17.986546874999998</v>
      </c>
      <c r="G2458" s="89">
        <f t="shared" si="381"/>
        <v>4.4974038085937504</v>
      </c>
      <c r="H2458" s="86">
        <v>17.989615234375002</v>
      </c>
      <c r="O2458" s="53">
        <f t="shared" si="382"/>
        <v>0</v>
      </c>
      <c r="P2458" s="54">
        <f t="shared" si="383"/>
        <v>58.927641853201457</v>
      </c>
      <c r="Q2458" s="69">
        <v>36.936825611660595</v>
      </c>
      <c r="R2458" s="53">
        <f t="shared" si="384"/>
        <v>9.5222170744403947</v>
      </c>
      <c r="S2458" s="53">
        <f t="shared" si="385"/>
        <v>0</v>
      </c>
      <c r="T2458" s="53">
        <f t="shared" si="386"/>
        <v>0</v>
      </c>
      <c r="U2458" s="53">
        <f t="shared" si="387"/>
        <v>58.927641853201457</v>
      </c>
      <c r="V2458" s="69">
        <v>36.936825611660595</v>
      </c>
      <c r="W2458" s="53">
        <f t="shared" si="388"/>
        <v>9.5222170744403947</v>
      </c>
      <c r="X2458" s="53">
        <f t="shared" si="389"/>
        <v>0</v>
      </c>
      <c r="Y2458" s="12"/>
      <c r="Z2458" s="21"/>
      <c r="AA2458" s="48"/>
      <c r="AB2458" s="21"/>
      <c r="AC2458" s="12"/>
    </row>
    <row r="2459" spans="1:29" x14ac:dyDescent="0.3">
      <c r="A2459" s="1">
        <f t="shared" si="380"/>
        <v>45225.572916660713</v>
      </c>
      <c r="B2459" s="6">
        <v>26</v>
      </c>
      <c r="C2459" s="6" t="s">
        <v>100</v>
      </c>
      <c r="D2459">
        <f>IF(HOUR(A2459)+MINUTE(A2459)/60&lt;=18,1,IF(HOUR(A2459)+MINUTE(A2459)/60&gt;=23.25,1,LOOKUP(DAY(A2459),calendario!$A$12:$A$41,calendario!$C$12:$C$41)))</f>
        <v>1</v>
      </c>
      <c r="E2459" s="89">
        <f t="shared" si="381"/>
        <v>4.4969453125000003</v>
      </c>
      <c r="F2459" s="88">
        <v>17.987781250000001</v>
      </c>
      <c r="G2459" s="89">
        <f t="shared" si="381"/>
        <v>4.4977563476562503</v>
      </c>
      <c r="H2459" s="86">
        <v>17.991025390625001</v>
      </c>
      <c r="O2459" s="53">
        <f t="shared" si="382"/>
        <v>0</v>
      </c>
      <c r="P2459" s="54">
        <f t="shared" si="383"/>
        <v>58.927641853201457</v>
      </c>
      <c r="Q2459" s="69">
        <v>35.9096592920354</v>
      </c>
      <c r="R2459" s="53">
        <f t="shared" si="384"/>
        <v>10.035800234252992</v>
      </c>
      <c r="S2459" s="53">
        <f t="shared" si="385"/>
        <v>0</v>
      </c>
      <c r="T2459" s="53">
        <f t="shared" si="386"/>
        <v>0</v>
      </c>
      <c r="U2459" s="53">
        <f t="shared" si="387"/>
        <v>58.927641853201457</v>
      </c>
      <c r="V2459" s="69">
        <v>35.9096592920354</v>
      </c>
      <c r="W2459" s="53">
        <f t="shared" si="388"/>
        <v>10.035800234252992</v>
      </c>
      <c r="X2459" s="53">
        <f t="shared" si="389"/>
        <v>0</v>
      </c>
      <c r="Y2459" s="12"/>
      <c r="Z2459" s="21"/>
      <c r="AA2459" s="48"/>
      <c r="AB2459" s="21"/>
      <c r="AC2459" s="12"/>
    </row>
    <row r="2460" spans="1:29" x14ac:dyDescent="0.3">
      <c r="A2460" s="1">
        <f t="shared" si="380"/>
        <v>45225.583333327377</v>
      </c>
      <c r="B2460" s="6">
        <v>26</v>
      </c>
      <c r="C2460" s="6" t="s">
        <v>101</v>
      </c>
      <c r="D2460">
        <f>IF(HOUR(A2460)+MINUTE(A2460)/60&lt;=18,1,IF(HOUR(A2460)+MINUTE(A2460)/60&gt;=23.25,1,LOOKUP(DAY(A2460),calendario!$A$12:$A$41,calendario!$C$12:$C$41)))</f>
        <v>1</v>
      </c>
      <c r="E2460" s="89">
        <f t="shared" si="381"/>
        <v>4.4969316406250002</v>
      </c>
      <c r="F2460" s="88">
        <v>17.987726562500001</v>
      </c>
      <c r="G2460" s="89">
        <f t="shared" si="381"/>
        <v>4.4979340820312501</v>
      </c>
      <c r="H2460" s="86">
        <v>17.991736328125</v>
      </c>
      <c r="O2460" s="53">
        <f t="shared" si="382"/>
        <v>0</v>
      </c>
      <c r="P2460" s="54">
        <f t="shared" si="383"/>
        <v>58.927641853201457</v>
      </c>
      <c r="Q2460" s="69">
        <v>35.9096592920354</v>
      </c>
      <c r="R2460" s="53">
        <f t="shared" si="384"/>
        <v>10.035800234252992</v>
      </c>
      <c r="S2460" s="53">
        <f t="shared" si="385"/>
        <v>0</v>
      </c>
      <c r="T2460" s="53">
        <f t="shared" si="386"/>
        <v>0</v>
      </c>
      <c r="U2460" s="53">
        <f t="shared" si="387"/>
        <v>58.927641853201457</v>
      </c>
      <c r="V2460" s="69">
        <v>35.9096592920354</v>
      </c>
      <c r="W2460" s="53">
        <f t="shared" si="388"/>
        <v>10.035800234252992</v>
      </c>
      <c r="X2460" s="53">
        <f t="shared" si="389"/>
        <v>0</v>
      </c>
      <c r="Y2460" s="12"/>
      <c r="Z2460" s="21"/>
      <c r="AA2460" s="48"/>
      <c r="AB2460" s="21"/>
      <c r="AC2460" s="12"/>
    </row>
    <row r="2461" spans="1:29" x14ac:dyDescent="0.3">
      <c r="A2461" s="1">
        <f t="shared" si="380"/>
        <v>45225.593749994041</v>
      </c>
      <c r="B2461" s="6">
        <v>26</v>
      </c>
      <c r="C2461" s="6" t="s">
        <v>102</v>
      </c>
      <c r="D2461">
        <f>IF(HOUR(A2461)+MINUTE(A2461)/60&lt;=18,1,IF(HOUR(A2461)+MINUTE(A2461)/60&gt;=23.25,1,LOOKUP(DAY(A2461),calendario!$A$12:$A$41,calendario!$C$12:$C$41)))</f>
        <v>1</v>
      </c>
      <c r="E2461" s="89">
        <f t="shared" si="381"/>
        <v>4.4970151367187503</v>
      </c>
      <c r="F2461" s="88">
        <v>17.988060546875001</v>
      </c>
      <c r="G2461" s="89">
        <f t="shared" si="381"/>
        <v>4.4981103515624996</v>
      </c>
      <c r="H2461" s="86">
        <v>17.992441406249998</v>
      </c>
      <c r="O2461" s="53">
        <f t="shared" si="382"/>
        <v>0</v>
      </c>
      <c r="P2461" s="54">
        <f t="shared" si="383"/>
        <v>58.927641853201457</v>
      </c>
      <c r="Q2461" s="69">
        <v>36.231299323269127</v>
      </c>
      <c r="R2461" s="53">
        <f t="shared" si="384"/>
        <v>9.8749802186361286</v>
      </c>
      <c r="S2461" s="53">
        <f t="shared" si="385"/>
        <v>0</v>
      </c>
      <c r="T2461" s="53">
        <f t="shared" si="386"/>
        <v>0</v>
      </c>
      <c r="U2461" s="53">
        <f t="shared" si="387"/>
        <v>58.927641853201457</v>
      </c>
      <c r="V2461" s="69">
        <v>36.231299323269127</v>
      </c>
      <c r="W2461" s="53">
        <f t="shared" si="388"/>
        <v>9.8749802186361286</v>
      </c>
      <c r="X2461" s="53">
        <f t="shared" si="389"/>
        <v>0</v>
      </c>
      <c r="Y2461" s="12"/>
      <c r="Z2461" s="21"/>
      <c r="AA2461" s="48"/>
      <c r="AB2461" s="21"/>
      <c r="AC2461" s="12"/>
    </row>
    <row r="2462" spans="1:29" x14ac:dyDescent="0.3">
      <c r="A2462" s="1">
        <f t="shared" si="380"/>
        <v>45225.604166660705</v>
      </c>
      <c r="B2462" s="6">
        <v>26</v>
      </c>
      <c r="C2462" s="6" t="s">
        <v>103</v>
      </c>
      <c r="D2462">
        <f>IF(HOUR(A2462)+MINUTE(A2462)/60&lt;=18,1,IF(HOUR(A2462)+MINUTE(A2462)/60&gt;=23.25,1,LOOKUP(DAY(A2462),calendario!$A$12:$A$41,calendario!$C$12:$C$41)))</f>
        <v>1</v>
      </c>
      <c r="E2462" s="89">
        <f t="shared" si="381"/>
        <v>4.4969169921874999</v>
      </c>
      <c r="F2462" s="88">
        <v>17.987667968749999</v>
      </c>
      <c r="G2462" s="89">
        <f t="shared" si="381"/>
        <v>4.4980415039062498</v>
      </c>
      <c r="H2462" s="86">
        <v>17.992166015624999</v>
      </c>
      <c r="O2462" s="53">
        <f t="shared" si="382"/>
        <v>0</v>
      </c>
      <c r="P2462" s="54">
        <f t="shared" si="383"/>
        <v>58.927641853201457</v>
      </c>
      <c r="Q2462" s="69">
        <v>36.231299323269127</v>
      </c>
      <c r="R2462" s="53">
        <f t="shared" si="384"/>
        <v>9.8749802186361286</v>
      </c>
      <c r="S2462" s="53">
        <f t="shared" si="385"/>
        <v>0</v>
      </c>
      <c r="T2462" s="53">
        <f t="shared" si="386"/>
        <v>0</v>
      </c>
      <c r="U2462" s="53">
        <f t="shared" si="387"/>
        <v>58.927641853201457</v>
      </c>
      <c r="V2462" s="69">
        <v>36.231299323269127</v>
      </c>
      <c r="W2462" s="53">
        <f t="shared" si="388"/>
        <v>9.8749802186361286</v>
      </c>
      <c r="X2462" s="53">
        <f t="shared" si="389"/>
        <v>0</v>
      </c>
      <c r="Y2462" s="12"/>
      <c r="Z2462" s="21"/>
      <c r="AA2462" s="48"/>
      <c r="AB2462" s="21"/>
      <c r="AC2462" s="12"/>
    </row>
    <row r="2463" spans="1:29" x14ac:dyDescent="0.3">
      <c r="A2463" s="1">
        <f t="shared" si="380"/>
        <v>45225.614583327369</v>
      </c>
      <c r="B2463" s="6">
        <v>26</v>
      </c>
      <c r="C2463" s="6" t="s">
        <v>104</v>
      </c>
      <c r="D2463">
        <f>IF(HOUR(A2463)+MINUTE(A2463)/60&lt;=18,1,IF(HOUR(A2463)+MINUTE(A2463)/60&gt;=23.25,1,LOOKUP(DAY(A2463),calendario!$A$12:$A$41,calendario!$C$12:$C$41)))</f>
        <v>1</v>
      </c>
      <c r="E2463" s="89">
        <f t="shared" si="381"/>
        <v>4.4971591796875003</v>
      </c>
      <c r="F2463" s="88">
        <v>17.988636718750001</v>
      </c>
      <c r="G2463" s="89">
        <f t="shared" si="381"/>
        <v>4.4981606445312501</v>
      </c>
      <c r="H2463" s="86">
        <v>17.992642578125</v>
      </c>
      <c r="O2463" s="53">
        <f t="shared" si="382"/>
        <v>0</v>
      </c>
      <c r="P2463" s="54">
        <f t="shared" si="383"/>
        <v>58.927641853201457</v>
      </c>
      <c r="Q2463" s="69">
        <v>36.853708485163978</v>
      </c>
      <c r="R2463" s="53">
        <f t="shared" si="384"/>
        <v>9.5637756376887033</v>
      </c>
      <c r="S2463" s="53">
        <f t="shared" si="385"/>
        <v>0</v>
      </c>
      <c r="T2463" s="53">
        <f t="shared" si="386"/>
        <v>0</v>
      </c>
      <c r="U2463" s="53">
        <f t="shared" si="387"/>
        <v>58.927641853201457</v>
      </c>
      <c r="V2463" s="69">
        <v>36.853708485163978</v>
      </c>
      <c r="W2463" s="53">
        <f t="shared" si="388"/>
        <v>9.5637756376887033</v>
      </c>
      <c r="X2463" s="53">
        <f t="shared" si="389"/>
        <v>0</v>
      </c>
      <c r="Y2463" s="12"/>
      <c r="Z2463" s="21"/>
      <c r="AA2463" s="48"/>
      <c r="AB2463" s="21"/>
      <c r="AC2463" s="12"/>
    </row>
    <row r="2464" spans="1:29" x14ac:dyDescent="0.3">
      <c r="A2464" s="1">
        <f t="shared" si="380"/>
        <v>45225.624999994034</v>
      </c>
      <c r="B2464" s="6">
        <v>26</v>
      </c>
      <c r="C2464" s="6" t="s">
        <v>105</v>
      </c>
      <c r="D2464">
        <f>IF(HOUR(A2464)+MINUTE(A2464)/60&lt;=18,1,IF(HOUR(A2464)+MINUTE(A2464)/60&gt;=23.25,1,LOOKUP(DAY(A2464),calendario!$A$12:$A$41,calendario!$C$12:$C$41)))</f>
        <v>1</v>
      </c>
      <c r="E2464" s="89">
        <f t="shared" si="381"/>
        <v>4.4977817382812502</v>
      </c>
      <c r="F2464" s="88">
        <v>17.991126953125001</v>
      </c>
      <c r="G2464" s="89">
        <f t="shared" si="381"/>
        <v>4.4984628906250004</v>
      </c>
      <c r="H2464" s="86">
        <v>17.993851562500002</v>
      </c>
      <c r="O2464" s="53">
        <f t="shared" si="382"/>
        <v>0</v>
      </c>
      <c r="P2464" s="54">
        <f t="shared" si="383"/>
        <v>58.927641853201457</v>
      </c>
      <c r="Q2464" s="69">
        <v>36.853708485163978</v>
      </c>
      <c r="R2464" s="53">
        <f t="shared" si="384"/>
        <v>9.5637756376887033</v>
      </c>
      <c r="S2464" s="53">
        <f t="shared" si="385"/>
        <v>0</v>
      </c>
      <c r="T2464" s="53">
        <f t="shared" si="386"/>
        <v>0</v>
      </c>
      <c r="U2464" s="53">
        <f t="shared" si="387"/>
        <v>58.927641853201457</v>
      </c>
      <c r="V2464" s="69">
        <v>36.853708485163978</v>
      </c>
      <c r="W2464" s="53">
        <f t="shared" si="388"/>
        <v>9.5637756376887033</v>
      </c>
      <c r="X2464" s="53">
        <f t="shared" si="389"/>
        <v>0</v>
      </c>
      <c r="Y2464" s="12"/>
      <c r="Z2464" s="21"/>
      <c r="AA2464" s="48"/>
      <c r="AB2464" s="21"/>
      <c r="AC2464" s="12"/>
    </row>
    <row r="2465" spans="1:29" x14ac:dyDescent="0.3">
      <c r="A2465" s="1">
        <f t="shared" si="380"/>
        <v>45225.635416660698</v>
      </c>
      <c r="B2465" s="6">
        <v>26</v>
      </c>
      <c r="C2465" s="6" t="s">
        <v>106</v>
      </c>
      <c r="D2465">
        <f>IF(HOUR(A2465)+MINUTE(A2465)/60&lt;=18,1,IF(HOUR(A2465)+MINUTE(A2465)/60&gt;=23.25,1,LOOKUP(DAY(A2465),calendario!$A$12:$A$41,calendario!$C$12:$C$41)))</f>
        <v>1</v>
      </c>
      <c r="E2465" s="89">
        <f t="shared" si="381"/>
        <v>4.4981225585937503</v>
      </c>
      <c r="F2465" s="88">
        <v>17.992490234375001</v>
      </c>
      <c r="G2465" s="89">
        <f t="shared" si="381"/>
        <v>4.4980834960937504</v>
      </c>
      <c r="H2465" s="86">
        <v>17.992333984375001</v>
      </c>
      <c r="O2465" s="53">
        <f t="shared" si="382"/>
        <v>0</v>
      </c>
      <c r="P2465" s="54">
        <f t="shared" si="383"/>
        <v>58.927641853201457</v>
      </c>
      <c r="Q2465" s="69">
        <v>32.788802446642372</v>
      </c>
      <c r="R2465" s="53">
        <f t="shared" si="384"/>
        <v>11.596228656949506</v>
      </c>
      <c r="S2465" s="53">
        <f t="shared" si="385"/>
        <v>0</v>
      </c>
      <c r="T2465" s="53">
        <f t="shared" si="386"/>
        <v>0</v>
      </c>
      <c r="U2465" s="53">
        <f t="shared" si="387"/>
        <v>58.927641853201457</v>
      </c>
      <c r="V2465" s="69">
        <v>32.788802446642372</v>
      </c>
      <c r="W2465" s="53">
        <f t="shared" si="388"/>
        <v>11.596228656949506</v>
      </c>
      <c r="X2465" s="53">
        <f t="shared" si="389"/>
        <v>0</v>
      </c>
      <c r="Y2465" s="12"/>
      <c r="Z2465" s="21"/>
      <c r="AA2465" s="48"/>
      <c r="AB2465" s="21"/>
      <c r="AC2465" s="12"/>
    </row>
    <row r="2466" spans="1:29" x14ac:dyDescent="0.3">
      <c r="A2466" s="1">
        <f t="shared" si="380"/>
        <v>45225.645833327362</v>
      </c>
      <c r="B2466" s="6">
        <v>26</v>
      </c>
      <c r="C2466" s="6" t="s">
        <v>107</v>
      </c>
      <c r="D2466">
        <f>IF(HOUR(A2466)+MINUTE(A2466)/60&lt;=18,1,IF(HOUR(A2466)+MINUTE(A2466)/60&gt;=23.25,1,LOOKUP(DAY(A2466),calendario!$A$12:$A$41,calendario!$C$12:$C$41)))</f>
        <v>1</v>
      </c>
      <c r="E2466" s="89">
        <f t="shared" si="381"/>
        <v>4.4985390624999999</v>
      </c>
      <c r="F2466" s="88">
        <v>17.99415625</v>
      </c>
      <c r="G2466" s="89">
        <f t="shared" si="381"/>
        <v>4.4983310546875002</v>
      </c>
      <c r="H2466" s="86">
        <v>17.993324218750001</v>
      </c>
      <c r="O2466" s="53">
        <f t="shared" si="382"/>
        <v>0</v>
      </c>
      <c r="P2466" s="54">
        <f t="shared" si="383"/>
        <v>58.927641853201457</v>
      </c>
      <c r="Q2466" s="69">
        <v>32.788802446642372</v>
      </c>
      <c r="R2466" s="53">
        <f t="shared" si="384"/>
        <v>11.596228656949506</v>
      </c>
      <c r="S2466" s="53">
        <f t="shared" si="385"/>
        <v>0</v>
      </c>
      <c r="T2466" s="53">
        <f t="shared" si="386"/>
        <v>0</v>
      </c>
      <c r="U2466" s="53">
        <f t="shared" si="387"/>
        <v>58.927641853201457</v>
      </c>
      <c r="V2466" s="69">
        <v>32.788802446642372</v>
      </c>
      <c r="W2466" s="53">
        <f t="shared" si="388"/>
        <v>11.596228656949506</v>
      </c>
      <c r="X2466" s="53">
        <f t="shared" si="389"/>
        <v>0</v>
      </c>
      <c r="Y2466" s="12"/>
      <c r="Z2466" s="21"/>
      <c r="AA2466" s="48"/>
      <c r="AB2466" s="21"/>
      <c r="AC2466" s="12"/>
    </row>
    <row r="2467" spans="1:29" x14ac:dyDescent="0.3">
      <c r="A2467" s="1">
        <f t="shared" si="380"/>
        <v>45225.656249994026</v>
      </c>
      <c r="B2467" s="6">
        <v>26</v>
      </c>
      <c r="C2467" s="6" t="s">
        <v>108</v>
      </c>
      <c r="D2467">
        <f>IF(HOUR(A2467)+MINUTE(A2467)/60&lt;=18,1,IF(HOUR(A2467)+MINUTE(A2467)/60&gt;=23.25,1,LOOKUP(DAY(A2467),calendario!$A$12:$A$41,calendario!$C$12:$C$41)))</f>
        <v>1</v>
      </c>
      <c r="E2467" s="89">
        <f t="shared" si="381"/>
        <v>4.49948095703125</v>
      </c>
      <c r="F2467" s="88">
        <v>17.997923828125</v>
      </c>
      <c r="G2467" s="89">
        <f t="shared" si="381"/>
        <v>4.498626953125</v>
      </c>
      <c r="H2467" s="86">
        <v>17.9945078125</v>
      </c>
      <c r="O2467" s="53">
        <f t="shared" si="382"/>
        <v>0</v>
      </c>
      <c r="P2467" s="54">
        <f t="shared" si="383"/>
        <v>58.927641853201457</v>
      </c>
      <c r="Q2467" s="69">
        <v>35.85434643414888</v>
      </c>
      <c r="R2467" s="53">
        <f t="shared" si="384"/>
        <v>10.063456663196252</v>
      </c>
      <c r="S2467" s="53">
        <f t="shared" si="385"/>
        <v>0</v>
      </c>
      <c r="T2467" s="53">
        <f t="shared" si="386"/>
        <v>0</v>
      </c>
      <c r="U2467" s="53">
        <f t="shared" si="387"/>
        <v>58.927641853201457</v>
      </c>
      <c r="V2467" s="69">
        <v>35.85434643414888</v>
      </c>
      <c r="W2467" s="53">
        <f t="shared" si="388"/>
        <v>10.063456663196252</v>
      </c>
      <c r="X2467" s="53">
        <f t="shared" si="389"/>
        <v>0</v>
      </c>
      <c r="Y2467" s="12"/>
      <c r="Z2467" s="21"/>
      <c r="AA2467" s="48"/>
      <c r="AB2467" s="21"/>
      <c r="AC2467" s="12"/>
    </row>
    <row r="2468" spans="1:29" x14ac:dyDescent="0.3">
      <c r="A2468" s="1">
        <f t="shared" si="380"/>
        <v>45225.666666660691</v>
      </c>
      <c r="B2468" s="6">
        <v>26</v>
      </c>
      <c r="C2468" s="6" t="s">
        <v>109</v>
      </c>
      <c r="D2468">
        <f>IF(HOUR(A2468)+MINUTE(A2468)/60&lt;=18,1,IF(HOUR(A2468)+MINUTE(A2468)/60&gt;=23.25,1,LOOKUP(DAY(A2468),calendario!$A$12:$A$41,calendario!$C$12:$C$41)))</f>
        <v>1</v>
      </c>
      <c r="E2468" s="89">
        <f t="shared" si="381"/>
        <v>4.4996997070312501</v>
      </c>
      <c r="F2468" s="88">
        <v>17.998798828125</v>
      </c>
      <c r="G2468" s="89">
        <f t="shared" si="381"/>
        <v>4.4982607421875</v>
      </c>
      <c r="H2468" s="86">
        <v>17.99304296875</v>
      </c>
      <c r="O2468" s="53">
        <f t="shared" si="382"/>
        <v>0</v>
      </c>
      <c r="P2468" s="54">
        <f t="shared" si="383"/>
        <v>58.927641853201457</v>
      </c>
      <c r="Q2468" s="69">
        <v>35.85434643414888</v>
      </c>
      <c r="R2468" s="53">
        <f t="shared" si="384"/>
        <v>10.063456663196252</v>
      </c>
      <c r="S2468" s="53">
        <f t="shared" si="385"/>
        <v>0</v>
      </c>
      <c r="T2468" s="53">
        <f t="shared" si="386"/>
        <v>0</v>
      </c>
      <c r="U2468" s="53">
        <f t="shared" si="387"/>
        <v>58.927641853201457</v>
      </c>
      <c r="V2468" s="69">
        <v>35.85434643414888</v>
      </c>
      <c r="W2468" s="53">
        <f t="shared" si="388"/>
        <v>10.063456663196252</v>
      </c>
      <c r="X2468" s="53">
        <f t="shared" si="389"/>
        <v>0</v>
      </c>
      <c r="Y2468" s="12"/>
      <c r="Z2468" s="21"/>
      <c r="AA2468" s="48"/>
      <c r="AB2468" s="21"/>
      <c r="AC2468" s="12"/>
    </row>
    <row r="2469" spans="1:29" x14ac:dyDescent="0.3">
      <c r="A2469" s="1">
        <f t="shared" si="380"/>
        <v>45225.677083327355</v>
      </c>
      <c r="B2469" s="6">
        <v>26</v>
      </c>
      <c r="C2469" s="6" t="s">
        <v>110</v>
      </c>
      <c r="D2469">
        <f>IF(HOUR(A2469)+MINUTE(A2469)/60&lt;=18,1,IF(HOUR(A2469)+MINUTE(A2469)/60&gt;=23.25,1,LOOKUP(DAY(A2469),calendario!$A$12:$A$41,calendario!$C$12:$C$41)))</f>
        <v>1</v>
      </c>
      <c r="E2469" s="89">
        <f t="shared" si="381"/>
        <v>4.5006752929687499</v>
      </c>
      <c r="F2469" s="88">
        <v>18.002701171875</v>
      </c>
      <c r="G2469" s="89">
        <f t="shared" si="381"/>
        <v>4.4981347656250001</v>
      </c>
      <c r="H2469" s="86">
        <v>17.992539062500001</v>
      </c>
      <c r="O2469" s="53">
        <f t="shared" si="382"/>
        <v>0</v>
      </c>
      <c r="P2469" s="54">
        <f t="shared" si="383"/>
        <v>58.927641853201457</v>
      </c>
      <c r="Q2469" s="69">
        <v>35.594551275377405</v>
      </c>
      <c r="R2469" s="53">
        <f t="shared" si="384"/>
        <v>10.193354242581989</v>
      </c>
      <c r="S2469" s="53">
        <f t="shared" si="385"/>
        <v>0</v>
      </c>
      <c r="T2469" s="53">
        <f t="shared" si="386"/>
        <v>0</v>
      </c>
      <c r="U2469" s="53">
        <f t="shared" si="387"/>
        <v>58.927641853201457</v>
      </c>
      <c r="V2469" s="69">
        <v>35.594551275377405</v>
      </c>
      <c r="W2469" s="53">
        <f t="shared" si="388"/>
        <v>10.193354242581989</v>
      </c>
      <c r="X2469" s="53">
        <f t="shared" si="389"/>
        <v>0</v>
      </c>
      <c r="Y2469" s="12"/>
      <c r="Z2469" s="21"/>
      <c r="AA2469" s="48"/>
      <c r="AB2469" s="21"/>
      <c r="AC2469" s="12"/>
    </row>
    <row r="2470" spans="1:29" x14ac:dyDescent="0.3">
      <c r="A2470" s="1">
        <f t="shared" si="380"/>
        <v>45225.687499994019</v>
      </c>
      <c r="B2470" s="6">
        <v>26</v>
      </c>
      <c r="C2470" s="6" t="s">
        <v>111</v>
      </c>
      <c r="D2470">
        <f>IF(HOUR(A2470)+MINUTE(A2470)/60&lt;=18,1,IF(HOUR(A2470)+MINUTE(A2470)/60&gt;=23.25,1,LOOKUP(DAY(A2470),calendario!$A$12:$A$41,calendario!$C$12:$C$41)))</f>
        <v>1</v>
      </c>
      <c r="E2470" s="89">
        <f t="shared" si="381"/>
        <v>4.5013061523437496</v>
      </c>
      <c r="F2470" s="88">
        <v>18.005224609374999</v>
      </c>
      <c r="G2470" s="89">
        <f t="shared" si="381"/>
        <v>4.4979321289062497</v>
      </c>
      <c r="H2470" s="86">
        <v>17.991728515624999</v>
      </c>
      <c r="O2470" s="53">
        <f t="shared" si="382"/>
        <v>0</v>
      </c>
      <c r="P2470" s="54">
        <f t="shared" si="383"/>
        <v>58.927641853201457</v>
      </c>
      <c r="Q2470" s="69">
        <v>35.594551275377405</v>
      </c>
      <c r="R2470" s="53">
        <f t="shared" si="384"/>
        <v>10.193354242581989</v>
      </c>
      <c r="S2470" s="53">
        <f t="shared" si="385"/>
        <v>0</v>
      </c>
      <c r="T2470" s="53">
        <f t="shared" si="386"/>
        <v>0</v>
      </c>
      <c r="U2470" s="53">
        <f t="shared" si="387"/>
        <v>58.927641853201457</v>
      </c>
      <c r="V2470" s="69">
        <v>35.594551275377405</v>
      </c>
      <c r="W2470" s="53">
        <f t="shared" si="388"/>
        <v>10.193354242581989</v>
      </c>
      <c r="X2470" s="53">
        <f t="shared" si="389"/>
        <v>0</v>
      </c>
      <c r="Y2470" s="12"/>
      <c r="Z2470" s="21"/>
      <c r="AA2470" s="48"/>
      <c r="AB2470" s="21"/>
      <c r="AC2470" s="12"/>
    </row>
    <row r="2471" spans="1:29" x14ac:dyDescent="0.3">
      <c r="A2471" s="1">
        <f t="shared" si="380"/>
        <v>45225.697916660683</v>
      </c>
      <c r="B2471" s="6">
        <v>26</v>
      </c>
      <c r="C2471" s="6" t="s">
        <v>112</v>
      </c>
      <c r="D2471">
        <f>IF(HOUR(A2471)+MINUTE(A2471)/60&lt;=18,1,IF(HOUR(A2471)+MINUTE(A2471)/60&gt;=23.25,1,LOOKUP(DAY(A2471),calendario!$A$12:$A$41,calendario!$C$12:$C$41)))</f>
        <v>1</v>
      </c>
      <c r="E2471" s="89">
        <f t="shared" si="381"/>
        <v>4.5015141601562503</v>
      </c>
      <c r="F2471" s="88">
        <v>18.006056640625001</v>
      </c>
      <c r="G2471" s="89">
        <f t="shared" si="381"/>
        <v>4.49846533203125</v>
      </c>
      <c r="H2471" s="86">
        <v>17.993861328125</v>
      </c>
      <c r="O2471" s="53">
        <f t="shared" si="382"/>
        <v>0</v>
      </c>
      <c r="P2471" s="54">
        <f t="shared" si="383"/>
        <v>58.927641853201457</v>
      </c>
      <c r="Q2471" s="69">
        <v>35.576133784487247</v>
      </c>
      <c r="R2471" s="53">
        <f t="shared" si="384"/>
        <v>10.202562988027069</v>
      </c>
      <c r="S2471" s="53">
        <f t="shared" si="385"/>
        <v>0</v>
      </c>
      <c r="T2471" s="53">
        <f t="shared" si="386"/>
        <v>0</v>
      </c>
      <c r="U2471" s="53">
        <f t="shared" si="387"/>
        <v>58.927641853201457</v>
      </c>
      <c r="V2471" s="69">
        <v>35.576133784487247</v>
      </c>
      <c r="W2471" s="53">
        <f t="shared" si="388"/>
        <v>10.202562988027069</v>
      </c>
      <c r="X2471" s="53">
        <f t="shared" si="389"/>
        <v>0</v>
      </c>
      <c r="Y2471" s="12"/>
      <c r="Z2471" s="21"/>
      <c r="AA2471" s="48"/>
      <c r="AB2471" s="21"/>
      <c r="AC2471" s="12"/>
    </row>
    <row r="2472" spans="1:29" x14ac:dyDescent="0.3">
      <c r="A2472" s="1">
        <f t="shared" si="380"/>
        <v>45225.708333327348</v>
      </c>
      <c r="B2472" s="6">
        <v>26</v>
      </c>
      <c r="C2472" s="6" t="s">
        <v>113</v>
      </c>
      <c r="D2472">
        <f>IF(HOUR(A2472)+MINUTE(A2472)/60&lt;=18,1,IF(HOUR(A2472)+MINUTE(A2472)/60&gt;=23.25,1,LOOKUP(DAY(A2472),calendario!$A$12:$A$41,calendario!$C$12:$C$41)))</f>
        <v>1</v>
      </c>
      <c r="E2472" s="89">
        <f t="shared" si="381"/>
        <v>4.6291186523437498</v>
      </c>
      <c r="F2472" s="88">
        <v>18.516474609374999</v>
      </c>
      <c r="G2472" s="89">
        <f t="shared" si="381"/>
        <v>4.5428471679687501</v>
      </c>
      <c r="H2472" s="86">
        <v>18.171388671875</v>
      </c>
      <c r="O2472" s="53">
        <f t="shared" si="382"/>
        <v>0</v>
      </c>
      <c r="P2472" s="54">
        <f t="shared" si="383"/>
        <v>58.927641853201457</v>
      </c>
      <c r="Q2472" s="69">
        <v>35.576133784487247</v>
      </c>
      <c r="R2472" s="53">
        <f t="shared" si="384"/>
        <v>10.202562988027069</v>
      </c>
      <c r="S2472" s="53">
        <f t="shared" si="385"/>
        <v>0</v>
      </c>
      <c r="T2472" s="53">
        <f t="shared" si="386"/>
        <v>0</v>
      </c>
      <c r="U2472" s="53">
        <f t="shared" si="387"/>
        <v>58.927641853201457</v>
      </c>
      <c r="V2472" s="69">
        <v>35.576133784487247</v>
      </c>
      <c r="W2472" s="53">
        <f t="shared" si="388"/>
        <v>10.202562988027069</v>
      </c>
      <c r="X2472" s="53">
        <f t="shared" si="389"/>
        <v>0</v>
      </c>
      <c r="Y2472" s="12"/>
      <c r="Z2472" s="21"/>
      <c r="AA2472" s="48"/>
      <c r="AB2472" s="21"/>
      <c r="AC2472" s="12"/>
    </row>
    <row r="2473" spans="1:29" x14ac:dyDescent="0.3">
      <c r="A2473" s="1">
        <f t="shared" si="380"/>
        <v>45225.718749994012</v>
      </c>
      <c r="B2473" s="6">
        <v>26</v>
      </c>
      <c r="C2473" s="6" t="s">
        <v>114</v>
      </c>
      <c r="D2473">
        <f>IF(HOUR(A2473)+MINUTE(A2473)/60&lt;=18,1,IF(HOUR(A2473)+MINUTE(A2473)/60&gt;=23.25,1,LOOKUP(DAY(A2473),calendario!$A$12:$A$41,calendario!$C$12:$C$41)))</f>
        <v>1</v>
      </c>
      <c r="E2473" s="89">
        <f t="shared" si="381"/>
        <v>4.6472304687500001</v>
      </c>
      <c r="F2473" s="88">
        <v>18.588921875</v>
      </c>
      <c r="G2473" s="89">
        <f t="shared" si="381"/>
        <v>4.6517739257812503</v>
      </c>
      <c r="H2473" s="86">
        <v>18.607095703125001</v>
      </c>
      <c r="O2473" s="53">
        <f t="shared" si="382"/>
        <v>0</v>
      </c>
      <c r="P2473" s="54">
        <f t="shared" si="383"/>
        <v>58.927641853201457</v>
      </c>
      <c r="Q2473" s="69">
        <v>35.36172071837585</v>
      </c>
      <c r="R2473" s="53">
        <f t="shared" si="384"/>
        <v>10.309769521082767</v>
      </c>
      <c r="S2473" s="53">
        <f t="shared" si="385"/>
        <v>0</v>
      </c>
      <c r="T2473" s="53">
        <f t="shared" si="386"/>
        <v>0</v>
      </c>
      <c r="U2473" s="53">
        <f t="shared" si="387"/>
        <v>58.927641853201457</v>
      </c>
      <c r="V2473" s="69">
        <v>35.36172071837585</v>
      </c>
      <c r="W2473" s="53">
        <f t="shared" si="388"/>
        <v>10.309769521082767</v>
      </c>
      <c r="X2473" s="53">
        <f t="shared" si="389"/>
        <v>0</v>
      </c>
      <c r="Y2473" s="12"/>
      <c r="Z2473" s="21"/>
      <c r="AA2473" s="48"/>
      <c r="AB2473" s="21"/>
      <c r="AC2473" s="12"/>
    </row>
    <row r="2474" spans="1:29" x14ac:dyDescent="0.3">
      <c r="A2474" s="1">
        <f t="shared" si="380"/>
        <v>45225.729166660676</v>
      </c>
      <c r="B2474" s="6">
        <v>26</v>
      </c>
      <c r="C2474" s="6" t="s">
        <v>115</v>
      </c>
      <c r="D2474">
        <f>IF(HOUR(A2474)+MINUTE(A2474)/60&lt;=18,1,IF(HOUR(A2474)+MINUTE(A2474)/60&gt;=23.25,1,LOOKUP(DAY(A2474),calendario!$A$12:$A$41,calendario!$C$12:$C$41)))</f>
        <v>1</v>
      </c>
      <c r="E2474" s="89">
        <f t="shared" si="381"/>
        <v>4.6471499023437497</v>
      </c>
      <c r="F2474" s="88">
        <v>18.588599609374999</v>
      </c>
      <c r="G2474" s="89">
        <f t="shared" si="381"/>
        <v>4.6512211914062496</v>
      </c>
      <c r="H2474" s="86">
        <v>18.604884765624998</v>
      </c>
      <c r="O2474" s="53">
        <f t="shared" si="382"/>
        <v>0</v>
      </c>
      <c r="P2474" s="54">
        <f t="shared" si="383"/>
        <v>58.927641853201457</v>
      </c>
      <c r="Q2474" s="69">
        <v>35.36172071837585</v>
      </c>
      <c r="R2474" s="53">
        <f t="shared" si="384"/>
        <v>10.309769521082767</v>
      </c>
      <c r="S2474" s="53">
        <f t="shared" si="385"/>
        <v>0</v>
      </c>
      <c r="T2474" s="53">
        <f t="shared" si="386"/>
        <v>0</v>
      </c>
      <c r="U2474" s="53">
        <f t="shared" si="387"/>
        <v>58.927641853201457</v>
      </c>
      <c r="V2474" s="69">
        <v>35.36172071837585</v>
      </c>
      <c r="W2474" s="53">
        <f t="shared" si="388"/>
        <v>10.309769521082767</v>
      </c>
      <c r="X2474" s="53">
        <f t="shared" si="389"/>
        <v>0</v>
      </c>
      <c r="Y2474" s="12"/>
      <c r="Z2474" s="21"/>
      <c r="AA2474" s="48"/>
      <c r="AB2474" s="21"/>
      <c r="AC2474" s="12"/>
    </row>
    <row r="2475" spans="1:29" x14ac:dyDescent="0.3">
      <c r="A2475" s="1">
        <f t="shared" si="380"/>
        <v>45225.73958332734</v>
      </c>
      <c r="B2475" s="6">
        <v>26</v>
      </c>
      <c r="C2475" s="6" t="s">
        <v>116</v>
      </c>
      <c r="D2475">
        <f>IF(HOUR(A2475)+MINUTE(A2475)/60&lt;=18,1,IF(HOUR(A2475)+MINUTE(A2475)/60&gt;=23.25,1,LOOKUP(DAY(A2475),calendario!$A$12:$A$41,calendario!$C$12:$C$41)))</f>
        <v>1</v>
      </c>
      <c r="E2475" s="89">
        <f t="shared" si="381"/>
        <v>4.6474350585937501</v>
      </c>
      <c r="F2475" s="88">
        <v>18.589740234375</v>
      </c>
      <c r="G2475" s="89">
        <f t="shared" si="381"/>
        <v>4.6511279296875001</v>
      </c>
      <c r="H2475" s="86">
        <v>18.60451171875</v>
      </c>
      <c r="O2475" s="53">
        <f t="shared" si="382"/>
        <v>0</v>
      </c>
      <c r="P2475" s="54">
        <f t="shared" si="383"/>
        <v>58.927641853201457</v>
      </c>
      <c r="Q2475" s="69">
        <v>35.318484383133779</v>
      </c>
      <c r="R2475" s="53">
        <f t="shared" si="384"/>
        <v>10.331387688703803</v>
      </c>
      <c r="S2475" s="53">
        <f t="shared" si="385"/>
        <v>0</v>
      </c>
      <c r="T2475" s="53">
        <f t="shared" si="386"/>
        <v>0</v>
      </c>
      <c r="U2475" s="53">
        <f t="shared" si="387"/>
        <v>58.927641853201457</v>
      </c>
      <c r="V2475" s="69">
        <v>35.318484383133779</v>
      </c>
      <c r="W2475" s="53">
        <f t="shared" si="388"/>
        <v>10.331387688703803</v>
      </c>
      <c r="X2475" s="53">
        <f t="shared" si="389"/>
        <v>0</v>
      </c>
      <c r="Y2475" s="12"/>
      <c r="Z2475" s="21"/>
      <c r="AA2475" s="48"/>
      <c r="AB2475" s="21"/>
      <c r="AC2475" s="12"/>
    </row>
    <row r="2476" spans="1:29" x14ac:dyDescent="0.3">
      <c r="A2476" s="1">
        <f t="shared" si="380"/>
        <v>45225.749999994005</v>
      </c>
      <c r="B2476" s="6">
        <v>26</v>
      </c>
      <c r="C2476" s="6" t="s">
        <v>117</v>
      </c>
      <c r="D2476">
        <f>IF(HOUR(A2476)+MINUTE(A2476)/60&lt;=18,1,IF(HOUR(A2476)+MINUTE(A2476)/60&gt;=23.25,1,LOOKUP(DAY(A2476),calendario!$A$12:$A$41,calendario!$C$12:$C$41)))</f>
        <v>1</v>
      </c>
      <c r="E2476" s="89">
        <f t="shared" si="381"/>
        <v>4.6479443359374999</v>
      </c>
      <c r="F2476" s="88">
        <v>18.59177734375</v>
      </c>
      <c r="G2476" s="89">
        <f t="shared" si="381"/>
        <v>4.6512412109375001</v>
      </c>
      <c r="H2476" s="86">
        <v>18.60496484375</v>
      </c>
      <c r="O2476" s="53">
        <f t="shared" si="382"/>
        <v>0</v>
      </c>
      <c r="P2476" s="54">
        <f t="shared" si="383"/>
        <v>58.927641853201457</v>
      </c>
      <c r="Q2476" s="69">
        <v>35.318484383133779</v>
      </c>
      <c r="R2476" s="53">
        <f t="shared" si="384"/>
        <v>10.331387688703803</v>
      </c>
      <c r="S2476" s="53">
        <f t="shared" si="385"/>
        <v>0</v>
      </c>
      <c r="T2476" s="53">
        <f t="shared" si="386"/>
        <v>0</v>
      </c>
      <c r="U2476" s="53">
        <f t="shared" si="387"/>
        <v>58.927641853201457</v>
      </c>
      <c r="V2476" s="69">
        <v>35.318484383133779</v>
      </c>
      <c r="W2476" s="53">
        <f t="shared" si="388"/>
        <v>10.331387688703803</v>
      </c>
      <c r="X2476" s="53">
        <f t="shared" si="389"/>
        <v>0</v>
      </c>
      <c r="Y2476" s="12"/>
      <c r="Z2476" s="21"/>
      <c r="AA2476" s="48"/>
      <c r="AB2476" s="21"/>
      <c r="AC2476" s="12"/>
    </row>
    <row r="2477" spans="1:29" x14ac:dyDescent="0.3">
      <c r="A2477" s="1">
        <f t="shared" si="380"/>
        <v>45225.760416660669</v>
      </c>
      <c r="B2477" s="6">
        <v>26</v>
      </c>
      <c r="C2477" s="6" t="s">
        <v>118</v>
      </c>
      <c r="D2477">
        <f>IF(HOUR(A2477)+MINUTE(A2477)/60&lt;=18,1,IF(HOUR(A2477)+MINUTE(A2477)/60&gt;=23.25,1,LOOKUP(DAY(A2477),calendario!$A$12:$A$41,calendario!$C$12:$C$41)))</f>
        <v>0</v>
      </c>
      <c r="E2477" s="89">
        <f t="shared" si="381"/>
        <v>4.6486132812500003</v>
      </c>
      <c r="F2477" s="88">
        <v>18.594453125000001</v>
      </c>
      <c r="G2477" s="89">
        <f t="shared" si="381"/>
        <v>4.6503544921874997</v>
      </c>
      <c r="H2477" s="86">
        <v>18.601417968749999</v>
      </c>
      <c r="O2477" s="53">
        <f t="shared" si="382"/>
        <v>0</v>
      </c>
      <c r="P2477" s="54">
        <f t="shared" si="383"/>
        <v>60.072878709005721</v>
      </c>
      <c r="Q2477" s="69">
        <v>35.392369078604894</v>
      </c>
      <c r="R2477" s="53">
        <f t="shared" si="384"/>
        <v>10.838432847475268</v>
      </c>
      <c r="S2477" s="53">
        <f t="shared" si="385"/>
        <v>0</v>
      </c>
      <c r="T2477" s="53">
        <f t="shared" si="386"/>
        <v>0</v>
      </c>
      <c r="U2477" s="53">
        <f t="shared" si="387"/>
        <v>60.072878709005721</v>
      </c>
      <c r="V2477" s="69">
        <v>35.392369078604894</v>
      </c>
      <c r="W2477" s="53">
        <f t="shared" si="388"/>
        <v>10.838432847475268</v>
      </c>
      <c r="X2477" s="53">
        <f t="shared" si="389"/>
        <v>0</v>
      </c>
      <c r="Y2477" s="12"/>
      <c r="Z2477" s="21"/>
      <c r="AA2477" s="48"/>
      <c r="AB2477" s="21"/>
      <c r="AC2477" s="12"/>
    </row>
    <row r="2478" spans="1:29" x14ac:dyDescent="0.3">
      <c r="A2478" s="1">
        <f t="shared" si="380"/>
        <v>45225.770833327333</v>
      </c>
      <c r="B2478" s="6">
        <v>26</v>
      </c>
      <c r="C2478" s="6" t="s">
        <v>119</v>
      </c>
      <c r="D2478">
        <f>IF(HOUR(A2478)+MINUTE(A2478)/60&lt;=18,1,IF(HOUR(A2478)+MINUTE(A2478)/60&gt;=23.25,1,LOOKUP(DAY(A2478),calendario!$A$12:$A$41,calendario!$C$12:$C$41)))</f>
        <v>0</v>
      </c>
      <c r="E2478" s="89">
        <f t="shared" si="381"/>
        <v>4.6489165039062499</v>
      </c>
      <c r="F2478" s="88">
        <v>18.595666015625</v>
      </c>
      <c r="G2478" s="89">
        <f t="shared" si="381"/>
        <v>4.6502910156250001</v>
      </c>
      <c r="H2478" s="86">
        <v>18.601164062500001</v>
      </c>
      <c r="O2478" s="53">
        <f t="shared" si="382"/>
        <v>0</v>
      </c>
      <c r="P2478" s="54">
        <f t="shared" si="383"/>
        <v>60.072878709005721</v>
      </c>
      <c r="Q2478" s="69">
        <v>35.392369078604894</v>
      </c>
      <c r="R2478" s="53">
        <f t="shared" si="384"/>
        <v>10.838432847475268</v>
      </c>
      <c r="S2478" s="53">
        <f t="shared" si="385"/>
        <v>0</v>
      </c>
      <c r="T2478" s="53">
        <f t="shared" si="386"/>
        <v>0</v>
      </c>
      <c r="U2478" s="53">
        <f t="shared" si="387"/>
        <v>60.072878709005721</v>
      </c>
      <c r="V2478" s="69">
        <v>35.392369078604894</v>
      </c>
      <c r="W2478" s="53">
        <f t="shared" si="388"/>
        <v>10.838432847475268</v>
      </c>
      <c r="X2478" s="53">
        <f t="shared" si="389"/>
        <v>0</v>
      </c>
      <c r="Y2478" s="12"/>
      <c r="Z2478" s="21"/>
      <c r="AA2478" s="48"/>
      <c r="AB2478" s="21"/>
      <c r="AC2478" s="12"/>
    </row>
    <row r="2479" spans="1:29" x14ac:dyDescent="0.3">
      <c r="A2479" s="1">
        <f t="shared" si="380"/>
        <v>45225.781249993997</v>
      </c>
      <c r="B2479" s="6">
        <v>26</v>
      </c>
      <c r="C2479" s="6" t="s">
        <v>120</v>
      </c>
      <c r="D2479">
        <f>IF(HOUR(A2479)+MINUTE(A2479)/60&lt;=18,1,IF(HOUR(A2479)+MINUTE(A2479)/60&gt;=23.25,1,LOOKUP(DAY(A2479),calendario!$A$12:$A$41,calendario!$C$12:$C$41)))</f>
        <v>0</v>
      </c>
      <c r="E2479" s="89">
        <f t="shared" si="381"/>
        <v>4.6489536132812503</v>
      </c>
      <c r="F2479" s="88">
        <v>18.595814453125001</v>
      </c>
      <c r="G2479" s="89">
        <f t="shared" si="381"/>
        <v>4.6502324218749997</v>
      </c>
      <c r="H2479" s="86">
        <v>18.600929687499999</v>
      </c>
      <c r="O2479" s="53">
        <f t="shared" si="382"/>
        <v>0</v>
      </c>
      <c r="P2479" s="54">
        <f t="shared" si="383"/>
        <v>60.072878709005721</v>
      </c>
      <c r="Q2479" s="69">
        <v>37.870887298282142</v>
      </c>
      <c r="R2479" s="53">
        <f t="shared" si="384"/>
        <v>9.5991737376366437</v>
      </c>
      <c r="S2479" s="53">
        <f t="shared" si="385"/>
        <v>0</v>
      </c>
      <c r="T2479" s="53">
        <f t="shared" si="386"/>
        <v>0</v>
      </c>
      <c r="U2479" s="53">
        <f t="shared" si="387"/>
        <v>60.072878709005721</v>
      </c>
      <c r="V2479" s="69">
        <v>37.870887298282142</v>
      </c>
      <c r="W2479" s="53">
        <f t="shared" si="388"/>
        <v>9.5991737376366437</v>
      </c>
      <c r="X2479" s="53">
        <f t="shared" si="389"/>
        <v>0</v>
      </c>
      <c r="Y2479" s="12"/>
      <c r="Z2479" s="21"/>
      <c r="AA2479" s="48"/>
      <c r="AB2479" s="21"/>
      <c r="AC2479" s="12"/>
    </row>
    <row r="2480" spans="1:29" x14ac:dyDescent="0.3">
      <c r="A2480" s="1">
        <f t="shared" si="380"/>
        <v>45225.791666660662</v>
      </c>
      <c r="B2480" s="6">
        <v>26</v>
      </c>
      <c r="C2480" s="6" t="s">
        <v>121</v>
      </c>
      <c r="D2480">
        <f>IF(HOUR(A2480)+MINUTE(A2480)/60&lt;=18,1,IF(HOUR(A2480)+MINUTE(A2480)/60&gt;=23.25,1,LOOKUP(DAY(A2480),calendario!$A$12:$A$41,calendario!$C$12:$C$41)))</f>
        <v>0</v>
      </c>
      <c r="E2480" s="89">
        <f t="shared" si="381"/>
        <v>4.6492480468749999</v>
      </c>
      <c r="F2480" s="88">
        <v>18.5969921875</v>
      </c>
      <c r="G2480" s="89">
        <f t="shared" si="381"/>
        <v>4.6505253906249999</v>
      </c>
      <c r="H2480" s="86">
        <v>18.6021015625</v>
      </c>
      <c r="O2480" s="53">
        <f t="shared" si="382"/>
        <v>0</v>
      </c>
      <c r="P2480" s="54">
        <f t="shared" si="383"/>
        <v>60.072878709005721</v>
      </c>
      <c r="Q2480" s="69">
        <v>37.870887298282142</v>
      </c>
      <c r="R2480" s="53">
        <f t="shared" si="384"/>
        <v>9.5991737376366437</v>
      </c>
      <c r="S2480" s="53">
        <f t="shared" si="385"/>
        <v>0</v>
      </c>
      <c r="T2480" s="53">
        <f t="shared" si="386"/>
        <v>0</v>
      </c>
      <c r="U2480" s="53">
        <f t="shared" si="387"/>
        <v>60.072878709005721</v>
      </c>
      <c r="V2480" s="69">
        <v>37.870887298282142</v>
      </c>
      <c r="W2480" s="53">
        <f t="shared" si="388"/>
        <v>9.5991737376366437</v>
      </c>
      <c r="X2480" s="53">
        <f t="shared" si="389"/>
        <v>0</v>
      </c>
      <c r="Y2480" s="12"/>
      <c r="Z2480" s="21"/>
      <c r="AA2480" s="48"/>
      <c r="AB2480" s="21"/>
      <c r="AC2480" s="12"/>
    </row>
    <row r="2481" spans="1:29" x14ac:dyDescent="0.3">
      <c r="A2481" s="1">
        <f t="shared" si="380"/>
        <v>45225.802083327326</v>
      </c>
      <c r="B2481" s="6">
        <v>26</v>
      </c>
      <c r="C2481" s="6" t="s">
        <v>122</v>
      </c>
      <c r="D2481">
        <f>IF(HOUR(A2481)+MINUTE(A2481)/60&lt;=18,1,IF(HOUR(A2481)+MINUTE(A2481)/60&gt;=23.25,1,LOOKUP(DAY(A2481),calendario!$A$12:$A$41,calendario!$C$12:$C$41)))</f>
        <v>0</v>
      </c>
      <c r="E2481" s="89">
        <f t="shared" si="381"/>
        <v>4.6498305664062496</v>
      </c>
      <c r="F2481" s="88">
        <v>18.599322265624998</v>
      </c>
      <c r="G2481" s="89">
        <f t="shared" si="381"/>
        <v>4.6507993164062498</v>
      </c>
      <c r="H2481" s="86">
        <v>18.603197265624999</v>
      </c>
      <c r="O2481" s="53">
        <f t="shared" si="382"/>
        <v>0</v>
      </c>
      <c r="P2481" s="54">
        <f t="shared" si="383"/>
        <v>60.072878709005721</v>
      </c>
      <c r="Q2481" s="69">
        <v>38.202724102030196</v>
      </c>
      <c r="R2481" s="53">
        <f t="shared" si="384"/>
        <v>9.4332553357626168</v>
      </c>
      <c r="S2481" s="53">
        <f t="shared" si="385"/>
        <v>0</v>
      </c>
      <c r="T2481" s="53">
        <f t="shared" si="386"/>
        <v>0</v>
      </c>
      <c r="U2481" s="53">
        <f t="shared" si="387"/>
        <v>60.072878709005721</v>
      </c>
      <c r="V2481" s="69">
        <v>38.202724102030196</v>
      </c>
      <c r="W2481" s="53">
        <f t="shared" si="388"/>
        <v>9.4332553357626168</v>
      </c>
      <c r="X2481" s="53">
        <f t="shared" si="389"/>
        <v>0</v>
      </c>
      <c r="Y2481" s="12"/>
      <c r="Z2481" s="21"/>
      <c r="AA2481" s="48"/>
      <c r="AB2481" s="21"/>
      <c r="AC2481" s="12"/>
    </row>
    <row r="2482" spans="1:29" x14ac:dyDescent="0.3">
      <c r="A2482" s="1">
        <f t="shared" si="380"/>
        <v>45225.81249999399</v>
      </c>
      <c r="B2482" s="6">
        <v>26</v>
      </c>
      <c r="C2482" s="6" t="s">
        <v>123</v>
      </c>
      <c r="D2482">
        <f>IF(HOUR(A2482)+MINUTE(A2482)/60&lt;=18,1,IF(HOUR(A2482)+MINUTE(A2482)/60&gt;=23.25,1,LOOKUP(DAY(A2482),calendario!$A$12:$A$41,calendario!$C$12:$C$41)))</f>
        <v>0</v>
      </c>
      <c r="E2482" s="89">
        <f t="shared" si="381"/>
        <v>4.6496376953125003</v>
      </c>
      <c r="F2482" s="88">
        <v>18.598550781250001</v>
      </c>
      <c r="G2482" s="89">
        <f t="shared" si="381"/>
        <v>4.6507529296875001</v>
      </c>
      <c r="H2482" s="86">
        <v>18.60301171875</v>
      </c>
      <c r="O2482" s="53">
        <f t="shared" si="382"/>
        <v>0</v>
      </c>
      <c r="P2482" s="54">
        <f t="shared" si="383"/>
        <v>60.072878709005721</v>
      </c>
      <c r="Q2482" s="69">
        <v>38.202724102030196</v>
      </c>
      <c r="R2482" s="53">
        <f t="shared" si="384"/>
        <v>9.4332553357626168</v>
      </c>
      <c r="S2482" s="53">
        <f t="shared" si="385"/>
        <v>0</v>
      </c>
      <c r="T2482" s="53">
        <f t="shared" si="386"/>
        <v>0</v>
      </c>
      <c r="U2482" s="53">
        <f t="shared" si="387"/>
        <v>60.072878709005721</v>
      </c>
      <c r="V2482" s="69">
        <v>38.202724102030196</v>
      </c>
      <c r="W2482" s="53">
        <f t="shared" si="388"/>
        <v>9.4332553357626168</v>
      </c>
      <c r="X2482" s="53">
        <f t="shared" si="389"/>
        <v>0</v>
      </c>
      <c r="Y2482" s="12"/>
      <c r="Z2482" s="21"/>
      <c r="AA2482" s="48"/>
      <c r="AB2482" s="21"/>
      <c r="AC2482" s="12"/>
    </row>
    <row r="2483" spans="1:29" x14ac:dyDescent="0.3">
      <c r="A2483" s="1">
        <f t="shared" si="380"/>
        <v>45225.822916660654</v>
      </c>
      <c r="B2483" s="6">
        <v>26</v>
      </c>
      <c r="C2483" s="6" t="s">
        <v>124</v>
      </c>
      <c r="D2483">
        <f>IF(HOUR(A2483)+MINUTE(A2483)/60&lt;=18,1,IF(HOUR(A2483)+MINUTE(A2483)/60&gt;=23.25,1,LOOKUP(DAY(A2483),calendario!$A$12:$A$41,calendario!$C$12:$C$41)))</f>
        <v>0</v>
      </c>
      <c r="E2483" s="89">
        <f t="shared" si="381"/>
        <v>4.6496259765624997</v>
      </c>
      <c r="F2483" s="88">
        <v>18.598503906249999</v>
      </c>
      <c r="G2483" s="89">
        <f t="shared" si="381"/>
        <v>4.6506860351562498</v>
      </c>
      <c r="H2483" s="86">
        <v>18.602744140624999</v>
      </c>
      <c r="O2483" s="53">
        <f t="shared" si="382"/>
        <v>0</v>
      </c>
      <c r="P2483" s="54">
        <f t="shared" si="383"/>
        <v>60.072878709005721</v>
      </c>
      <c r="Q2483" s="69">
        <v>38.182583550234249</v>
      </c>
      <c r="R2483" s="53">
        <f t="shared" si="384"/>
        <v>9.4433256116605904</v>
      </c>
      <c r="S2483" s="53">
        <f t="shared" si="385"/>
        <v>0</v>
      </c>
      <c r="T2483" s="53">
        <f t="shared" si="386"/>
        <v>0</v>
      </c>
      <c r="U2483" s="53">
        <f t="shared" si="387"/>
        <v>60.072878709005721</v>
      </c>
      <c r="V2483" s="69">
        <v>38.182583550234249</v>
      </c>
      <c r="W2483" s="53">
        <f t="shared" si="388"/>
        <v>9.4433256116605904</v>
      </c>
      <c r="X2483" s="53">
        <f t="shared" si="389"/>
        <v>0</v>
      </c>
      <c r="Y2483" s="12"/>
      <c r="Z2483" s="21"/>
      <c r="AA2483" s="48"/>
      <c r="AB2483" s="21"/>
      <c r="AC2483" s="12"/>
    </row>
    <row r="2484" spans="1:29" x14ac:dyDescent="0.3">
      <c r="A2484" s="1">
        <f t="shared" si="380"/>
        <v>45225.833333327319</v>
      </c>
      <c r="B2484" s="6">
        <v>26</v>
      </c>
      <c r="C2484" s="6" t="s">
        <v>125</v>
      </c>
      <c r="D2484">
        <f>IF(HOUR(A2484)+MINUTE(A2484)/60&lt;=18,1,IF(HOUR(A2484)+MINUTE(A2484)/60&gt;=23.25,1,LOOKUP(DAY(A2484),calendario!$A$12:$A$41,calendario!$C$12:$C$41)))</f>
        <v>0</v>
      </c>
      <c r="E2484" s="89">
        <f t="shared" si="381"/>
        <v>4.6504077148437499</v>
      </c>
      <c r="F2484" s="88">
        <v>18.601630859375</v>
      </c>
      <c r="G2484" s="89">
        <f t="shared" si="381"/>
        <v>4.6506689453124999</v>
      </c>
      <c r="H2484" s="86">
        <v>18.602675781249999</v>
      </c>
      <c r="O2484" s="53">
        <f t="shared" si="382"/>
        <v>0</v>
      </c>
      <c r="P2484" s="54">
        <f t="shared" si="383"/>
        <v>60.072878709005721</v>
      </c>
      <c r="Q2484" s="69">
        <v>38.182583550234249</v>
      </c>
      <c r="R2484" s="53">
        <f t="shared" si="384"/>
        <v>9.4433256116605904</v>
      </c>
      <c r="S2484" s="53">
        <f t="shared" si="385"/>
        <v>0</v>
      </c>
      <c r="T2484" s="53">
        <f t="shared" si="386"/>
        <v>0</v>
      </c>
      <c r="U2484" s="53">
        <f t="shared" si="387"/>
        <v>60.072878709005721</v>
      </c>
      <c r="V2484" s="69">
        <v>38.182583550234249</v>
      </c>
      <c r="W2484" s="53">
        <f t="shared" si="388"/>
        <v>9.4433256116605904</v>
      </c>
      <c r="X2484" s="53">
        <f t="shared" si="389"/>
        <v>0</v>
      </c>
      <c r="Y2484" s="12"/>
      <c r="Z2484" s="21"/>
      <c r="AA2484" s="48"/>
      <c r="AB2484" s="21"/>
      <c r="AC2484" s="12"/>
    </row>
    <row r="2485" spans="1:29" x14ac:dyDescent="0.3">
      <c r="A2485" s="1">
        <f t="shared" si="380"/>
        <v>45225.843749993983</v>
      </c>
      <c r="B2485" s="6">
        <v>26</v>
      </c>
      <c r="C2485" s="6" t="s">
        <v>126</v>
      </c>
      <c r="D2485">
        <f>IF(HOUR(A2485)+MINUTE(A2485)/60&lt;=18,1,IF(HOUR(A2485)+MINUTE(A2485)/60&gt;=23.25,1,LOOKUP(DAY(A2485),calendario!$A$12:$A$41,calendario!$C$12:$C$41)))</f>
        <v>0</v>
      </c>
      <c r="E2485" s="89">
        <f t="shared" si="381"/>
        <v>4.6506450195312503</v>
      </c>
      <c r="F2485" s="88">
        <v>18.602580078125001</v>
      </c>
      <c r="G2485" s="89">
        <f t="shared" si="381"/>
        <v>4.6506547851562496</v>
      </c>
      <c r="H2485" s="86">
        <v>18.602619140624999</v>
      </c>
      <c r="O2485" s="53">
        <f t="shared" si="382"/>
        <v>0</v>
      </c>
      <c r="P2485" s="54">
        <f t="shared" si="383"/>
        <v>60.072878709005721</v>
      </c>
      <c r="Q2485" s="69">
        <v>38.0029705882353</v>
      </c>
      <c r="R2485" s="53">
        <f t="shared" si="384"/>
        <v>9.5331320926600647</v>
      </c>
      <c r="S2485" s="53">
        <f t="shared" si="385"/>
        <v>0</v>
      </c>
      <c r="T2485" s="53">
        <f t="shared" si="386"/>
        <v>0</v>
      </c>
      <c r="U2485" s="53">
        <f t="shared" si="387"/>
        <v>60.072878709005721</v>
      </c>
      <c r="V2485" s="69">
        <v>38.0029705882353</v>
      </c>
      <c r="W2485" s="53">
        <f t="shared" si="388"/>
        <v>9.5331320926600647</v>
      </c>
      <c r="X2485" s="53">
        <f t="shared" si="389"/>
        <v>0</v>
      </c>
      <c r="Y2485" s="12"/>
      <c r="Z2485" s="21"/>
      <c r="AA2485" s="48"/>
      <c r="AB2485" s="21"/>
      <c r="AC2485" s="12"/>
    </row>
    <row r="2486" spans="1:29" x14ac:dyDescent="0.3">
      <c r="A2486" s="1">
        <f t="shared" si="380"/>
        <v>45225.854166660647</v>
      </c>
      <c r="B2486" s="6">
        <v>26</v>
      </c>
      <c r="C2486" s="6" t="s">
        <v>127</v>
      </c>
      <c r="D2486">
        <f>IF(HOUR(A2486)+MINUTE(A2486)/60&lt;=18,1,IF(HOUR(A2486)+MINUTE(A2486)/60&gt;=23.25,1,LOOKUP(DAY(A2486),calendario!$A$12:$A$41,calendario!$C$12:$C$41)))</f>
        <v>0</v>
      </c>
      <c r="E2486" s="89">
        <f t="shared" si="381"/>
        <v>4.6503999023437501</v>
      </c>
      <c r="F2486" s="88">
        <v>18.601599609375</v>
      </c>
      <c r="G2486" s="89">
        <f t="shared" si="381"/>
        <v>4.6503833007812503</v>
      </c>
      <c r="H2486" s="86">
        <v>18.601533203125001</v>
      </c>
      <c r="O2486" s="53">
        <f t="shared" si="382"/>
        <v>0</v>
      </c>
      <c r="P2486" s="54">
        <f t="shared" si="383"/>
        <v>60.072878709005721</v>
      </c>
      <c r="Q2486" s="69">
        <v>38.0029705882353</v>
      </c>
      <c r="R2486" s="53">
        <f t="shared" si="384"/>
        <v>9.5331320926600647</v>
      </c>
      <c r="S2486" s="53">
        <f t="shared" si="385"/>
        <v>0</v>
      </c>
      <c r="T2486" s="53">
        <f t="shared" si="386"/>
        <v>0</v>
      </c>
      <c r="U2486" s="53">
        <f t="shared" si="387"/>
        <v>60.072878709005721</v>
      </c>
      <c r="V2486" s="69">
        <v>38.0029705882353</v>
      </c>
      <c r="W2486" s="53">
        <f t="shared" si="388"/>
        <v>9.5331320926600647</v>
      </c>
      <c r="X2486" s="53">
        <f t="shared" si="389"/>
        <v>0</v>
      </c>
      <c r="Y2486" s="12"/>
      <c r="Z2486" s="21"/>
      <c r="AA2486" s="48"/>
      <c r="AB2486" s="21"/>
      <c r="AC2486" s="12"/>
    </row>
    <row r="2487" spans="1:29" x14ac:dyDescent="0.3">
      <c r="A2487" s="1">
        <f t="shared" si="380"/>
        <v>45225.864583327311</v>
      </c>
      <c r="B2487" s="6">
        <v>26</v>
      </c>
      <c r="C2487" s="6" t="s">
        <v>128</v>
      </c>
      <c r="D2487">
        <f>IF(HOUR(A2487)+MINUTE(A2487)/60&lt;=18,1,IF(HOUR(A2487)+MINUTE(A2487)/60&gt;=23.25,1,LOOKUP(DAY(A2487),calendario!$A$12:$A$41,calendario!$C$12:$C$41)))</f>
        <v>0</v>
      </c>
      <c r="E2487" s="89">
        <f t="shared" si="381"/>
        <v>4.6501523437500003</v>
      </c>
      <c r="F2487" s="88">
        <v>18.600609375000001</v>
      </c>
      <c r="G2487" s="89">
        <f t="shared" si="381"/>
        <v>4.65031201171875</v>
      </c>
      <c r="H2487" s="86">
        <v>18.601248046875</v>
      </c>
      <c r="O2487" s="53">
        <f t="shared" si="382"/>
        <v>0</v>
      </c>
      <c r="P2487" s="54">
        <f t="shared" si="383"/>
        <v>60.072878709005721</v>
      </c>
      <c r="Q2487" s="69">
        <v>37.901101509630401</v>
      </c>
      <c r="R2487" s="53">
        <f t="shared" si="384"/>
        <v>9.5840666319625143</v>
      </c>
      <c r="S2487" s="53">
        <f t="shared" si="385"/>
        <v>0</v>
      </c>
      <c r="T2487" s="53">
        <f t="shared" si="386"/>
        <v>0</v>
      </c>
      <c r="U2487" s="53">
        <f t="shared" si="387"/>
        <v>60.072878709005721</v>
      </c>
      <c r="V2487" s="69">
        <v>37.901101509630401</v>
      </c>
      <c r="W2487" s="53">
        <f t="shared" si="388"/>
        <v>9.5840666319625143</v>
      </c>
      <c r="X2487" s="53">
        <f t="shared" si="389"/>
        <v>0</v>
      </c>
      <c r="Y2487" s="12"/>
      <c r="Z2487" s="21"/>
      <c r="AA2487" s="48"/>
      <c r="AB2487" s="21"/>
      <c r="AC2487" s="12"/>
    </row>
    <row r="2488" spans="1:29" x14ac:dyDescent="0.3">
      <c r="A2488" s="1">
        <f t="shared" si="380"/>
        <v>45225.874999993976</v>
      </c>
      <c r="B2488" s="6">
        <v>26</v>
      </c>
      <c r="C2488" s="6" t="s">
        <v>129</v>
      </c>
      <c r="D2488">
        <f>IF(HOUR(A2488)+MINUTE(A2488)/60&lt;=18,1,IF(HOUR(A2488)+MINUTE(A2488)/60&gt;=23.25,1,LOOKUP(DAY(A2488),calendario!$A$12:$A$41,calendario!$C$12:$C$41)))</f>
        <v>0</v>
      </c>
      <c r="E2488" s="89">
        <f t="shared" si="381"/>
        <v>4.6511572265624999</v>
      </c>
      <c r="F2488" s="88">
        <v>18.604628906249999</v>
      </c>
      <c r="G2488" s="89">
        <f t="shared" si="381"/>
        <v>4.650259765625</v>
      </c>
      <c r="H2488" s="86">
        <v>18.6010390625</v>
      </c>
      <c r="O2488" s="53">
        <f t="shared" si="382"/>
        <v>0</v>
      </c>
      <c r="P2488" s="54">
        <f t="shared" si="383"/>
        <v>60.072878709005721</v>
      </c>
      <c r="Q2488" s="69">
        <v>37.901101509630401</v>
      </c>
      <c r="R2488" s="53">
        <f t="shared" si="384"/>
        <v>9.5840666319625143</v>
      </c>
      <c r="S2488" s="53">
        <f t="shared" si="385"/>
        <v>0</v>
      </c>
      <c r="T2488" s="53">
        <f t="shared" si="386"/>
        <v>0</v>
      </c>
      <c r="U2488" s="53">
        <f t="shared" si="387"/>
        <v>60.072878709005721</v>
      </c>
      <c r="V2488" s="69">
        <v>37.901101509630401</v>
      </c>
      <c r="W2488" s="53">
        <f t="shared" si="388"/>
        <v>9.5840666319625143</v>
      </c>
      <c r="X2488" s="53">
        <f t="shared" si="389"/>
        <v>0</v>
      </c>
      <c r="Y2488" s="12"/>
      <c r="Z2488" s="21"/>
      <c r="AA2488" s="48"/>
      <c r="AB2488" s="21"/>
      <c r="AC2488" s="12"/>
    </row>
    <row r="2489" spans="1:29" x14ac:dyDescent="0.3">
      <c r="A2489" s="1">
        <f t="shared" si="380"/>
        <v>45225.88541666064</v>
      </c>
      <c r="B2489" s="6">
        <v>26</v>
      </c>
      <c r="C2489" s="6" t="s">
        <v>130</v>
      </c>
      <c r="D2489">
        <f>IF(HOUR(A2489)+MINUTE(A2489)/60&lt;=18,1,IF(HOUR(A2489)+MINUTE(A2489)/60&gt;=23.25,1,LOOKUP(DAY(A2489),calendario!$A$12:$A$41,calendario!$C$12:$C$41)))</f>
        <v>0</v>
      </c>
      <c r="E2489" s="89">
        <f t="shared" si="381"/>
        <v>4.6517143554687497</v>
      </c>
      <c r="F2489" s="88">
        <v>18.606857421874999</v>
      </c>
      <c r="G2489" s="89">
        <f t="shared" si="381"/>
        <v>4.6503222656250003</v>
      </c>
      <c r="H2489" s="86">
        <v>18.601289062500001</v>
      </c>
      <c r="O2489" s="53">
        <f t="shared" si="382"/>
        <v>0</v>
      </c>
      <c r="P2489" s="54">
        <f t="shared" si="383"/>
        <v>60.072878709005721</v>
      </c>
      <c r="Q2489" s="69">
        <v>37.960431806350854</v>
      </c>
      <c r="R2489" s="53">
        <f t="shared" si="384"/>
        <v>9.5544014836022875</v>
      </c>
      <c r="S2489" s="53">
        <f t="shared" si="385"/>
        <v>0</v>
      </c>
      <c r="T2489" s="53">
        <f t="shared" si="386"/>
        <v>0</v>
      </c>
      <c r="U2489" s="53">
        <f t="shared" si="387"/>
        <v>60.072878709005721</v>
      </c>
      <c r="V2489" s="69">
        <v>37.960431806350854</v>
      </c>
      <c r="W2489" s="53">
        <f t="shared" si="388"/>
        <v>9.5544014836022875</v>
      </c>
      <c r="X2489" s="53">
        <f t="shared" si="389"/>
        <v>0</v>
      </c>
      <c r="Y2489" s="12"/>
      <c r="Z2489" s="21"/>
      <c r="AA2489" s="48"/>
      <c r="AB2489" s="21"/>
      <c r="AC2489" s="12"/>
    </row>
    <row r="2490" spans="1:29" x14ac:dyDescent="0.3">
      <c r="A2490" s="1">
        <f t="shared" si="380"/>
        <v>45225.895833327304</v>
      </c>
      <c r="B2490" s="6">
        <v>26</v>
      </c>
      <c r="C2490" s="6" t="s">
        <v>131</v>
      </c>
      <c r="D2490">
        <f>IF(HOUR(A2490)+MINUTE(A2490)/60&lt;=18,1,IF(HOUR(A2490)+MINUTE(A2490)/60&gt;=23.25,1,LOOKUP(DAY(A2490),calendario!$A$12:$A$41,calendario!$C$12:$C$41)))</f>
        <v>0</v>
      </c>
      <c r="E2490" s="89">
        <f t="shared" si="381"/>
        <v>4.6519902343749999</v>
      </c>
      <c r="F2490" s="88">
        <v>18.6079609375</v>
      </c>
      <c r="G2490" s="89">
        <f t="shared" si="381"/>
        <v>4.6501948242187501</v>
      </c>
      <c r="H2490" s="86">
        <v>18.600779296875</v>
      </c>
      <c r="O2490" s="53">
        <f t="shared" si="382"/>
        <v>0</v>
      </c>
      <c r="P2490" s="54">
        <f t="shared" si="383"/>
        <v>60.072878709005721</v>
      </c>
      <c r="Q2490" s="69">
        <v>37.960431806350854</v>
      </c>
      <c r="R2490" s="53">
        <f t="shared" si="384"/>
        <v>9.5544014836022875</v>
      </c>
      <c r="S2490" s="53">
        <f t="shared" si="385"/>
        <v>0</v>
      </c>
      <c r="T2490" s="53">
        <f t="shared" si="386"/>
        <v>0</v>
      </c>
      <c r="U2490" s="53">
        <f t="shared" si="387"/>
        <v>60.072878709005721</v>
      </c>
      <c r="V2490" s="69">
        <v>37.960431806350854</v>
      </c>
      <c r="W2490" s="53">
        <f t="shared" si="388"/>
        <v>9.5544014836022875</v>
      </c>
      <c r="X2490" s="53">
        <f t="shared" si="389"/>
        <v>0</v>
      </c>
      <c r="Y2490" s="12"/>
      <c r="Z2490" s="21"/>
      <c r="AA2490" s="48"/>
      <c r="AB2490" s="21"/>
      <c r="AC2490" s="12"/>
    </row>
    <row r="2491" spans="1:29" x14ac:dyDescent="0.3">
      <c r="A2491" s="1">
        <f t="shared" si="380"/>
        <v>45225.906249993968</v>
      </c>
      <c r="B2491" s="6">
        <v>26</v>
      </c>
      <c r="C2491" s="6" t="s">
        <v>132</v>
      </c>
      <c r="D2491">
        <f>IF(HOUR(A2491)+MINUTE(A2491)/60&lt;=18,1,IF(HOUR(A2491)+MINUTE(A2491)/60&gt;=23.25,1,LOOKUP(DAY(A2491),calendario!$A$12:$A$41,calendario!$C$12:$C$41)))</f>
        <v>0</v>
      </c>
      <c r="E2491" s="89">
        <f t="shared" si="381"/>
        <v>4.651685546875</v>
      </c>
      <c r="F2491" s="88">
        <v>18.6067421875</v>
      </c>
      <c r="G2491" s="89">
        <f t="shared" si="381"/>
        <v>4.6500751953124997</v>
      </c>
      <c r="H2491" s="86">
        <v>18.600300781249999</v>
      </c>
      <c r="O2491" s="53">
        <f t="shared" si="382"/>
        <v>0</v>
      </c>
      <c r="P2491" s="54">
        <f t="shared" si="383"/>
        <v>60.072878709005721</v>
      </c>
      <c r="Q2491" s="69">
        <v>38.269208224882867</v>
      </c>
      <c r="R2491" s="53">
        <f t="shared" si="384"/>
        <v>9.4000132743362812</v>
      </c>
      <c r="S2491" s="53">
        <f t="shared" si="385"/>
        <v>0</v>
      </c>
      <c r="T2491" s="53">
        <f t="shared" si="386"/>
        <v>0</v>
      </c>
      <c r="U2491" s="53">
        <f t="shared" si="387"/>
        <v>60.072878709005721</v>
      </c>
      <c r="V2491" s="69">
        <v>38.269208224882867</v>
      </c>
      <c r="W2491" s="53">
        <f t="shared" si="388"/>
        <v>9.4000132743362812</v>
      </c>
      <c r="X2491" s="53">
        <f t="shared" si="389"/>
        <v>0</v>
      </c>
      <c r="Y2491" s="12"/>
      <c r="Z2491" s="21"/>
      <c r="AA2491" s="48"/>
      <c r="AB2491" s="21"/>
      <c r="AC2491" s="12"/>
    </row>
    <row r="2492" spans="1:29" x14ac:dyDescent="0.3">
      <c r="A2492" s="1">
        <f t="shared" si="380"/>
        <v>45225.916666660632</v>
      </c>
      <c r="B2492" s="6">
        <v>26</v>
      </c>
      <c r="C2492" s="6" t="s">
        <v>133</v>
      </c>
      <c r="D2492">
        <f>IF(HOUR(A2492)+MINUTE(A2492)/60&lt;=18,1,IF(HOUR(A2492)+MINUTE(A2492)/60&gt;=23.25,1,LOOKUP(DAY(A2492),calendario!$A$12:$A$41,calendario!$C$12:$C$41)))</f>
        <v>0</v>
      </c>
      <c r="E2492" s="89">
        <f t="shared" si="381"/>
        <v>4.6520585937499996</v>
      </c>
      <c r="F2492" s="88">
        <v>18.608234374999999</v>
      </c>
      <c r="G2492" s="89">
        <f t="shared" si="381"/>
        <v>4.6504785156250001</v>
      </c>
      <c r="H2492" s="86">
        <v>18.601914062500001</v>
      </c>
      <c r="O2492" s="53">
        <f t="shared" si="382"/>
        <v>0</v>
      </c>
      <c r="P2492" s="54">
        <f t="shared" si="383"/>
        <v>60.072878709005721</v>
      </c>
      <c r="Q2492" s="69">
        <v>38.269208224882867</v>
      </c>
      <c r="R2492" s="53">
        <f t="shared" si="384"/>
        <v>9.4000132743362812</v>
      </c>
      <c r="S2492" s="53">
        <f t="shared" si="385"/>
        <v>0</v>
      </c>
      <c r="T2492" s="53">
        <f t="shared" si="386"/>
        <v>0</v>
      </c>
      <c r="U2492" s="53">
        <f t="shared" si="387"/>
        <v>60.072878709005721</v>
      </c>
      <c r="V2492" s="69">
        <v>38.269208224882867</v>
      </c>
      <c r="W2492" s="53">
        <f t="shared" si="388"/>
        <v>9.4000132743362812</v>
      </c>
      <c r="X2492" s="53">
        <f t="shared" si="389"/>
        <v>0</v>
      </c>
      <c r="Y2492" s="12"/>
      <c r="Z2492" s="21"/>
      <c r="AA2492" s="48"/>
      <c r="AB2492" s="21"/>
      <c r="AC2492" s="12"/>
    </row>
    <row r="2493" spans="1:29" x14ac:dyDescent="0.3">
      <c r="A2493" s="1">
        <f t="shared" si="380"/>
        <v>45225.927083327297</v>
      </c>
      <c r="B2493" s="6">
        <v>26</v>
      </c>
      <c r="C2493" s="6" t="s">
        <v>134</v>
      </c>
      <c r="D2493">
        <f>IF(HOUR(A2493)+MINUTE(A2493)/60&lt;=18,1,IF(HOUR(A2493)+MINUTE(A2493)/60&gt;=23.25,1,LOOKUP(DAY(A2493),calendario!$A$12:$A$41,calendario!$C$12:$C$41)))</f>
        <v>0</v>
      </c>
      <c r="E2493" s="89">
        <f t="shared" si="381"/>
        <v>4.6527382812500004</v>
      </c>
      <c r="F2493" s="88">
        <v>18.610953125000002</v>
      </c>
      <c r="G2493" s="89">
        <f t="shared" si="381"/>
        <v>4.6508876953125</v>
      </c>
      <c r="H2493" s="86">
        <v>18.60355078125</v>
      </c>
      <c r="O2493" s="53">
        <f t="shared" si="382"/>
        <v>0</v>
      </c>
      <c r="P2493" s="54">
        <f t="shared" si="383"/>
        <v>60.072878709005721</v>
      </c>
      <c r="Q2493" s="69">
        <v>33.852757678292555</v>
      </c>
      <c r="R2493" s="53">
        <f t="shared" si="384"/>
        <v>11.608238547631437</v>
      </c>
      <c r="S2493" s="53">
        <f t="shared" si="385"/>
        <v>0</v>
      </c>
      <c r="T2493" s="53">
        <f t="shared" si="386"/>
        <v>0</v>
      </c>
      <c r="U2493" s="53">
        <f t="shared" si="387"/>
        <v>60.072878709005721</v>
      </c>
      <c r="V2493" s="69">
        <v>33.852757678292555</v>
      </c>
      <c r="W2493" s="53">
        <f t="shared" si="388"/>
        <v>11.608238547631437</v>
      </c>
      <c r="X2493" s="53">
        <f t="shared" si="389"/>
        <v>0</v>
      </c>
      <c r="Y2493" s="12"/>
      <c r="Z2493" s="21"/>
      <c r="AA2493" s="48"/>
      <c r="AB2493" s="21"/>
      <c r="AC2493" s="12"/>
    </row>
    <row r="2494" spans="1:29" x14ac:dyDescent="0.3">
      <c r="A2494" s="1">
        <f t="shared" si="380"/>
        <v>45225.937499993961</v>
      </c>
      <c r="B2494" s="6">
        <v>26</v>
      </c>
      <c r="C2494" s="6" t="s">
        <v>135</v>
      </c>
      <c r="D2494">
        <f>IF(HOUR(A2494)+MINUTE(A2494)/60&lt;=18,1,IF(HOUR(A2494)+MINUTE(A2494)/60&gt;=23.25,1,LOOKUP(DAY(A2494),calendario!$A$12:$A$41,calendario!$C$12:$C$41)))</f>
        <v>0</v>
      </c>
      <c r="E2494" s="89">
        <f t="shared" si="381"/>
        <v>4.652736328125</v>
      </c>
      <c r="F2494" s="88">
        <v>18.6109453125</v>
      </c>
      <c r="G2494" s="89">
        <f t="shared" si="381"/>
        <v>4.6510131835937498</v>
      </c>
      <c r="H2494" s="86">
        <v>18.604052734374999</v>
      </c>
      <c r="O2494" s="53">
        <f t="shared" si="382"/>
        <v>0</v>
      </c>
      <c r="P2494" s="54">
        <f t="shared" si="383"/>
        <v>60.072878709005721</v>
      </c>
      <c r="Q2494" s="69">
        <v>33.852757678292555</v>
      </c>
      <c r="R2494" s="53">
        <f t="shared" si="384"/>
        <v>11.608238547631437</v>
      </c>
      <c r="S2494" s="53">
        <f t="shared" si="385"/>
        <v>0</v>
      </c>
      <c r="T2494" s="53">
        <f t="shared" si="386"/>
        <v>0</v>
      </c>
      <c r="U2494" s="53">
        <f t="shared" si="387"/>
        <v>60.072878709005721</v>
      </c>
      <c r="V2494" s="69">
        <v>33.852757678292555</v>
      </c>
      <c r="W2494" s="53">
        <f t="shared" si="388"/>
        <v>11.608238547631437</v>
      </c>
      <c r="X2494" s="53">
        <f t="shared" si="389"/>
        <v>0</v>
      </c>
      <c r="Y2494" s="12"/>
      <c r="Z2494" s="21"/>
      <c r="AA2494" s="48"/>
      <c r="AB2494" s="21"/>
      <c r="AC2494" s="12"/>
    </row>
    <row r="2495" spans="1:29" x14ac:dyDescent="0.3">
      <c r="A2495" s="1">
        <f t="shared" si="380"/>
        <v>45225.947916660625</v>
      </c>
      <c r="B2495" s="6">
        <v>26</v>
      </c>
      <c r="C2495" s="6" t="s">
        <v>136</v>
      </c>
      <c r="D2495">
        <f>IF(HOUR(A2495)+MINUTE(A2495)/60&lt;=18,1,IF(HOUR(A2495)+MINUTE(A2495)/60&gt;=23.25,1,LOOKUP(DAY(A2495),calendario!$A$12:$A$41,calendario!$C$12:$C$41)))</f>
        <v>0</v>
      </c>
      <c r="E2495" s="89">
        <f t="shared" si="381"/>
        <v>4.6527480468749998</v>
      </c>
      <c r="F2495" s="88">
        <v>18.610992187499999</v>
      </c>
      <c r="G2495" s="89">
        <f t="shared" si="381"/>
        <v>4.6512773437500003</v>
      </c>
      <c r="H2495" s="86">
        <v>18.605109375000001</v>
      </c>
      <c r="O2495" s="53">
        <f t="shared" si="382"/>
        <v>0</v>
      </c>
      <c r="P2495" s="54">
        <f t="shared" si="383"/>
        <v>60.072878709005721</v>
      </c>
      <c r="Q2495" s="69">
        <v>33.484079125455494</v>
      </c>
      <c r="R2495" s="53">
        <f t="shared" si="384"/>
        <v>11.792577824049967</v>
      </c>
      <c r="S2495" s="53">
        <f t="shared" si="385"/>
        <v>0</v>
      </c>
      <c r="T2495" s="53">
        <f t="shared" si="386"/>
        <v>0</v>
      </c>
      <c r="U2495" s="53">
        <f t="shared" si="387"/>
        <v>60.072878709005721</v>
      </c>
      <c r="V2495" s="69">
        <v>33.484079125455494</v>
      </c>
      <c r="W2495" s="53">
        <f t="shared" si="388"/>
        <v>11.792577824049967</v>
      </c>
      <c r="X2495" s="53">
        <f t="shared" si="389"/>
        <v>0</v>
      </c>
      <c r="Y2495" s="12"/>
      <c r="Z2495" s="21"/>
      <c r="AA2495" s="48"/>
      <c r="AB2495" s="21"/>
      <c r="AC2495" s="12"/>
    </row>
    <row r="2496" spans="1:29" x14ac:dyDescent="0.3">
      <c r="A2496" s="1">
        <f t="shared" si="380"/>
        <v>45225.958333327289</v>
      </c>
      <c r="B2496" s="6">
        <v>26</v>
      </c>
      <c r="C2496" s="6" t="s">
        <v>137</v>
      </c>
      <c r="D2496">
        <f>IF(HOUR(A2496)+MINUTE(A2496)/60&lt;=18,1,IF(HOUR(A2496)+MINUTE(A2496)/60&gt;=23.25,1,LOOKUP(DAY(A2496),calendario!$A$12:$A$41,calendario!$C$12:$C$41)))</f>
        <v>0</v>
      </c>
      <c r="E2496" s="89">
        <f t="shared" si="381"/>
        <v>4.65291064453125</v>
      </c>
      <c r="F2496" s="88">
        <v>18.611642578125</v>
      </c>
      <c r="G2496" s="89">
        <f t="shared" si="381"/>
        <v>4.6515292968750002</v>
      </c>
      <c r="H2496" s="86">
        <v>18.606117187500001</v>
      </c>
      <c r="O2496" s="53">
        <f t="shared" si="382"/>
        <v>0</v>
      </c>
      <c r="P2496" s="54">
        <f t="shared" si="383"/>
        <v>60.072878709005721</v>
      </c>
      <c r="Q2496" s="69">
        <v>33.484079125455494</v>
      </c>
      <c r="R2496" s="53">
        <f t="shared" si="384"/>
        <v>11.792577824049967</v>
      </c>
      <c r="S2496" s="53">
        <f t="shared" si="385"/>
        <v>0</v>
      </c>
      <c r="T2496" s="53">
        <f t="shared" si="386"/>
        <v>0</v>
      </c>
      <c r="U2496" s="53">
        <f t="shared" si="387"/>
        <v>60.072878709005721</v>
      </c>
      <c r="V2496" s="69">
        <v>33.484079125455494</v>
      </c>
      <c r="W2496" s="53">
        <f t="shared" si="388"/>
        <v>11.792577824049967</v>
      </c>
      <c r="X2496" s="53">
        <f t="shared" si="389"/>
        <v>0</v>
      </c>
      <c r="Y2496" s="12"/>
      <c r="Z2496" s="21"/>
      <c r="AA2496" s="48"/>
      <c r="AB2496" s="21"/>
      <c r="AC2496" s="12"/>
    </row>
    <row r="2497" spans="1:29" x14ac:dyDescent="0.3">
      <c r="A2497" s="1">
        <f t="shared" si="380"/>
        <v>45225.968749993954</v>
      </c>
      <c r="B2497" s="6">
        <v>26</v>
      </c>
      <c r="C2497" s="6" t="s">
        <v>138</v>
      </c>
      <c r="D2497">
        <f>IF(HOUR(A2497)+MINUTE(A2497)/60&lt;=18,1,IF(HOUR(A2497)+MINUTE(A2497)/60&gt;=23.25,1,LOOKUP(DAY(A2497),calendario!$A$12:$A$41,calendario!$C$12:$C$41)))</f>
        <v>1</v>
      </c>
      <c r="E2497" s="89">
        <f t="shared" si="381"/>
        <v>4.6529912109374996</v>
      </c>
      <c r="F2497" s="88">
        <v>18.611964843749998</v>
      </c>
      <c r="G2497" s="89">
        <f t="shared" si="381"/>
        <v>4.5541000976562502</v>
      </c>
      <c r="H2497" s="86">
        <v>18.216400390625001</v>
      </c>
      <c r="O2497" s="53">
        <f t="shared" si="382"/>
        <v>0</v>
      </c>
      <c r="P2497" s="54">
        <f t="shared" si="383"/>
        <v>58.927641853201457</v>
      </c>
      <c r="Q2497" s="69">
        <v>33.500817803227484</v>
      </c>
      <c r="R2497" s="53">
        <f t="shared" si="384"/>
        <v>11.24022097865695</v>
      </c>
      <c r="S2497" s="53">
        <f t="shared" si="385"/>
        <v>0</v>
      </c>
      <c r="T2497" s="53">
        <f t="shared" si="386"/>
        <v>0</v>
      </c>
      <c r="U2497" s="53">
        <f t="shared" si="387"/>
        <v>58.927641853201457</v>
      </c>
      <c r="V2497" s="69">
        <v>33.500817803227484</v>
      </c>
      <c r="W2497" s="53">
        <f t="shared" si="388"/>
        <v>11.24022097865695</v>
      </c>
      <c r="X2497" s="53">
        <f t="shared" si="389"/>
        <v>0</v>
      </c>
      <c r="Y2497" s="12"/>
      <c r="Z2497" s="21"/>
      <c r="AA2497" s="48"/>
      <c r="AB2497" s="21"/>
      <c r="AC2497" s="12"/>
    </row>
    <row r="2498" spans="1:29" x14ac:dyDescent="0.3">
      <c r="A2498" s="1">
        <f t="shared" si="380"/>
        <v>45225.979166660618</v>
      </c>
      <c r="B2498" s="6">
        <v>26</v>
      </c>
      <c r="C2498" s="6" t="s">
        <v>139</v>
      </c>
      <c r="D2498">
        <f>IF(HOUR(A2498)+MINUTE(A2498)/60&lt;=18,1,IF(HOUR(A2498)+MINUTE(A2498)/60&gt;=23.25,1,LOOKUP(DAY(A2498),calendario!$A$12:$A$41,calendario!$C$12:$C$41)))</f>
        <v>1</v>
      </c>
      <c r="E2498" s="89">
        <f t="shared" si="381"/>
        <v>4.5104365234374999</v>
      </c>
      <c r="F2498" s="88">
        <v>18.04174609375</v>
      </c>
      <c r="G2498" s="89">
        <f t="shared" si="381"/>
        <v>4.4979521484375002</v>
      </c>
      <c r="H2498" s="86">
        <v>17.991808593750001</v>
      </c>
      <c r="O2498" s="53">
        <f t="shared" si="382"/>
        <v>0</v>
      </c>
      <c r="P2498" s="54">
        <f t="shared" si="383"/>
        <v>58.927641853201457</v>
      </c>
      <c r="Q2498" s="69">
        <v>33.500817803227484</v>
      </c>
      <c r="R2498" s="53">
        <f t="shared" si="384"/>
        <v>11.24022097865695</v>
      </c>
      <c r="S2498" s="53">
        <f t="shared" si="385"/>
        <v>0</v>
      </c>
      <c r="T2498" s="53">
        <f t="shared" si="386"/>
        <v>0</v>
      </c>
      <c r="U2498" s="53">
        <f t="shared" si="387"/>
        <v>58.927641853201457</v>
      </c>
      <c r="V2498" s="69">
        <v>33.500817803227484</v>
      </c>
      <c r="W2498" s="53">
        <f t="shared" si="388"/>
        <v>11.24022097865695</v>
      </c>
      <c r="X2498" s="53">
        <f t="shared" si="389"/>
        <v>0</v>
      </c>
      <c r="Y2498" s="12"/>
      <c r="Z2498" s="21"/>
      <c r="AA2498" s="48"/>
      <c r="AB2498" s="21"/>
      <c r="AC2498" s="12"/>
    </row>
    <row r="2499" spans="1:29" x14ac:dyDescent="0.3">
      <c r="A2499" s="1">
        <f t="shared" si="380"/>
        <v>45225.989583327282</v>
      </c>
      <c r="B2499" s="6">
        <v>26</v>
      </c>
      <c r="C2499" s="6" t="s">
        <v>140</v>
      </c>
      <c r="D2499">
        <f>IF(HOUR(A2499)+MINUTE(A2499)/60&lt;=18,1,IF(HOUR(A2499)+MINUTE(A2499)/60&gt;=23.25,1,LOOKUP(DAY(A2499),calendario!$A$12:$A$41,calendario!$C$12:$C$41)))</f>
        <v>1</v>
      </c>
      <c r="E2499" s="89">
        <f t="shared" si="381"/>
        <v>4.5085747070312499</v>
      </c>
      <c r="F2499" s="88">
        <v>18.034298828124999</v>
      </c>
      <c r="G2499" s="89">
        <f t="shared" si="381"/>
        <v>4.4980014648437496</v>
      </c>
      <c r="H2499" s="86">
        <v>17.992005859374999</v>
      </c>
      <c r="O2499" s="53">
        <f t="shared" si="382"/>
        <v>0</v>
      </c>
      <c r="P2499" s="54">
        <f t="shared" si="383"/>
        <v>58.927641853201457</v>
      </c>
      <c r="Q2499" s="69">
        <v>33.704455491931284</v>
      </c>
      <c r="R2499" s="53">
        <f t="shared" si="384"/>
        <v>11.13840213430505</v>
      </c>
      <c r="S2499" s="53">
        <f t="shared" si="385"/>
        <v>0</v>
      </c>
      <c r="T2499" s="53">
        <f t="shared" si="386"/>
        <v>0</v>
      </c>
      <c r="U2499" s="53">
        <f t="shared" si="387"/>
        <v>58.927641853201457</v>
      </c>
      <c r="V2499" s="69">
        <v>33.704455491931284</v>
      </c>
      <c r="W2499" s="53">
        <f t="shared" si="388"/>
        <v>11.13840213430505</v>
      </c>
      <c r="X2499" s="53">
        <f t="shared" si="389"/>
        <v>0</v>
      </c>
      <c r="Y2499" s="12"/>
      <c r="Z2499" s="21"/>
      <c r="AA2499" s="48"/>
      <c r="AB2499" s="21"/>
      <c r="AC2499" s="12"/>
    </row>
    <row r="2500" spans="1:29" x14ac:dyDescent="0.3">
      <c r="A2500" s="1">
        <f t="shared" si="380"/>
        <v>45225.999999993946</v>
      </c>
      <c r="B2500" s="6">
        <v>26</v>
      </c>
      <c r="C2500" s="6" t="s">
        <v>141</v>
      </c>
      <c r="D2500">
        <f>IF(HOUR(A2500)+MINUTE(A2500)/60&lt;=18,1,IF(HOUR(A2500)+MINUTE(A2500)/60&gt;=23.25,1,LOOKUP(DAY(A2500),calendario!$A$12:$A$41,calendario!$C$12:$C$41)))</f>
        <v>1</v>
      </c>
      <c r="E2500" s="89">
        <f t="shared" si="381"/>
        <v>4.5086308593749997</v>
      </c>
      <c r="F2500" s="88">
        <v>18.034523437499999</v>
      </c>
      <c r="G2500" s="89">
        <f t="shared" si="381"/>
        <v>4.4982231445312504</v>
      </c>
      <c r="H2500" s="86">
        <v>17.992892578125002</v>
      </c>
      <c r="O2500" s="53">
        <f t="shared" si="382"/>
        <v>0</v>
      </c>
      <c r="P2500" s="54">
        <f t="shared" si="383"/>
        <v>58.927641853201457</v>
      </c>
      <c r="Q2500" s="69">
        <v>33.704455491931284</v>
      </c>
      <c r="R2500" s="53">
        <f t="shared" si="384"/>
        <v>11.13840213430505</v>
      </c>
      <c r="S2500" s="53">
        <f t="shared" si="385"/>
        <v>0</v>
      </c>
      <c r="T2500" s="53">
        <f t="shared" si="386"/>
        <v>0</v>
      </c>
      <c r="U2500" s="53">
        <f t="shared" si="387"/>
        <v>58.927641853201457</v>
      </c>
      <c r="V2500" s="69">
        <v>33.704455491931284</v>
      </c>
      <c r="W2500" s="53">
        <f t="shared" si="388"/>
        <v>11.13840213430505</v>
      </c>
      <c r="X2500" s="53">
        <f t="shared" si="389"/>
        <v>0</v>
      </c>
      <c r="Y2500" s="12"/>
      <c r="Z2500" s="21"/>
      <c r="AA2500" s="48"/>
      <c r="AB2500" s="21"/>
      <c r="AC2500" s="12"/>
    </row>
    <row r="2501" spans="1:29" x14ac:dyDescent="0.3">
      <c r="A2501" s="1">
        <f t="shared" si="380"/>
        <v>45226.010416660611</v>
      </c>
      <c r="B2501" s="6">
        <v>27</v>
      </c>
      <c r="C2501" s="6" t="s">
        <v>142</v>
      </c>
      <c r="D2501">
        <f>IF(HOUR(A2501)+MINUTE(A2501)/60&lt;=18,1,IF(HOUR(A2501)+MINUTE(A2501)/60&gt;=23.25,1,LOOKUP(DAY(A2501),calendario!$A$12:$A$41,calendario!$C$12:$C$41)))</f>
        <v>1</v>
      </c>
      <c r="E2501" s="89">
        <f t="shared" si="381"/>
        <v>4.1377978515624996</v>
      </c>
      <c r="F2501" s="88">
        <v>16.551191406249998</v>
      </c>
      <c r="G2501" s="89">
        <f t="shared" si="381"/>
        <v>3.1633613281250001</v>
      </c>
      <c r="H2501" s="86">
        <v>12.653445312500001</v>
      </c>
      <c r="O2501" s="53">
        <f t="shared" si="382"/>
        <v>0.30518019476455654</v>
      </c>
      <c r="P2501" s="54">
        <f t="shared" si="383"/>
        <v>58.927641853201457</v>
      </c>
      <c r="Q2501" s="69">
        <v>28.993557522123893</v>
      </c>
      <c r="R2501" s="53">
        <f t="shared" si="384"/>
        <v>13.493851119208745</v>
      </c>
      <c r="S2501" s="53">
        <f t="shared" si="385"/>
        <v>4.1180561126840542</v>
      </c>
      <c r="T2501" s="53">
        <f t="shared" si="386"/>
        <v>1.2991689721877688</v>
      </c>
      <c r="U2501" s="53">
        <f t="shared" si="387"/>
        <v>58.927641853201457</v>
      </c>
      <c r="V2501" s="69">
        <v>28.993557522123893</v>
      </c>
      <c r="W2501" s="53">
        <f t="shared" si="388"/>
        <v>13.493851119208745</v>
      </c>
      <c r="X2501" s="53">
        <f t="shared" si="389"/>
        <v>17.530792689397199</v>
      </c>
      <c r="Y2501" s="12"/>
      <c r="Z2501" s="21"/>
      <c r="AA2501" s="48"/>
      <c r="AB2501" s="21"/>
      <c r="AC2501" s="12"/>
    </row>
    <row r="2502" spans="1:29" x14ac:dyDescent="0.3">
      <c r="A2502" s="1">
        <f t="shared" ref="A2502:A2565" si="390">A2501+0.0104166666666667</f>
        <v>45226.020833327275</v>
      </c>
      <c r="B2502" s="6">
        <v>27</v>
      </c>
      <c r="C2502" s="6" t="s">
        <v>34</v>
      </c>
      <c r="D2502">
        <f>IF(HOUR(A2502)+MINUTE(A2502)/60&lt;=18,1,IF(HOUR(A2502)+MINUTE(A2502)/60&gt;=23.25,1,LOOKUP(DAY(A2502),calendario!$A$12:$A$41,calendario!$C$12:$C$41)))</f>
        <v>1</v>
      </c>
      <c r="E2502" s="89">
        <f t="shared" ref="E2502:G2565" si="391">F2502/4</f>
        <v>0.60677783203125002</v>
      </c>
      <c r="F2502" s="88">
        <v>2.4271113281250001</v>
      </c>
      <c r="G2502" s="89">
        <f t="shared" si="391"/>
        <v>0</v>
      </c>
      <c r="H2502" s="86">
        <v>0</v>
      </c>
      <c r="O2502" s="53">
        <f t="shared" ref="O2502:O2565" si="392">IF(($K$2*95%/4-E2502)*$M$8*$M$9&lt;0,0,($K$2*95%/4-E2502)*$M$8*$M$9)</f>
        <v>3.9070508018815042</v>
      </c>
      <c r="P2502" s="54">
        <f t="shared" ref="P2502:P2565" si="393">IF(B2502&lt;=3,IF(D2502=1,$L$14*10/$K$11,$K$14*10/$K$11),IF(D2502=1,$L$15*10/$K$11,$K$15*10/$K$11))</f>
        <v>58.927641853201457</v>
      </c>
      <c r="Q2502" s="69">
        <v>28.993557522123893</v>
      </c>
      <c r="R2502" s="53">
        <f t="shared" ref="R2502:R2565" si="394">IF((P2502*95%-Q2502)/2&lt;0,0,(P2502*95%-Q2502)/2)</f>
        <v>13.493851119208745</v>
      </c>
      <c r="S2502" s="53">
        <f t="shared" ref="S2502:S2565" si="395">R2502*O2502</f>
        <v>52.721161835774161</v>
      </c>
      <c r="T2502" s="53">
        <f t="shared" ref="T2502:T2565" si="396">IF(($K$3*95%/4-G2502)*$M$8*$M$9&lt;0,0,($K$3*95%/4-G2502)*$M$8*$M$9)</f>
        <v>4.5260037464002503</v>
      </c>
      <c r="U2502" s="53">
        <f t="shared" ref="U2502:U2565" si="397">IF(B2502&lt;=3,IF(D2502=1,$L$14*10/$K$11,$K$14*10/$K$11),IF(D2502=1,$L$15*10/$K$11,$K$15*10/$K$11))</f>
        <v>58.927641853201457</v>
      </c>
      <c r="V2502" s="69">
        <v>28.993557522123893</v>
      </c>
      <c r="W2502" s="53">
        <f t="shared" ref="W2502:W2565" si="398">IF((U2502*95%-V2502)/2&lt;0,0,(U2502*95%-V2502)/2)</f>
        <v>13.493851119208745</v>
      </c>
      <c r="X2502" s="53">
        <f t="shared" ref="X2502:X2565" si="399">W2502*T2502</f>
        <v>61.073220718905993</v>
      </c>
      <c r="Y2502" s="12"/>
      <c r="Z2502" s="21"/>
      <c r="AA2502" s="48"/>
      <c r="AB2502" s="21"/>
      <c r="AC2502" s="12"/>
    </row>
    <row r="2503" spans="1:29" x14ac:dyDescent="0.3">
      <c r="A2503" s="1">
        <f t="shared" si="390"/>
        <v>45226.031249993939</v>
      </c>
      <c r="B2503" s="6">
        <v>27</v>
      </c>
      <c r="C2503" s="6" t="s">
        <v>36</v>
      </c>
      <c r="D2503">
        <f>IF(HOUR(A2503)+MINUTE(A2503)/60&lt;=18,1,IF(HOUR(A2503)+MINUTE(A2503)/60&gt;=23.25,1,LOOKUP(DAY(A2503),calendario!$A$12:$A$41,calendario!$C$12:$C$41)))</f>
        <v>1</v>
      </c>
      <c r="E2503" s="89">
        <f t="shared" si="391"/>
        <v>0</v>
      </c>
      <c r="F2503" s="88">
        <v>0</v>
      </c>
      <c r="G2503" s="89">
        <f t="shared" si="391"/>
        <v>0</v>
      </c>
      <c r="H2503" s="86">
        <v>0</v>
      </c>
      <c r="O2503" s="53">
        <f t="shared" si="392"/>
        <v>4.5260037464002503</v>
      </c>
      <c r="P2503" s="54">
        <f t="shared" si="393"/>
        <v>58.927641853201457</v>
      </c>
      <c r="Q2503" s="69">
        <v>29.260128578865171</v>
      </c>
      <c r="R2503" s="53">
        <f t="shared" si="394"/>
        <v>13.360565590838107</v>
      </c>
      <c r="S2503" s="53">
        <f t="shared" si="395"/>
        <v>60.469969918159542</v>
      </c>
      <c r="T2503" s="53">
        <f t="shared" si="396"/>
        <v>4.5260037464002503</v>
      </c>
      <c r="U2503" s="53">
        <f t="shared" si="397"/>
        <v>58.927641853201457</v>
      </c>
      <c r="V2503" s="69">
        <v>29.260128578865171</v>
      </c>
      <c r="W2503" s="53">
        <f t="shared" si="398"/>
        <v>13.360565590838107</v>
      </c>
      <c r="X2503" s="53">
        <f t="shared" si="399"/>
        <v>60.469969918159542</v>
      </c>
      <c r="Y2503" s="12"/>
      <c r="Z2503" s="21"/>
      <c r="AA2503" s="48"/>
      <c r="AB2503" s="21"/>
      <c r="AC2503" s="12"/>
    </row>
    <row r="2504" spans="1:29" x14ac:dyDescent="0.3">
      <c r="A2504" s="1">
        <f t="shared" si="390"/>
        <v>45226.041666660603</v>
      </c>
      <c r="B2504" s="6">
        <v>27</v>
      </c>
      <c r="C2504" s="6" t="s">
        <v>38</v>
      </c>
      <c r="D2504">
        <f>IF(HOUR(A2504)+MINUTE(A2504)/60&lt;=18,1,IF(HOUR(A2504)+MINUTE(A2504)/60&gt;=23.25,1,LOOKUP(DAY(A2504),calendario!$A$12:$A$41,calendario!$C$12:$C$41)))</f>
        <v>1</v>
      </c>
      <c r="E2504" s="89">
        <f t="shared" si="391"/>
        <v>0</v>
      </c>
      <c r="F2504" s="88">
        <v>0</v>
      </c>
      <c r="G2504" s="89">
        <f t="shared" si="391"/>
        <v>0</v>
      </c>
      <c r="H2504" s="86">
        <v>0</v>
      </c>
      <c r="O2504" s="53">
        <f t="shared" si="392"/>
        <v>4.5260037464002503</v>
      </c>
      <c r="P2504" s="54">
        <f t="shared" si="393"/>
        <v>58.927641853201457</v>
      </c>
      <c r="Q2504" s="69">
        <v>29.260128578865171</v>
      </c>
      <c r="R2504" s="53">
        <f t="shared" si="394"/>
        <v>13.360565590838107</v>
      </c>
      <c r="S2504" s="53">
        <f t="shared" si="395"/>
        <v>60.469969918159542</v>
      </c>
      <c r="T2504" s="53">
        <f t="shared" si="396"/>
        <v>4.5260037464002503</v>
      </c>
      <c r="U2504" s="53">
        <f t="shared" si="397"/>
        <v>58.927641853201457</v>
      </c>
      <c r="V2504" s="69">
        <v>29.260128578865171</v>
      </c>
      <c r="W2504" s="53">
        <f t="shared" si="398"/>
        <v>13.360565590838107</v>
      </c>
      <c r="X2504" s="53">
        <f t="shared" si="399"/>
        <v>60.469969918159542</v>
      </c>
      <c r="Y2504" s="12"/>
      <c r="Z2504" s="21"/>
      <c r="AA2504" s="48"/>
      <c r="AB2504" s="21"/>
      <c r="AC2504" s="12"/>
    </row>
    <row r="2505" spans="1:29" x14ac:dyDescent="0.3">
      <c r="A2505" s="1">
        <f t="shared" si="390"/>
        <v>45226.052083327268</v>
      </c>
      <c r="B2505" s="6">
        <v>27</v>
      </c>
      <c r="C2505" s="6" t="s">
        <v>40</v>
      </c>
      <c r="D2505">
        <f>IF(HOUR(A2505)+MINUTE(A2505)/60&lt;=18,1,IF(HOUR(A2505)+MINUTE(A2505)/60&gt;=23.25,1,LOOKUP(DAY(A2505),calendario!$A$12:$A$41,calendario!$C$12:$C$41)))</f>
        <v>1</v>
      </c>
      <c r="E2505" s="89">
        <f t="shared" si="391"/>
        <v>0</v>
      </c>
      <c r="F2505" s="88">
        <v>0</v>
      </c>
      <c r="G2505" s="89">
        <f t="shared" si="391"/>
        <v>0</v>
      </c>
      <c r="H2505" s="86">
        <v>0</v>
      </c>
      <c r="O2505" s="53">
        <f t="shared" si="392"/>
        <v>4.5260037464002503</v>
      </c>
      <c r="P2505" s="54">
        <f t="shared" si="393"/>
        <v>58.927641853201457</v>
      </c>
      <c r="Q2505" s="69">
        <v>26.486171004685058</v>
      </c>
      <c r="R2505" s="53">
        <f t="shared" si="394"/>
        <v>14.747544377928163</v>
      </c>
      <c r="S2505" s="53">
        <f t="shared" si="395"/>
        <v>66.747441104706809</v>
      </c>
      <c r="T2505" s="53">
        <f t="shared" si="396"/>
        <v>4.5260037464002503</v>
      </c>
      <c r="U2505" s="53">
        <f t="shared" si="397"/>
        <v>58.927641853201457</v>
      </c>
      <c r="V2505" s="69">
        <v>26.486171004685058</v>
      </c>
      <c r="W2505" s="53">
        <f t="shared" si="398"/>
        <v>14.747544377928163</v>
      </c>
      <c r="X2505" s="53">
        <f t="shared" si="399"/>
        <v>66.747441104706809</v>
      </c>
      <c r="Y2505" s="12"/>
      <c r="Z2505" s="21"/>
      <c r="AA2505" s="48"/>
      <c r="AB2505" s="21"/>
      <c r="AC2505" s="12"/>
    </row>
    <row r="2506" spans="1:29" x14ac:dyDescent="0.3">
      <c r="A2506" s="1">
        <f t="shared" si="390"/>
        <v>45226.062499993932</v>
      </c>
      <c r="B2506" s="6">
        <v>27</v>
      </c>
      <c r="C2506" s="6" t="s">
        <v>42</v>
      </c>
      <c r="D2506">
        <f>IF(HOUR(A2506)+MINUTE(A2506)/60&lt;=18,1,IF(HOUR(A2506)+MINUTE(A2506)/60&gt;=23.25,1,LOOKUP(DAY(A2506),calendario!$A$12:$A$41,calendario!$C$12:$C$41)))</f>
        <v>1</v>
      </c>
      <c r="E2506" s="89">
        <f t="shared" si="391"/>
        <v>0</v>
      </c>
      <c r="F2506" s="88">
        <v>0</v>
      </c>
      <c r="G2506" s="89">
        <f t="shared" si="391"/>
        <v>0</v>
      </c>
      <c r="H2506" s="86">
        <v>0</v>
      </c>
      <c r="O2506" s="53">
        <f t="shared" si="392"/>
        <v>4.5260037464002503</v>
      </c>
      <c r="P2506" s="54">
        <f t="shared" si="393"/>
        <v>58.927641853201457</v>
      </c>
      <c r="Q2506" s="69">
        <v>26.486171004685058</v>
      </c>
      <c r="R2506" s="53">
        <f t="shared" si="394"/>
        <v>14.747544377928163</v>
      </c>
      <c r="S2506" s="53">
        <f t="shared" si="395"/>
        <v>66.747441104706809</v>
      </c>
      <c r="T2506" s="53">
        <f t="shared" si="396"/>
        <v>4.5260037464002503</v>
      </c>
      <c r="U2506" s="53">
        <f t="shared" si="397"/>
        <v>58.927641853201457</v>
      </c>
      <c r="V2506" s="69">
        <v>26.486171004685058</v>
      </c>
      <c r="W2506" s="53">
        <f t="shared" si="398"/>
        <v>14.747544377928163</v>
      </c>
      <c r="X2506" s="53">
        <f t="shared" si="399"/>
        <v>66.747441104706809</v>
      </c>
      <c r="Y2506" s="12"/>
      <c r="Z2506" s="21"/>
      <c r="AA2506" s="48"/>
      <c r="AB2506" s="21"/>
      <c r="AC2506" s="12"/>
    </row>
    <row r="2507" spans="1:29" x14ac:dyDescent="0.3">
      <c r="A2507" s="1">
        <f t="shared" si="390"/>
        <v>45226.072916660596</v>
      </c>
      <c r="B2507" s="6">
        <v>27</v>
      </c>
      <c r="C2507" s="6" t="s">
        <v>43</v>
      </c>
      <c r="D2507">
        <f>IF(HOUR(A2507)+MINUTE(A2507)/60&lt;=18,1,IF(HOUR(A2507)+MINUTE(A2507)/60&gt;=23.25,1,LOOKUP(DAY(A2507),calendario!$A$12:$A$41,calendario!$C$12:$C$41)))</f>
        <v>1</v>
      </c>
      <c r="E2507" s="89">
        <f t="shared" si="391"/>
        <v>0</v>
      </c>
      <c r="F2507" s="88">
        <v>0</v>
      </c>
      <c r="G2507" s="89">
        <f t="shared" si="391"/>
        <v>0</v>
      </c>
      <c r="H2507" s="86">
        <v>0</v>
      </c>
      <c r="O2507" s="53">
        <f t="shared" si="392"/>
        <v>4.5260037464002503</v>
      </c>
      <c r="P2507" s="54">
        <f t="shared" si="393"/>
        <v>58.927641853201457</v>
      </c>
      <c r="Q2507" s="69">
        <v>25.883050754815198</v>
      </c>
      <c r="R2507" s="53">
        <f t="shared" si="394"/>
        <v>15.049104502863093</v>
      </c>
      <c r="S2507" s="53">
        <f t="shared" si="395"/>
        <v>68.112303359927239</v>
      </c>
      <c r="T2507" s="53">
        <f t="shared" si="396"/>
        <v>4.5260037464002503</v>
      </c>
      <c r="U2507" s="53">
        <f t="shared" si="397"/>
        <v>58.927641853201457</v>
      </c>
      <c r="V2507" s="69">
        <v>25.883050754815198</v>
      </c>
      <c r="W2507" s="53">
        <f t="shared" si="398"/>
        <v>15.049104502863093</v>
      </c>
      <c r="X2507" s="53">
        <f t="shared" si="399"/>
        <v>68.112303359927239</v>
      </c>
      <c r="Y2507" s="12"/>
      <c r="Z2507" s="21"/>
      <c r="AA2507" s="48"/>
      <c r="AB2507" s="21"/>
      <c r="AC2507" s="12"/>
    </row>
    <row r="2508" spans="1:29" x14ac:dyDescent="0.3">
      <c r="A2508" s="1">
        <f t="shared" si="390"/>
        <v>45226.08333332726</v>
      </c>
      <c r="B2508" s="6">
        <v>27</v>
      </c>
      <c r="C2508" s="6" t="s">
        <v>45</v>
      </c>
      <c r="D2508">
        <f>IF(HOUR(A2508)+MINUTE(A2508)/60&lt;=18,1,IF(HOUR(A2508)+MINUTE(A2508)/60&gt;=23.25,1,LOOKUP(DAY(A2508),calendario!$A$12:$A$41,calendario!$C$12:$C$41)))</f>
        <v>1</v>
      </c>
      <c r="E2508" s="89">
        <f t="shared" si="391"/>
        <v>0</v>
      </c>
      <c r="F2508" s="88">
        <v>0</v>
      </c>
      <c r="G2508" s="89">
        <f t="shared" si="391"/>
        <v>0</v>
      </c>
      <c r="H2508" s="86">
        <v>0</v>
      </c>
      <c r="O2508" s="53">
        <f t="shared" si="392"/>
        <v>4.5260037464002503</v>
      </c>
      <c r="P2508" s="54">
        <f t="shared" si="393"/>
        <v>58.927641853201457</v>
      </c>
      <c r="Q2508" s="69">
        <v>25.883050754815198</v>
      </c>
      <c r="R2508" s="53">
        <f t="shared" si="394"/>
        <v>15.049104502863093</v>
      </c>
      <c r="S2508" s="53">
        <f t="shared" si="395"/>
        <v>68.112303359927239</v>
      </c>
      <c r="T2508" s="53">
        <f t="shared" si="396"/>
        <v>4.5260037464002503</v>
      </c>
      <c r="U2508" s="53">
        <f t="shared" si="397"/>
        <v>58.927641853201457</v>
      </c>
      <c r="V2508" s="69">
        <v>25.883050754815198</v>
      </c>
      <c r="W2508" s="53">
        <f t="shared" si="398"/>
        <v>15.049104502863093</v>
      </c>
      <c r="X2508" s="53">
        <f t="shared" si="399"/>
        <v>68.112303359927239</v>
      </c>
      <c r="Y2508" s="12"/>
      <c r="Z2508" s="21"/>
      <c r="AA2508" s="48"/>
      <c r="AB2508" s="21"/>
      <c r="AC2508" s="12"/>
    </row>
    <row r="2509" spans="1:29" x14ac:dyDescent="0.3">
      <c r="A2509" s="1">
        <f t="shared" si="390"/>
        <v>45226.093749993925</v>
      </c>
      <c r="B2509" s="6">
        <v>27</v>
      </c>
      <c r="C2509" s="6" t="s">
        <v>46</v>
      </c>
      <c r="D2509">
        <f>IF(HOUR(A2509)+MINUTE(A2509)/60&lt;=18,1,IF(HOUR(A2509)+MINUTE(A2509)/60&gt;=23.25,1,LOOKUP(DAY(A2509),calendario!$A$12:$A$41,calendario!$C$12:$C$41)))</f>
        <v>1</v>
      </c>
      <c r="E2509" s="89">
        <f t="shared" si="391"/>
        <v>0</v>
      </c>
      <c r="F2509" s="88">
        <v>0</v>
      </c>
      <c r="G2509" s="89">
        <f t="shared" si="391"/>
        <v>0</v>
      </c>
      <c r="H2509" s="86">
        <v>0</v>
      </c>
      <c r="O2509" s="53">
        <f t="shared" si="392"/>
        <v>4.5260037464002503</v>
      </c>
      <c r="P2509" s="54">
        <f t="shared" si="393"/>
        <v>58.927641853201457</v>
      </c>
      <c r="Q2509" s="69">
        <v>26.019300884955751</v>
      </c>
      <c r="R2509" s="53">
        <f t="shared" si="394"/>
        <v>14.980979437792817</v>
      </c>
      <c r="S2509" s="53">
        <f t="shared" si="395"/>
        <v>67.803969060195399</v>
      </c>
      <c r="T2509" s="53">
        <f t="shared" si="396"/>
        <v>4.5260037464002503</v>
      </c>
      <c r="U2509" s="53">
        <f t="shared" si="397"/>
        <v>58.927641853201457</v>
      </c>
      <c r="V2509" s="69">
        <v>26.019300884955751</v>
      </c>
      <c r="W2509" s="53">
        <f t="shared" si="398"/>
        <v>14.980979437792817</v>
      </c>
      <c r="X2509" s="53">
        <f t="shared" si="399"/>
        <v>67.803969060195399</v>
      </c>
      <c r="Y2509" s="12"/>
      <c r="Z2509" s="21"/>
      <c r="AA2509" s="48"/>
      <c r="AB2509" s="21"/>
      <c r="AC2509" s="12"/>
    </row>
    <row r="2510" spans="1:29" x14ac:dyDescent="0.3">
      <c r="A2510" s="1">
        <f t="shared" si="390"/>
        <v>45226.104166660589</v>
      </c>
      <c r="B2510" s="6">
        <v>27</v>
      </c>
      <c r="C2510" s="6" t="s">
        <v>49</v>
      </c>
      <c r="D2510">
        <f>IF(HOUR(A2510)+MINUTE(A2510)/60&lt;=18,1,IF(HOUR(A2510)+MINUTE(A2510)/60&gt;=23.25,1,LOOKUP(DAY(A2510),calendario!$A$12:$A$41,calendario!$C$12:$C$41)))</f>
        <v>1</v>
      </c>
      <c r="E2510" s="89">
        <f t="shared" si="391"/>
        <v>0</v>
      </c>
      <c r="F2510" s="88">
        <v>0</v>
      </c>
      <c r="G2510" s="89">
        <f t="shared" si="391"/>
        <v>0</v>
      </c>
      <c r="H2510" s="86">
        <v>0</v>
      </c>
      <c r="O2510" s="53">
        <f t="shared" si="392"/>
        <v>4.5260037464002503</v>
      </c>
      <c r="P2510" s="54">
        <f t="shared" si="393"/>
        <v>58.927641853201457</v>
      </c>
      <c r="Q2510" s="69">
        <v>26.019300884955751</v>
      </c>
      <c r="R2510" s="53">
        <f t="shared" si="394"/>
        <v>14.980979437792817</v>
      </c>
      <c r="S2510" s="53">
        <f t="shared" si="395"/>
        <v>67.803969060195399</v>
      </c>
      <c r="T2510" s="53">
        <f t="shared" si="396"/>
        <v>4.5260037464002503</v>
      </c>
      <c r="U2510" s="53">
        <f t="shared" si="397"/>
        <v>58.927641853201457</v>
      </c>
      <c r="V2510" s="69">
        <v>26.019300884955751</v>
      </c>
      <c r="W2510" s="53">
        <f t="shared" si="398"/>
        <v>14.980979437792817</v>
      </c>
      <c r="X2510" s="53">
        <f t="shared" si="399"/>
        <v>67.803969060195399</v>
      </c>
      <c r="Y2510" s="12"/>
      <c r="Z2510" s="21"/>
      <c r="AA2510" s="48"/>
      <c r="AB2510" s="21"/>
      <c r="AC2510" s="12"/>
    </row>
    <row r="2511" spans="1:29" x14ac:dyDescent="0.3">
      <c r="A2511" s="1">
        <f t="shared" si="390"/>
        <v>45226.114583327253</v>
      </c>
      <c r="B2511" s="6">
        <v>27</v>
      </c>
      <c r="C2511" s="6" t="s">
        <v>52</v>
      </c>
      <c r="D2511">
        <f>IF(HOUR(A2511)+MINUTE(A2511)/60&lt;=18,1,IF(HOUR(A2511)+MINUTE(A2511)/60&gt;=23.25,1,LOOKUP(DAY(A2511),calendario!$A$12:$A$41,calendario!$C$12:$C$41)))</f>
        <v>1</v>
      </c>
      <c r="E2511" s="89">
        <f t="shared" si="391"/>
        <v>0</v>
      </c>
      <c r="F2511" s="88">
        <v>0</v>
      </c>
      <c r="G2511" s="89">
        <f t="shared" si="391"/>
        <v>0</v>
      </c>
      <c r="H2511" s="86">
        <v>0</v>
      </c>
      <c r="O2511" s="53">
        <f t="shared" si="392"/>
        <v>4.5260037464002503</v>
      </c>
      <c r="P2511" s="54">
        <f t="shared" si="393"/>
        <v>58.927641853201457</v>
      </c>
      <c r="Q2511" s="69">
        <v>26.052712389380531</v>
      </c>
      <c r="R2511" s="53">
        <f t="shared" si="394"/>
        <v>14.964273685580427</v>
      </c>
      <c r="S2511" s="53">
        <f t="shared" si="395"/>
        <v>67.728358763095684</v>
      </c>
      <c r="T2511" s="53">
        <f t="shared" si="396"/>
        <v>4.5260037464002503</v>
      </c>
      <c r="U2511" s="53">
        <f t="shared" si="397"/>
        <v>58.927641853201457</v>
      </c>
      <c r="V2511" s="69">
        <v>26.052712389380531</v>
      </c>
      <c r="W2511" s="53">
        <f t="shared" si="398"/>
        <v>14.964273685580427</v>
      </c>
      <c r="X2511" s="53">
        <f t="shared" si="399"/>
        <v>67.728358763095684</v>
      </c>
      <c r="Y2511" s="12"/>
      <c r="Z2511" s="21"/>
      <c r="AA2511" s="48"/>
      <c r="AB2511" s="21"/>
      <c r="AC2511" s="12"/>
    </row>
    <row r="2512" spans="1:29" x14ac:dyDescent="0.3">
      <c r="A2512" s="1">
        <f t="shared" si="390"/>
        <v>45226.124999993917</v>
      </c>
      <c r="B2512" s="6">
        <v>27</v>
      </c>
      <c r="C2512" s="6" t="s">
        <v>54</v>
      </c>
      <c r="D2512">
        <f>IF(HOUR(A2512)+MINUTE(A2512)/60&lt;=18,1,IF(HOUR(A2512)+MINUTE(A2512)/60&gt;=23.25,1,LOOKUP(DAY(A2512),calendario!$A$12:$A$41,calendario!$C$12:$C$41)))</f>
        <v>1</v>
      </c>
      <c r="E2512" s="89">
        <f t="shared" si="391"/>
        <v>0</v>
      </c>
      <c r="F2512" s="88">
        <v>0</v>
      </c>
      <c r="G2512" s="89">
        <f t="shared" si="391"/>
        <v>0</v>
      </c>
      <c r="H2512" s="86">
        <v>0</v>
      </c>
      <c r="O2512" s="53">
        <f t="shared" si="392"/>
        <v>4.5260037464002503</v>
      </c>
      <c r="P2512" s="54">
        <f t="shared" si="393"/>
        <v>58.927641853201457</v>
      </c>
      <c r="Q2512" s="69">
        <v>26.052712389380531</v>
      </c>
      <c r="R2512" s="53">
        <f t="shared" si="394"/>
        <v>14.964273685580427</v>
      </c>
      <c r="S2512" s="53">
        <f t="shared" si="395"/>
        <v>67.728358763095684</v>
      </c>
      <c r="T2512" s="53">
        <f t="shared" si="396"/>
        <v>4.5260037464002503</v>
      </c>
      <c r="U2512" s="53">
        <f t="shared" si="397"/>
        <v>58.927641853201457</v>
      </c>
      <c r="V2512" s="69">
        <v>26.052712389380531</v>
      </c>
      <c r="W2512" s="53">
        <f t="shared" si="398"/>
        <v>14.964273685580427</v>
      </c>
      <c r="X2512" s="53">
        <f t="shared" si="399"/>
        <v>67.728358763095684</v>
      </c>
      <c r="Y2512" s="12"/>
      <c r="Z2512" s="21"/>
      <c r="AA2512" s="48"/>
      <c r="AB2512" s="21"/>
      <c r="AC2512" s="12"/>
    </row>
    <row r="2513" spans="1:29" x14ac:dyDescent="0.3">
      <c r="A2513" s="1">
        <f t="shared" si="390"/>
        <v>45226.135416660582</v>
      </c>
      <c r="B2513" s="6">
        <v>27</v>
      </c>
      <c r="C2513" s="6" t="s">
        <v>55</v>
      </c>
      <c r="D2513">
        <f>IF(HOUR(A2513)+MINUTE(A2513)/60&lt;=18,1,IF(HOUR(A2513)+MINUTE(A2513)/60&gt;=23.25,1,LOOKUP(DAY(A2513),calendario!$A$12:$A$41,calendario!$C$12:$C$41)))</f>
        <v>1</v>
      </c>
      <c r="E2513" s="89">
        <f t="shared" si="391"/>
        <v>0</v>
      </c>
      <c r="F2513" s="88">
        <v>0</v>
      </c>
      <c r="G2513" s="89">
        <f t="shared" si="391"/>
        <v>0</v>
      </c>
      <c r="H2513" s="86">
        <v>0</v>
      </c>
      <c r="O2513" s="53">
        <f t="shared" si="392"/>
        <v>4.5260037464002503</v>
      </c>
      <c r="P2513" s="54">
        <f t="shared" si="393"/>
        <v>58.927641853201457</v>
      </c>
      <c r="Q2513" s="69">
        <v>25.975538781884435</v>
      </c>
      <c r="R2513" s="53">
        <f t="shared" si="394"/>
        <v>15.002860489328475</v>
      </c>
      <c r="S2513" s="53">
        <f t="shared" si="395"/>
        <v>67.903002781420966</v>
      </c>
      <c r="T2513" s="53">
        <f t="shared" si="396"/>
        <v>4.5260037464002503</v>
      </c>
      <c r="U2513" s="53">
        <f t="shared" si="397"/>
        <v>58.927641853201457</v>
      </c>
      <c r="V2513" s="69">
        <v>25.975538781884435</v>
      </c>
      <c r="W2513" s="53">
        <f t="shared" si="398"/>
        <v>15.002860489328475</v>
      </c>
      <c r="X2513" s="53">
        <f t="shared" si="399"/>
        <v>67.903002781420966</v>
      </c>
      <c r="Y2513" s="12"/>
      <c r="Z2513" s="21"/>
      <c r="AA2513" s="48"/>
      <c r="AB2513" s="21"/>
      <c r="AC2513" s="12"/>
    </row>
    <row r="2514" spans="1:29" x14ac:dyDescent="0.3">
      <c r="A2514" s="1">
        <f t="shared" si="390"/>
        <v>45226.145833327246</v>
      </c>
      <c r="B2514" s="6">
        <v>27</v>
      </c>
      <c r="C2514" s="6" t="s">
        <v>56</v>
      </c>
      <c r="D2514">
        <f>IF(HOUR(A2514)+MINUTE(A2514)/60&lt;=18,1,IF(HOUR(A2514)+MINUTE(A2514)/60&gt;=23.25,1,LOOKUP(DAY(A2514),calendario!$A$12:$A$41,calendario!$C$12:$C$41)))</f>
        <v>1</v>
      </c>
      <c r="E2514" s="89">
        <f t="shared" si="391"/>
        <v>0</v>
      </c>
      <c r="F2514" s="88">
        <v>0</v>
      </c>
      <c r="G2514" s="89">
        <f t="shared" si="391"/>
        <v>0</v>
      </c>
      <c r="H2514" s="86">
        <v>0</v>
      </c>
      <c r="O2514" s="53">
        <f t="shared" si="392"/>
        <v>4.5260037464002503</v>
      </c>
      <c r="P2514" s="54">
        <f t="shared" si="393"/>
        <v>58.927641853201457</v>
      </c>
      <c r="Q2514" s="69">
        <v>25.975538781884435</v>
      </c>
      <c r="R2514" s="53">
        <f t="shared" si="394"/>
        <v>15.002860489328475</v>
      </c>
      <c r="S2514" s="53">
        <f t="shared" si="395"/>
        <v>67.903002781420966</v>
      </c>
      <c r="T2514" s="53">
        <f t="shared" si="396"/>
        <v>4.5260037464002503</v>
      </c>
      <c r="U2514" s="53">
        <f t="shared" si="397"/>
        <v>58.927641853201457</v>
      </c>
      <c r="V2514" s="69">
        <v>25.975538781884435</v>
      </c>
      <c r="W2514" s="53">
        <f t="shared" si="398"/>
        <v>15.002860489328475</v>
      </c>
      <c r="X2514" s="53">
        <f t="shared" si="399"/>
        <v>67.903002781420966</v>
      </c>
      <c r="Y2514" s="12"/>
      <c r="Z2514" s="21"/>
      <c r="AA2514" s="48"/>
      <c r="AB2514" s="21"/>
      <c r="AC2514" s="12"/>
    </row>
    <row r="2515" spans="1:29" x14ac:dyDescent="0.3">
      <c r="A2515" s="1">
        <f t="shared" si="390"/>
        <v>45226.15624999391</v>
      </c>
      <c r="B2515" s="6">
        <v>27</v>
      </c>
      <c r="C2515" s="6" t="s">
        <v>57</v>
      </c>
      <c r="D2515">
        <f>IF(HOUR(A2515)+MINUTE(A2515)/60&lt;=18,1,IF(HOUR(A2515)+MINUTE(A2515)/60&gt;=23.25,1,LOOKUP(DAY(A2515),calendario!$A$12:$A$41,calendario!$C$12:$C$41)))</f>
        <v>1</v>
      </c>
      <c r="E2515" s="89">
        <f t="shared" si="391"/>
        <v>0</v>
      </c>
      <c r="F2515" s="88">
        <v>0</v>
      </c>
      <c r="G2515" s="89">
        <f t="shared" si="391"/>
        <v>0</v>
      </c>
      <c r="H2515" s="86">
        <v>0</v>
      </c>
      <c r="O2515" s="53">
        <f t="shared" si="392"/>
        <v>4.5260037464002503</v>
      </c>
      <c r="P2515" s="54">
        <f t="shared" si="393"/>
        <v>58.927641853201457</v>
      </c>
      <c r="Q2515" s="69">
        <v>26.445586413326392</v>
      </c>
      <c r="R2515" s="53">
        <f t="shared" si="394"/>
        <v>14.767836673607496</v>
      </c>
      <c r="S2515" s="53">
        <f t="shared" si="395"/>
        <v>66.839284110974532</v>
      </c>
      <c r="T2515" s="53">
        <f t="shared" si="396"/>
        <v>4.5260037464002503</v>
      </c>
      <c r="U2515" s="53">
        <f t="shared" si="397"/>
        <v>58.927641853201457</v>
      </c>
      <c r="V2515" s="69">
        <v>26.445586413326392</v>
      </c>
      <c r="W2515" s="53">
        <f t="shared" si="398"/>
        <v>14.767836673607496</v>
      </c>
      <c r="X2515" s="53">
        <f t="shared" si="399"/>
        <v>66.839284110974532</v>
      </c>
      <c r="Y2515" s="12"/>
      <c r="Z2515" s="21"/>
      <c r="AA2515" s="48"/>
      <c r="AB2515" s="21"/>
      <c r="AC2515" s="12"/>
    </row>
    <row r="2516" spans="1:29" x14ac:dyDescent="0.3">
      <c r="A2516" s="1">
        <f t="shared" si="390"/>
        <v>45226.166666660574</v>
      </c>
      <c r="B2516" s="6">
        <v>27</v>
      </c>
      <c r="C2516" s="6" t="s">
        <v>58</v>
      </c>
      <c r="D2516">
        <f>IF(HOUR(A2516)+MINUTE(A2516)/60&lt;=18,1,IF(HOUR(A2516)+MINUTE(A2516)/60&gt;=23.25,1,LOOKUP(DAY(A2516),calendario!$A$12:$A$41,calendario!$C$12:$C$41)))</f>
        <v>1</v>
      </c>
      <c r="E2516" s="89">
        <f t="shared" si="391"/>
        <v>0</v>
      </c>
      <c r="F2516" s="88">
        <v>0</v>
      </c>
      <c r="G2516" s="89">
        <f t="shared" si="391"/>
        <v>0</v>
      </c>
      <c r="H2516" s="86">
        <v>0</v>
      </c>
      <c r="O2516" s="53">
        <f t="shared" si="392"/>
        <v>4.5260037464002503</v>
      </c>
      <c r="P2516" s="54">
        <f t="shared" si="393"/>
        <v>58.927641853201457</v>
      </c>
      <c r="Q2516" s="69">
        <v>26.445586413326392</v>
      </c>
      <c r="R2516" s="53">
        <f t="shared" si="394"/>
        <v>14.767836673607496</v>
      </c>
      <c r="S2516" s="53">
        <f t="shared" si="395"/>
        <v>66.839284110974532</v>
      </c>
      <c r="T2516" s="53">
        <f t="shared" si="396"/>
        <v>4.5260037464002503</v>
      </c>
      <c r="U2516" s="53">
        <f t="shared" si="397"/>
        <v>58.927641853201457</v>
      </c>
      <c r="V2516" s="69">
        <v>26.445586413326392</v>
      </c>
      <c r="W2516" s="53">
        <f t="shared" si="398"/>
        <v>14.767836673607496</v>
      </c>
      <c r="X2516" s="53">
        <f t="shared" si="399"/>
        <v>66.839284110974532</v>
      </c>
      <c r="Y2516" s="12"/>
      <c r="Z2516" s="21"/>
      <c r="AA2516" s="48"/>
      <c r="AB2516" s="21"/>
      <c r="AC2516" s="12"/>
    </row>
    <row r="2517" spans="1:29" x14ac:dyDescent="0.3">
      <c r="A2517" s="1">
        <f t="shared" si="390"/>
        <v>45226.177083327239</v>
      </c>
      <c r="B2517" s="6">
        <v>27</v>
      </c>
      <c r="C2517" s="6" t="s">
        <v>60</v>
      </c>
      <c r="D2517">
        <f>IF(HOUR(A2517)+MINUTE(A2517)/60&lt;=18,1,IF(HOUR(A2517)+MINUTE(A2517)/60&gt;=23.25,1,LOOKUP(DAY(A2517),calendario!$A$12:$A$41,calendario!$C$12:$C$41)))</f>
        <v>1</v>
      </c>
      <c r="E2517" s="89">
        <f t="shared" si="391"/>
        <v>0</v>
      </c>
      <c r="F2517" s="88">
        <v>0</v>
      </c>
      <c r="G2517" s="89">
        <f t="shared" si="391"/>
        <v>0</v>
      </c>
      <c r="H2517" s="86">
        <v>0</v>
      </c>
      <c r="O2517" s="53">
        <f t="shared" si="392"/>
        <v>4.5260037464002503</v>
      </c>
      <c r="P2517" s="54">
        <f t="shared" si="393"/>
        <v>58.927641853201457</v>
      </c>
      <c r="Q2517" s="69">
        <v>26.443008849557522</v>
      </c>
      <c r="R2517" s="53">
        <f t="shared" si="394"/>
        <v>14.769125455491931</v>
      </c>
      <c r="S2517" s="53">
        <f t="shared" si="395"/>
        <v>66.845117142611784</v>
      </c>
      <c r="T2517" s="53">
        <f t="shared" si="396"/>
        <v>4.5260037464002503</v>
      </c>
      <c r="U2517" s="53">
        <f t="shared" si="397"/>
        <v>58.927641853201457</v>
      </c>
      <c r="V2517" s="69">
        <v>26.443008849557522</v>
      </c>
      <c r="W2517" s="53">
        <f t="shared" si="398"/>
        <v>14.769125455491931</v>
      </c>
      <c r="X2517" s="53">
        <f t="shared" si="399"/>
        <v>66.845117142611784</v>
      </c>
      <c r="Y2517" s="12"/>
      <c r="Z2517" s="21"/>
      <c r="AA2517" s="48"/>
      <c r="AB2517" s="21"/>
      <c r="AC2517" s="12"/>
    </row>
    <row r="2518" spans="1:29" x14ac:dyDescent="0.3">
      <c r="A2518" s="1">
        <f t="shared" si="390"/>
        <v>45226.187499993903</v>
      </c>
      <c r="B2518" s="6">
        <v>27</v>
      </c>
      <c r="C2518" s="6" t="s">
        <v>61</v>
      </c>
      <c r="D2518">
        <f>IF(HOUR(A2518)+MINUTE(A2518)/60&lt;=18,1,IF(HOUR(A2518)+MINUTE(A2518)/60&gt;=23.25,1,LOOKUP(DAY(A2518),calendario!$A$12:$A$41,calendario!$C$12:$C$41)))</f>
        <v>1</v>
      </c>
      <c r="E2518" s="89">
        <f t="shared" si="391"/>
        <v>0</v>
      </c>
      <c r="F2518" s="88">
        <v>0</v>
      </c>
      <c r="G2518" s="89">
        <f t="shared" si="391"/>
        <v>0</v>
      </c>
      <c r="H2518" s="86">
        <v>0</v>
      </c>
      <c r="O2518" s="53">
        <f t="shared" si="392"/>
        <v>4.5260037464002503</v>
      </c>
      <c r="P2518" s="54">
        <f t="shared" si="393"/>
        <v>58.927641853201457</v>
      </c>
      <c r="Q2518" s="69">
        <v>26.443008849557522</v>
      </c>
      <c r="R2518" s="53">
        <f t="shared" si="394"/>
        <v>14.769125455491931</v>
      </c>
      <c r="S2518" s="53">
        <f t="shared" si="395"/>
        <v>66.845117142611784</v>
      </c>
      <c r="T2518" s="53">
        <f t="shared" si="396"/>
        <v>4.5260037464002503</v>
      </c>
      <c r="U2518" s="53">
        <f t="shared" si="397"/>
        <v>58.927641853201457</v>
      </c>
      <c r="V2518" s="69">
        <v>26.443008849557522</v>
      </c>
      <c r="W2518" s="53">
        <f t="shared" si="398"/>
        <v>14.769125455491931</v>
      </c>
      <c r="X2518" s="53">
        <f t="shared" si="399"/>
        <v>66.845117142611784</v>
      </c>
      <c r="Y2518" s="12"/>
      <c r="Z2518" s="21"/>
      <c r="AA2518" s="48"/>
      <c r="AB2518" s="21"/>
      <c r="AC2518" s="12"/>
    </row>
    <row r="2519" spans="1:29" x14ac:dyDescent="0.3">
      <c r="A2519" s="1">
        <f t="shared" si="390"/>
        <v>45226.197916660567</v>
      </c>
      <c r="B2519" s="6">
        <v>27</v>
      </c>
      <c r="C2519" s="6" t="s">
        <v>62</v>
      </c>
      <c r="D2519">
        <f>IF(HOUR(A2519)+MINUTE(A2519)/60&lt;=18,1,IF(HOUR(A2519)+MINUTE(A2519)/60&gt;=23.25,1,LOOKUP(DAY(A2519),calendario!$A$12:$A$41,calendario!$C$12:$C$41)))</f>
        <v>1</v>
      </c>
      <c r="E2519" s="89">
        <f t="shared" si="391"/>
        <v>0</v>
      </c>
      <c r="F2519" s="88">
        <v>0</v>
      </c>
      <c r="G2519" s="89">
        <f t="shared" si="391"/>
        <v>0</v>
      </c>
      <c r="H2519" s="86">
        <v>0</v>
      </c>
      <c r="O2519" s="53">
        <f t="shared" si="392"/>
        <v>4.5260037464002503</v>
      </c>
      <c r="P2519" s="54">
        <f t="shared" si="393"/>
        <v>58.927641853201457</v>
      </c>
      <c r="Q2519" s="69">
        <v>26.533333159812599</v>
      </c>
      <c r="R2519" s="53">
        <f t="shared" si="394"/>
        <v>14.723963300364392</v>
      </c>
      <c r="S2519" s="53">
        <f t="shared" si="395"/>
        <v>66.640713059309036</v>
      </c>
      <c r="T2519" s="53">
        <f t="shared" si="396"/>
        <v>4.5260037464002503</v>
      </c>
      <c r="U2519" s="53">
        <f t="shared" si="397"/>
        <v>58.927641853201457</v>
      </c>
      <c r="V2519" s="69">
        <v>26.533333159812599</v>
      </c>
      <c r="W2519" s="53">
        <f t="shared" si="398"/>
        <v>14.723963300364392</v>
      </c>
      <c r="X2519" s="53">
        <f t="shared" si="399"/>
        <v>66.640713059309036</v>
      </c>
      <c r="Y2519" s="12"/>
      <c r="Z2519" s="21"/>
      <c r="AA2519" s="48"/>
      <c r="AB2519" s="21"/>
      <c r="AC2519" s="12"/>
    </row>
    <row r="2520" spans="1:29" x14ac:dyDescent="0.3">
      <c r="A2520" s="1">
        <f t="shared" si="390"/>
        <v>45226.208333327231</v>
      </c>
      <c r="B2520" s="6">
        <v>27</v>
      </c>
      <c r="C2520" s="6" t="s">
        <v>63</v>
      </c>
      <c r="D2520">
        <f>IF(HOUR(A2520)+MINUTE(A2520)/60&lt;=18,1,IF(HOUR(A2520)+MINUTE(A2520)/60&gt;=23.25,1,LOOKUP(DAY(A2520),calendario!$A$12:$A$41,calendario!$C$12:$C$41)))</f>
        <v>1</v>
      </c>
      <c r="E2520" s="89">
        <f t="shared" si="391"/>
        <v>0</v>
      </c>
      <c r="F2520" s="88">
        <v>0</v>
      </c>
      <c r="G2520" s="89">
        <f t="shared" si="391"/>
        <v>0</v>
      </c>
      <c r="H2520" s="86">
        <v>0</v>
      </c>
      <c r="O2520" s="53">
        <f t="shared" si="392"/>
        <v>4.5260037464002503</v>
      </c>
      <c r="P2520" s="54">
        <f t="shared" si="393"/>
        <v>58.927641853201457</v>
      </c>
      <c r="Q2520" s="69">
        <v>26.533333159812599</v>
      </c>
      <c r="R2520" s="53">
        <f t="shared" si="394"/>
        <v>14.723963300364392</v>
      </c>
      <c r="S2520" s="53">
        <f t="shared" si="395"/>
        <v>66.640713059309036</v>
      </c>
      <c r="T2520" s="53">
        <f t="shared" si="396"/>
        <v>4.5260037464002503</v>
      </c>
      <c r="U2520" s="53">
        <f t="shared" si="397"/>
        <v>58.927641853201457</v>
      </c>
      <c r="V2520" s="69">
        <v>26.533333159812599</v>
      </c>
      <c r="W2520" s="53">
        <f t="shared" si="398"/>
        <v>14.723963300364392</v>
      </c>
      <c r="X2520" s="53">
        <f t="shared" si="399"/>
        <v>66.640713059309036</v>
      </c>
      <c r="Y2520" s="12"/>
      <c r="Z2520" s="21"/>
      <c r="AA2520" s="48"/>
      <c r="AB2520" s="21"/>
      <c r="AC2520" s="12"/>
    </row>
    <row r="2521" spans="1:29" x14ac:dyDescent="0.3">
      <c r="A2521" s="1">
        <f t="shared" si="390"/>
        <v>45226.218749993895</v>
      </c>
      <c r="B2521" s="6">
        <v>27</v>
      </c>
      <c r="C2521" s="6" t="s">
        <v>64</v>
      </c>
      <c r="D2521">
        <f>IF(HOUR(A2521)+MINUTE(A2521)/60&lt;=18,1,IF(HOUR(A2521)+MINUTE(A2521)/60&gt;=23.25,1,LOOKUP(DAY(A2521),calendario!$A$12:$A$41,calendario!$C$12:$C$41)))</f>
        <v>1</v>
      </c>
      <c r="E2521" s="89">
        <f t="shared" si="391"/>
        <v>0</v>
      </c>
      <c r="F2521" s="88">
        <v>0</v>
      </c>
      <c r="G2521" s="89">
        <f t="shared" si="391"/>
        <v>0</v>
      </c>
      <c r="H2521" s="86">
        <v>0</v>
      </c>
      <c r="O2521" s="53">
        <f t="shared" si="392"/>
        <v>4.5260037464002503</v>
      </c>
      <c r="P2521" s="54">
        <f t="shared" si="393"/>
        <v>58.927641853201457</v>
      </c>
      <c r="Q2521" s="69">
        <v>26.49566163456533</v>
      </c>
      <c r="R2521" s="53">
        <f t="shared" si="394"/>
        <v>14.742799062988027</v>
      </c>
      <c r="S2521" s="53">
        <f t="shared" si="395"/>
        <v>66.725963791509912</v>
      </c>
      <c r="T2521" s="53">
        <f t="shared" si="396"/>
        <v>4.5260037464002503</v>
      </c>
      <c r="U2521" s="53">
        <f t="shared" si="397"/>
        <v>58.927641853201457</v>
      </c>
      <c r="V2521" s="69">
        <v>26.49566163456533</v>
      </c>
      <c r="W2521" s="53">
        <f t="shared" si="398"/>
        <v>14.742799062988027</v>
      </c>
      <c r="X2521" s="53">
        <f t="shared" si="399"/>
        <v>66.725963791509912</v>
      </c>
      <c r="Y2521" s="12"/>
      <c r="Z2521" s="21"/>
      <c r="AA2521" s="48"/>
      <c r="AB2521" s="21"/>
      <c r="AC2521" s="12"/>
    </row>
    <row r="2522" spans="1:29" x14ac:dyDescent="0.3">
      <c r="A2522" s="1">
        <f t="shared" si="390"/>
        <v>45226.22916666056</v>
      </c>
      <c r="B2522" s="6">
        <v>27</v>
      </c>
      <c r="C2522" s="6" t="s">
        <v>65</v>
      </c>
      <c r="D2522">
        <f>IF(HOUR(A2522)+MINUTE(A2522)/60&lt;=18,1,IF(HOUR(A2522)+MINUTE(A2522)/60&gt;=23.25,1,LOOKUP(DAY(A2522),calendario!$A$12:$A$41,calendario!$C$12:$C$41)))</f>
        <v>1</v>
      </c>
      <c r="E2522" s="89">
        <f t="shared" si="391"/>
        <v>0</v>
      </c>
      <c r="F2522" s="88">
        <v>0</v>
      </c>
      <c r="G2522" s="89">
        <f t="shared" si="391"/>
        <v>0</v>
      </c>
      <c r="H2522" s="86">
        <v>0</v>
      </c>
      <c r="O2522" s="53">
        <f t="shared" si="392"/>
        <v>4.5260037464002503</v>
      </c>
      <c r="P2522" s="54">
        <f t="shared" si="393"/>
        <v>58.927641853201457</v>
      </c>
      <c r="Q2522" s="69">
        <v>26.49566163456533</v>
      </c>
      <c r="R2522" s="53">
        <f t="shared" si="394"/>
        <v>14.742799062988027</v>
      </c>
      <c r="S2522" s="53">
        <f t="shared" si="395"/>
        <v>66.725963791509912</v>
      </c>
      <c r="T2522" s="53">
        <f t="shared" si="396"/>
        <v>4.5260037464002503</v>
      </c>
      <c r="U2522" s="53">
        <f t="shared" si="397"/>
        <v>58.927641853201457</v>
      </c>
      <c r="V2522" s="69">
        <v>26.49566163456533</v>
      </c>
      <c r="W2522" s="53">
        <f t="shared" si="398"/>
        <v>14.742799062988027</v>
      </c>
      <c r="X2522" s="53">
        <f t="shared" si="399"/>
        <v>66.725963791509912</v>
      </c>
      <c r="Y2522" s="12"/>
      <c r="Z2522" s="21"/>
      <c r="AA2522" s="48"/>
      <c r="AB2522" s="21"/>
      <c r="AC2522" s="12"/>
    </row>
    <row r="2523" spans="1:29" x14ac:dyDescent="0.3">
      <c r="A2523" s="1">
        <f t="shared" si="390"/>
        <v>45226.239583327224</v>
      </c>
      <c r="B2523" s="6">
        <v>27</v>
      </c>
      <c r="C2523" s="6" t="s">
        <v>66</v>
      </c>
      <c r="D2523">
        <f>IF(HOUR(A2523)+MINUTE(A2523)/60&lt;=18,1,IF(HOUR(A2523)+MINUTE(A2523)/60&gt;=23.25,1,LOOKUP(DAY(A2523),calendario!$A$12:$A$41,calendario!$C$12:$C$41)))</f>
        <v>1</v>
      </c>
      <c r="E2523" s="89">
        <f t="shared" si="391"/>
        <v>0</v>
      </c>
      <c r="F2523" s="88">
        <v>0</v>
      </c>
      <c r="G2523" s="89">
        <f t="shared" si="391"/>
        <v>0</v>
      </c>
      <c r="H2523" s="86">
        <v>0</v>
      </c>
      <c r="O2523" s="53">
        <f t="shared" si="392"/>
        <v>4.5260037464002503</v>
      </c>
      <c r="P2523" s="54">
        <f t="shared" si="393"/>
        <v>58.927641853201457</v>
      </c>
      <c r="Q2523" s="69">
        <v>26.723532014575738</v>
      </c>
      <c r="R2523" s="53">
        <f t="shared" si="394"/>
        <v>14.628863872982823</v>
      </c>
      <c r="S2523" s="53">
        <f t="shared" si="395"/>
        <v>66.210292694699532</v>
      </c>
      <c r="T2523" s="53">
        <f t="shared" si="396"/>
        <v>4.5260037464002503</v>
      </c>
      <c r="U2523" s="53">
        <f t="shared" si="397"/>
        <v>58.927641853201457</v>
      </c>
      <c r="V2523" s="69">
        <v>26.723532014575738</v>
      </c>
      <c r="W2523" s="53">
        <f t="shared" si="398"/>
        <v>14.628863872982823</v>
      </c>
      <c r="X2523" s="53">
        <f t="shared" si="399"/>
        <v>66.210292694699532</v>
      </c>
      <c r="Y2523" s="12"/>
      <c r="Z2523" s="21"/>
      <c r="AA2523" s="48"/>
      <c r="AB2523" s="21"/>
      <c r="AC2523" s="12"/>
    </row>
    <row r="2524" spans="1:29" x14ac:dyDescent="0.3">
      <c r="A2524" s="1">
        <f t="shared" si="390"/>
        <v>45226.249999993888</v>
      </c>
      <c r="B2524" s="6">
        <v>27</v>
      </c>
      <c r="C2524" s="6" t="s">
        <v>67</v>
      </c>
      <c r="D2524">
        <f>IF(HOUR(A2524)+MINUTE(A2524)/60&lt;=18,1,IF(HOUR(A2524)+MINUTE(A2524)/60&gt;=23.25,1,LOOKUP(DAY(A2524),calendario!$A$12:$A$41,calendario!$C$12:$C$41)))</f>
        <v>1</v>
      </c>
      <c r="E2524" s="89">
        <f t="shared" si="391"/>
        <v>0</v>
      </c>
      <c r="F2524" s="88">
        <v>0</v>
      </c>
      <c r="G2524" s="89">
        <f t="shared" si="391"/>
        <v>0</v>
      </c>
      <c r="H2524" s="86">
        <v>0</v>
      </c>
      <c r="O2524" s="53">
        <f t="shared" si="392"/>
        <v>4.5260037464002503</v>
      </c>
      <c r="P2524" s="54">
        <f t="shared" si="393"/>
        <v>58.927641853201457</v>
      </c>
      <c r="Q2524" s="69">
        <v>26.723532014575738</v>
      </c>
      <c r="R2524" s="53">
        <f t="shared" si="394"/>
        <v>14.628863872982823</v>
      </c>
      <c r="S2524" s="53">
        <f t="shared" si="395"/>
        <v>66.210292694699532</v>
      </c>
      <c r="T2524" s="53">
        <f t="shared" si="396"/>
        <v>4.5260037464002503</v>
      </c>
      <c r="U2524" s="53">
        <f t="shared" si="397"/>
        <v>58.927641853201457</v>
      </c>
      <c r="V2524" s="69">
        <v>26.723532014575738</v>
      </c>
      <c r="W2524" s="53">
        <f t="shared" si="398"/>
        <v>14.628863872982823</v>
      </c>
      <c r="X2524" s="53">
        <f t="shared" si="399"/>
        <v>66.210292694699532</v>
      </c>
      <c r="Y2524" s="12"/>
      <c r="Z2524" s="21"/>
      <c r="AA2524" s="48"/>
      <c r="AB2524" s="21"/>
      <c r="AC2524" s="12"/>
    </row>
    <row r="2525" spans="1:29" x14ac:dyDescent="0.3">
      <c r="A2525" s="1">
        <f t="shared" si="390"/>
        <v>45226.260416660552</v>
      </c>
      <c r="B2525" s="6">
        <v>27</v>
      </c>
      <c r="C2525" s="6" t="s">
        <v>68</v>
      </c>
      <c r="D2525">
        <f>IF(HOUR(A2525)+MINUTE(A2525)/60&lt;=18,1,IF(HOUR(A2525)+MINUTE(A2525)/60&gt;=23.25,1,LOOKUP(DAY(A2525),calendario!$A$12:$A$41,calendario!$C$12:$C$41)))</f>
        <v>1</v>
      </c>
      <c r="E2525" s="89">
        <f t="shared" si="391"/>
        <v>0</v>
      </c>
      <c r="F2525" s="88">
        <v>0</v>
      </c>
      <c r="G2525" s="89">
        <f t="shared" si="391"/>
        <v>0</v>
      </c>
      <c r="H2525" s="86">
        <v>0</v>
      </c>
      <c r="O2525" s="53">
        <f t="shared" si="392"/>
        <v>4.5260037464002503</v>
      </c>
      <c r="P2525" s="54">
        <f t="shared" si="393"/>
        <v>58.927641853201457</v>
      </c>
      <c r="Q2525" s="69">
        <v>26.770911764705883</v>
      </c>
      <c r="R2525" s="53">
        <f t="shared" si="394"/>
        <v>14.605173997917751</v>
      </c>
      <c r="S2525" s="53">
        <f t="shared" si="395"/>
        <v>66.10307223140326</v>
      </c>
      <c r="T2525" s="53">
        <f t="shared" si="396"/>
        <v>4.5260037464002503</v>
      </c>
      <c r="U2525" s="53">
        <f t="shared" si="397"/>
        <v>58.927641853201457</v>
      </c>
      <c r="V2525" s="69">
        <v>26.770911764705883</v>
      </c>
      <c r="W2525" s="53">
        <f t="shared" si="398"/>
        <v>14.605173997917751</v>
      </c>
      <c r="X2525" s="53">
        <f t="shared" si="399"/>
        <v>66.10307223140326</v>
      </c>
      <c r="Y2525" s="12"/>
      <c r="Z2525" s="21"/>
      <c r="AA2525" s="48"/>
      <c r="AB2525" s="21"/>
      <c r="AC2525" s="12"/>
    </row>
    <row r="2526" spans="1:29" x14ac:dyDescent="0.3">
      <c r="A2526" s="1">
        <f t="shared" si="390"/>
        <v>45226.270833327217</v>
      </c>
      <c r="B2526" s="6">
        <v>27</v>
      </c>
      <c r="C2526" s="6" t="s">
        <v>69</v>
      </c>
      <c r="D2526">
        <f>IF(HOUR(A2526)+MINUTE(A2526)/60&lt;=18,1,IF(HOUR(A2526)+MINUTE(A2526)/60&gt;=23.25,1,LOOKUP(DAY(A2526),calendario!$A$12:$A$41,calendario!$C$12:$C$41)))</f>
        <v>1</v>
      </c>
      <c r="E2526" s="89">
        <f t="shared" si="391"/>
        <v>0</v>
      </c>
      <c r="F2526" s="88">
        <v>0</v>
      </c>
      <c r="G2526" s="89">
        <f t="shared" si="391"/>
        <v>2.3751599121093752</v>
      </c>
      <c r="H2526" s="86">
        <v>9.5006396484375006</v>
      </c>
      <c r="O2526" s="53">
        <f t="shared" si="392"/>
        <v>4.5260037464002503</v>
      </c>
      <c r="P2526" s="54">
        <f t="shared" si="393"/>
        <v>58.927641853201457</v>
      </c>
      <c r="Q2526" s="69">
        <v>26.770911764705883</v>
      </c>
      <c r="R2526" s="53">
        <f t="shared" si="394"/>
        <v>14.605173997917751</v>
      </c>
      <c r="S2526" s="53">
        <f t="shared" si="395"/>
        <v>66.10307223140326</v>
      </c>
      <c r="T2526" s="53">
        <f t="shared" si="396"/>
        <v>2.1031857993740162</v>
      </c>
      <c r="U2526" s="53">
        <f t="shared" si="397"/>
        <v>58.927641853201457</v>
      </c>
      <c r="V2526" s="69">
        <v>26.770911764705883</v>
      </c>
      <c r="W2526" s="53">
        <f t="shared" si="398"/>
        <v>14.605173997917751</v>
      </c>
      <c r="X2526" s="53">
        <f t="shared" si="399"/>
        <v>30.717394549807242</v>
      </c>
      <c r="Y2526" s="12"/>
      <c r="Z2526" s="21"/>
      <c r="AA2526" s="48"/>
      <c r="AB2526" s="21"/>
      <c r="AC2526" s="12"/>
    </row>
    <row r="2527" spans="1:29" x14ac:dyDescent="0.3">
      <c r="A2527" s="1">
        <f t="shared" si="390"/>
        <v>45226.281249993881</v>
      </c>
      <c r="B2527" s="6">
        <v>27</v>
      </c>
      <c r="C2527" s="6" t="s">
        <v>70</v>
      </c>
      <c r="D2527">
        <f>IF(HOUR(A2527)+MINUTE(A2527)/60&lt;=18,1,IF(HOUR(A2527)+MINUTE(A2527)/60&gt;=23.25,1,LOOKUP(DAY(A2527),calendario!$A$12:$A$41,calendario!$C$12:$C$41)))</f>
        <v>1</v>
      </c>
      <c r="E2527" s="89">
        <f t="shared" si="391"/>
        <v>1.2846881103515626</v>
      </c>
      <c r="F2527" s="88">
        <v>5.1387524414062504</v>
      </c>
      <c r="G2527" s="89">
        <f t="shared" si="391"/>
        <v>4.4956772460937504</v>
      </c>
      <c r="H2527" s="86">
        <v>17.982708984375002</v>
      </c>
      <c r="O2527" s="53">
        <f t="shared" si="392"/>
        <v>3.215538125023742</v>
      </c>
      <c r="P2527" s="54">
        <f t="shared" si="393"/>
        <v>58.927641853201457</v>
      </c>
      <c r="Q2527" s="69">
        <v>26.343024466423739</v>
      </c>
      <c r="R2527" s="53">
        <f t="shared" si="394"/>
        <v>14.819117647058823</v>
      </c>
      <c r="S2527" s="53">
        <f t="shared" si="395"/>
        <v>47.651437773329775</v>
      </c>
      <c r="T2527" s="53">
        <f t="shared" si="396"/>
        <v>0</v>
      </c>
      <c r="U2527" s="53">
        <f t="shared" si="397"/>
        <v>58.927641853201457</v>
      </c>
      <c r="V2527" s="69">
        <v>26.343024466423739</v>
      </c>
      <c r="W2527" s="53">
        <f t="shared" si="398"/>
        <v>14.819117647058823</v>
      </c>
      <c r="X2527" s="53">
        <f t="shared" si="399"/>
        <v>0</v>
      </c>
      <c r="Y2527" s="12"/>
      <c r="Z2527" s="21"/>
      <c r="AA2527" s="48"/>
      <c r="AB2527" s="21"/>
      <c r="AC2527" s="12"/>
    </row>
    <row r="2528" spans="1:29" x14ac:dyDescent="0.3">
      <c r="A2528" s="1">
        <f t="shared" si="390"/>
        <v>45226.291666660545</v>
      </c>
      <c r="B2528" s="6">
        <v>27</v>
      </c>
      <c r="C2528" s="6" t="s">
        <v>71</v>
      </c>
      <c r="D2528">
        <f>IF(HOUR(A2528)+MINUTE(A2528)/60&lt;=18,1,IF(HOUR(A2528)+MINUTE(A2528)/60&gt;=23.25,1,LOOKUP(DAY(A2528),calendario!$A$12:$A$41,calendario!$C$12:$C$41)))</f>
        <v>1</v>
      </c>
      <c r="E2528" s="89">
        <f t="shared" si="391"/>
        <v>4.2051396484375001</v>
      </c>
      <c r="F2528" s="88">
        <v>16.82055859375</v>
      </c>
      <c r="G2528" s="89">
        <f t="shared" si="391"/>
        <v>4.5003374023437503</v>
      </c>
      <c r="H2528" s="86">
        <v>18.001349609375001</v>
      </c>
      <c r="O2528" s="53">
        <f t="shared" si="392"/>
        <v>0.23648717194031771</v>
      </c>
      <c r="P2528" s="54">
        <f t="shared" si="393"/>
        <v>58.927641853201457</v>
      </c>
      <c r="Q2528" s="69">
        <v>26.343024466423739</v>
      </c>
      <c r="R2528" s="53">
        <f t="shared" si="394"/>
        <v>14.819117647058823</v>
      </c>
      <c r="S2528" s="53">
        <f t="shared" si="395"/>
        <v>3.5045312230037964</v>
      </c>
      <c r="T2528" s="53">
        <f t="shared" si="396"/>
        <v>0</v>
      </c>
      <c r="U2528" s="53">
        <f t="shared" si="397"/>
        <v>58.927641853201457</v>
      </c>
      <c r="V2528" s="69">
        <v>26.343024466423739</v>
      </c>
      <c r="W2528" s="53">
        <f t="shared" si="398"/>
        <v>14.819117647058823</v>
      </c>
      <c r="X2528" s="53">
        <f t="shared" si="399"/>
        <v>0</v>
      </c>
      <c r="Y2528" s="12"/>
      <c r="Z2528" s="21"/>
      <c r="AA2528" s="48"/>
      <c r="AB2528" s="21"/>
      <c r="AC2528" s="12"/>
    </row>
    <row r="2529" spans="1:29" x14ac:dyDescent="0.3">
      <c r="A2529" s="1">
        <f t="shared" si="390"/>
        <v>45226.302083327209</v>
      </c>
      <c r="B2529" s="6">
        <v>27</v>
      </c>
      <c r="C2529" s="6" t="s">
        <v>72</v>
      </c>
      <c r="D2529">
        <f>IF(HOUR(A2529)+MINUTE(A2529)/60&lt;=18,1,IF(HOUR(A2529)+MINUTE(A2529)/60&gt;=23.25,1,LOOKUP(DAY(A2529),calendario!$A$12:$A$41,calendario!$C$12:$C$41)))</f>
        <v>1</v>
      </c>
      <c r="E2529" s="89">
        <f t="shared" si="391"/>
        <v>4.5083496093750002</v>
      </c>
      <c r="F2529" s="88">
        <v>18.033398437500001</v>
      </c>
      <c r="G2529" s="89">
        <f t="shared" si="391"/>
        <v>4.5007475585937504</v>
      </c>
      <c r="H2529" s="86">
        <v>18.002990234375002</v>
      </c>
      <c r="O2529" s="53">
        <f t="shared" si="392"/>
        <v>0</v>
      </c>
      <c r="P2529" s="54">
        <f t="shared" si="393"/>
        <v>58.927641853201457</v>
      </c>
      <c r="Q2529" s="69">
        <v>26.546049713690788</v>
      </c>
      <c r="R2529" s="53">
        <f t="shared" si="394"/>
        <v>14.717605023425298</v>
      </c>
      <c r="S2529" s="53">
        <f t="shared" si="395"/>
        <v>0</v>
      </c>
      <c r="T2529" s="53">
        <f t="shared" si="396"/>
        <v>0</v>
      </c>
      <c r="U2529" s="53">
        <f t="shared" si="397"/>
        <v>58.927641853201457</v>
      </c>
      <c r="V2529" s="69">
        <v>26.546049713690788</v>
      </c>
      <c r="W2529" s="53">
        <f t="shared" si="398"/>
        <v>14.717605023425298</v>
      </c>
      <c r="X2529" s="53">
        <f t="shared" si="399"/>
        <v>0</v>
      </c>
      <c r="Y2529" s="12"/>
      <c r="Z2529" s="21"/>
      <c r="AA2529" s="48"/>
      <c r="AB2529" s="21"/>
      <c r="AC2529" s="12"/>
    </row>
    <row r="2530" spans="1:29" x14ac:dyDescent="0.3">
      <c r="A2530" s="1">
        <f t="shared" si="390"/>
        <v>45226.312499993874</v>
      </c>
      <c r="B2530" s="6">
        <v>27</v>
      </c>
      <c r="C2530" s="6" t="s">
        <v>73</v>
      </c>
      <c r="D2530">
        <f>IF(HOUR(A2530)+MINUTE(A2530)/60&lt;=18,1,IF(HOUR(A2530)+MINUTE(A2530)/60&gt;=23.25,1,LOOKUP(DAY(A2530),calendario!$A$12:$A$41,calendario!$C$12:$C$41)))</f>
        <v>1</v>
      </c>
      <c r="E2530" s="89">
        <f t="shared" si="391"/>
        <v>4.50840087890625</v>
      </c>
      <c r="F2530" s="88">
        <v>18.033603515625</v>
      </c>
      <c r="G2530" s="89">
        <f t="shared" si="391"/>
        <v>4.5007832031249997</v>
      </c>
      <c r="H2530" s="86">
        <v>18.003132812499999</v>
      </c>
      <c r="O2530" s="53">
        <f t="shared" si="392"/>
        <v>0</v>
      </c>
      <c r="P2530" s="54">
        <f t="shared" si="393"/>
        <v>58.927641853201457</v>
      </c>
      <c r="Q2530" s="69">
        <v>26.546049713690788</v>
      </c>
      <c r="R2530" s="53">
        <f t="shared" si="394"/>
        <v>14.717605023425298</v>
      </c>
      <c r="S2530" s="53">
        <f t="shared" si="395"/>
        <v>0</v>
      </c>
      <c r="T2530" s="53">
        <f t="shared" si="396"/>
        <v>0</v>
      </c>
      <c r="U2530" s="53">
        <f t="shared" si="397"/>
        <v>58.927641853201457</v>
      </c>
      <c r="V2530" s="69">
        <v>26.546049713690788</v>
      </c>
      <c r="W2530" s="53">
        <f t="shared" si="398"/>
        <v>14.717605023425298</v>
      </c>
      <c r="X2530" s="53">
        <f t="shared" si="399"/>
        <v>0</v>
      </c>
      <c r="Y2530" s="12"/>
      <c r="Z2530" s="21"/>
      <c r="AA2530" s="48"/>
      <c r="AB2530" s="21"/>
      <c r="AC2530" s="12"/>
    </row>
    <row r="2531" spans="1:29" x14ac:dyDescent="0.3">
      <c r="A2531" s="1">
        <f t="shared" si="390"/>
        <v>45226.322916660538</v>
      </c>
      <c r="B2531" s="6">
        <v>27</v>
      </c>
      <c r="C2531" s="6" t="s">
        <v>74</v>
      </c>
      <c r="D2531">
        <f>IF(HOUR(A2531)+MINUTE(A2531)/60&lt;=18,1,IF(HOUR(A2531)+MINUTE(A2531)/60&gt;=23.25,1,LOOKUP(DAY(A2531),calendario!$A$12:$A$41,calendario!$C$12:$C$41)))</f>
        <v>1</v>
      </c>
      <c r="E2531" s="89">
        <f t="shared" si="391"/>
        <v>4.5088813476562501</v>
      </c>
      <c r="F2531" s="88">
        <v>18.035525390625001</v>
      </c>
      <c r="G2531" s="89">
        <f t="shared" si="391"/>
        <v>4.4996826171875002</v>
      </c>
      <c r="H2531" s="86">
        <v>17.998730468750001</v>
      </c>
      <c r="O2531" s="53">
        <f t="shared" si="392"/>
        <v>0</v>
      </c>
      <c r="P2531" s="54">
        <f t="shared" si="393"/>
        <v>58.927641853201457</v>
      </c>
      <c r="Q2531" s="69">
        <v>35.03142269651223</v>
      </c>
      <c r="R2531" s="53">
        <f t="shared" si="394"/>
        <v>10.474918532014577</v>
      </c>
      <c r="S2531" s="53">
        <f t="shared" si="395"/>
        <v>0</v>
      </c>
      <c r="T2531" s="53">
        <f t="shared" si="396"/>
        <v>0</v>
      </c>
      <c r="U2531" s="53">
        <f t="shared" si="397"/>
        <v>58.927641853201457</v>
      </c>
      <c r="V2531" s="69">
        <v>35.03142269651223</v>
      </c>
      <c r="W2531" s="53">
        <f t="shared" si="398"/>
        <v>10.474918532014577</v>
      </c>
      <c r="X2531" s="53">
        <f t="shared" si="399"/>
        <v>0</v>
      </c>
      <c r="Y2531" s="12"/>
      <c r="Z2531" s="21"/>
      <c r="AA2531" s="48"/>
      <c r="AB2531" s="21"/>
      <c r="AC2531" s="12"/>
    </row>
    <row r="2532" spans="1:29" x14ac:dyDescent="0.3">
      <c r="A2532" s="1">
        <f t="shared" si="390"/>
        <v>45226.333333327202</v>
      </c>
      <c r="B2532" s="6">
        <v>27</v>
      </c>
      <c r="C2532" s="6" t="s">
        <v>75</v>
      </c>
      <c r="D2532">
        <f>IF(HOUR(A2532)+MINUTE(A2532)/60&lt;=18,1,IF(HOUR(A2532)+MINUTE(A2532)/60&gt;=23.25,1,LOOKUP(DAY(A2532),calendario!$A$12:$A$41,calendario!$C$12:$C$41)))</f>
        <v>1</v>
      </c>
      <c r="E2532" s="89">
        <f t="shared" si="391"/>
        <v>4.5087426757812503</v>
      </c>
      <c r="F2532" s="88">
        <v>18.034970703125001</v>
      </c>
      <c r="G2532" s="89">
        <f t="shared" si="391"/>
        <v>4.4993168945312503</v>
      </c>
      <c r="H2532" s="86">
        <v>17.997267578125001</v>
      </c>
      <c r="O2532" s="53">
        <f t="shared" si="392"/>
        <v>0</v>
      </c>
      <c r="P2532" s="54">
        <f t="shared" si="393"/>
        <v>58.927641853201457</v>
      </c>
      <c r="Q2532" s="69">
        <v>35.03142269651223</v>
      </c>
      <c r="R2532" s="53">
        <f t="shared" si="394"/>
        <v>10.474918532014577</v>
      </c>
      <c r="S2532" s="53">
        <f t="shared" si="395"/>
        <v>0</v>
      </c>
      <c r="T2532" s="53">
        <f t="shared" si="396"/>
        <v>0</v>
      </c>
      <c r="U2532" s="53">
        <f t="shared" si="397"/>
        <v>58.927641853201457</v>
      </c>
      <c r="V2532" s="69">
        <v>35.03142269651223</v>
      </c>
      <c r="W2532" s="53">
        <f t="shared" si="398"/>
        <v>10.474918532014577</v>
      </c>
      <c r="X2532" s="53">
        <f t="shared" si="399"/>
        <v>0</v>
      </c>
      <c r="Y2532" s="12"/>
      <c r="Z2532" s="21"/>
      <c r="AA2532" s="48"/>
      <c r="AB2532" s="21"/>
      <c r="AC2532" s="12"/>
    </row>
    <row r="2533" spans="1:29" x14ac:dyDescent="0.3">
      <c r="A2533" s="1">
        <f t="shared" si="390"/>
        <v>45226.343749993866</v>
      </c>
      <c r="B2533" s="6">
        <v>27</v>
      </c>
      <c r="C2533" s="6" t="s">
        <v>76</v>
      </c>
      <c r="D2533">
        <f>IF(HOUR(A2533)+MINUTE(A2533)/60&lt;=18,1,IF(HOUR(A2533)+MINUTE(A2533)/60&gt;=23.25,1,LOOKUP(DAY(A2533),calendario!$A$12:$A$41,calendario!$C$12:$C$41)))</f>
        <v>1</v>
      </c>
      <c r="E2533" s="89">
        <f t="shared" si="391"/>
        <v>4.5088525390624996</v>
      </c>
      <c r="F2533" s="88">
        <v>18.035410156249998</v>
      </c>
      <c r="G2533" s="89">
        <f t="shared" si="391"/>
        <v>4.49924560546875</v>
      </c>
      <c r="H2533" s="86">
        <v>17.996982421875</v>
      </c>
      <c r="O2533" s="53">
        <f t="shared" si="392"/>
        <v>0</v>
      </c>
      <c r="P2533" s="54">
        <f t="shared" si="393"/>
        <v>58.927641853201457</v>
      </c>
      <c r="Q2533" s="69">
        <v>34.766859448204059</v>
      </c>
      <c r="R2533" s="53">
        <f t="shared" si="394"/>
        <v>10.607200156168663</v>
      </c>
      <c r="S2533" s="53">
        <f t="shared" si="395"/>
        <v>0</v>
      </c>
      <c r="T2533" s="53">
        <f t="shared" si="396"/>
        <v>0</v>
      </c>
      <c r="U2533" s="53">
        <f t="shared" si="397"/>
        <v>58.927641853201457</v>
      </c>
      <c r="V2533" s="69">
        <v>34.766859448204059</v>
      </c>
      <c r="W2533" s="53">
        <f t="shared" si="398"/>
        <v>10.607200156168663</v>
      </c>
      <c r="X2533" s="53">
        <f t="shared" si="399"/>
        <v>0</v>
      </c>
      <c r="Y2533" s="12"/>
      <c r="Z2533" s="21"/>
      <c r="AA2533" s="48"/>
      <c r="AB2533" s="21"/>
      <c r="AC2533" s="12"/>
    </row>
    <row r="2534" spans="1:29" x14ac:dyDescent="0.3">
      <c r="A2534" s="1">
        <f t="shared" si="390"/>
        <v>45226.354166660531</v>
      </c>
      <c r="B2534" s="6">
        <v>27</v>
      </c>
      <c r="C2534" s="6" t="s">
        <v>77</v>
      </c>
      <c r="D2534">
        <f>IF(HOUR(A2534)+MINUTE(A2534)/60&lt;=18,1,IF(HOUR(A2534)+MINUTE(A2534)/60&gt;=23.25,1,LOOKUP(DAY(A2534),calendario!$A$12:$A$41,calendario!$C$12:$C$41)))</f>
        <v>1</v>
      </c>
      <c r="E2534" s="89">
        <f t="shared" si="391"/>
        <v>4.5089726562500001</v>
      </c>
      <c r="F2534" s="88">
        <v>18.035890625</v>
      </c>
      <c r="G2534" s="89">
        <f t="shared" si="391"/>
        <v>4.4990053710937499</v>
      </c>
      <c r="H2534" s="86">
        <v>17.996021484374999</v>
      </c>
      <c r="O2534" s="53">
        <f t="shared" si="392"/>
        <v>0</v>
      </c>
      <c r="P2534" s="54">
        <f t="shared" si="393"/>
        <v>58.927641853201457</v>
      </c>
      <c r="Q2534" s="69">
        <v>34.766859448204059</v>
      </c>
      <c r="R2534" s="53">
        <f t="shared" si="394"/>
        <v>10.607200156168663</v>
      </c>
      <c r="S2534" s="53">
        <f t="shared" si="395"/>
        <v>0</v>
      </c>
      <c r="T2534" s="53">
        <f t="shared" si="396"/>
        <v>0</v>
      </c>
      <c r="U2534" s="53">
        <f t="shared" si="397"/>
        <v>58.927641853201457</v>
      </c>
      <c r="V2534" s="69">
        <v>34.766859448204059</v>
      </c>
      <c r="W2534" s="53">
        <f t="shared" si="398"/>
        <v>10.607200156168663</v>
      </c>
      <c r="X2534" s="53">
        <f t="shared" si="399"/>
        <v>0</v>
      </c>
      <c r="Y2534" s="12"/>
      <c r="Z2534" s="21"/>
      <c r="AA2534" s="48"/>
      <c r="AB2534" s="21"/>
      <c r="AC2534" s="12"/>
    </row>
    <row r="2535" spans="1:29" x14ac:dyDescent="0.3">
      <c r="A2535" s="1">
        <f t="shared" si="390"/>
        <v>45226.364583327195</v>
      </c>
      <c r="B2535" s="6">
        <v>27</v>
      </c>
      <c r="C2535" s="6" t="s">
        <v>78</v>
      </c>
      <c r="D2535">
        <f>IF(HOUR(A2535)+MINUTE(A2535)/60&lt;=18,1,IF(HOUR(A2535)+MINUTE(A2535)/60&gt;=23.25,1,LOOKUP(DAY(A2535),calendario!$A$12:$A$41,calendario!$C$12:$C$41)))</f>
        <v>1</v>
      </c>
      <c r="E2535" s="89">
        <f t="shared" si="391"/>
        <v>4.5077666015625004</v>
      </c>
      <c r="F2535" s="88">
        <v>18.031066406250002</v>
      </c>
      <c r="G2535" s="89">
        <f t="shared" si="391"/>
        <v>4.4988935546875002</v>
      </c>
      <c r="H2535" s="86">
        <v>17.995574218750001</v>
      </c>
      <c r="O2535" s="53">
        <f t="shared" si="392"/>
        <v>0</v>
      </c>
      <c r="P2535" s="54">
        <f t="shared" si="393"/>
        <v>58.927641853201457</v>
      </c>
      <c r="Q2535" s="69">
        <v>34.148087194169705</v>
      </c>
      <c r="R2535" s="53">
        <f t="shared" si="394"/>
        <v>10.91658628318584</v>
      </c>
      <c r="S2535" s="53">
        <f t="shared" si="395"/>
        <v>0</v>
      </c>
      <c r="T2535" s="53">
        <f t="shared" si="396"/>
        <v>0</v>
      </c>
      <c r="U2535" s="53">
        <f t="shared" si="397"/>
        <v>58.927641853201457</v>
      </c>
      <c r="V2535" s="69">
        <v>34.148087194169705</v>
      </c>
      <c r="W2535" s="53">
        <f t="shared" si="398"/>
        <v>10.91658628318584</v>
      </c>
      <c r="X2535" s="53">
        <f t="shared" si="399"/>
        <v>0</v>
      </c>
      <c r="Y2535" s="12"/>
      <c r="Z2535" s="21"/>
      <c r="AA2535" s="48"/>
      <c r="AB2535" s="21"/>
      <c r="AC2535" s="12"/>
    </row>
    <row r="2536" spans="1:29" x14ac:dyDescent="0.3">
      <c r="A2536" s="1">
        <f t="shared" si="390"/>
        <v>45226.374999993859</v>
      </c>
      <c r="B2536" s="6">
        <v>27</v>
      </c>
      <c r="C2536" s="6" t="s">
        <v>79</v>
      </c>
      <c r="D2536">
        <f>IF(HOUR(A2536)+MINUTE(A2536)/60&lt;=18,1,IF(HOUR(A2536)+MINUTE(A2536)/60&gt;=23.25,1,LOOKUP(DAY(A2536),calendario!$A$12:$A$41,calendario!$C$12:$C$41)))</f>
        <v>1</v>
      </c>
      <c r="E2536" s="89">
        <f t="shared" si="391"/>
        <v>4.5072382812500003</v>
      </c>
      <c r="F2536" s="88">
        <v>18.028953125000001</v>
      </c>
      <c r="G2536" s="89">
        <f t="shared" si="391"/>
        <v>4.4992324218749999</v>
      </c>
      <c r="H2536" s="86">
        <v>17.9969296875</v>
      </c>
      <c r="O2536" s="53">
        <f t="shared" si="392"/>
        <v>0</v>
      </c>
      <c r="P2536" s="54">
        <f t="shared" si="393"/>
        <v>58.927641853201457</v>
      </c>
      <c r="Q2536" s="69">
        <v>34.148087194169705</v>
      </c>
      <c r="R2536" s="53">
        <f t="shared" si="394"/>
        <v>10.91658628318584</v>
      </c>
      <c r="S2536" s="53">
        <f t="shared" si="395"/>
        <v>0</v>
      </c>
      <c r="T2536" s="53">
        <f t="shared" si="396"/>
        <v>0</v>
      </c>
      <c r="U2536" s="53">
        <f t="shared" si="397"/>
        <v>58.927641853201457</v>
      </c>
      <c r="V2536" s="69">
        <v>34.148087194169705</v>
      </c>
      <c r="W2536" s="53">
        <f t="shared" si="398"/>
        <v>10.91658628318584</v>
      </c>
      <c r="X2536" s="53">
        <f t="shared" si="399"/>
        <v>0</v>
      </c>
      <c r="Y2536" s="12"/>
      <c r="Z2536" s="21"/>
      <c r="AA2536" s="48"/>
      <c r="AB2536" s="21"/>
      <c r="AC2536" s="12"/>
    </row>
    <row r="2537" spans="1:29" x14ac:dyDescent="0.3">
      <c r="A2537" s="1">
        <f t="shared" si="390"/>
        <v>45226.385416660523</v>
      </c>
      <c r="B2537" s="6">
        <v>27</v>
      </c>
      <c r="C2537" s="6" t="s">
        <v>80</v>
      </c>
      <c r="D2537">
        <f>IF(HOUR(A2537)+MINUTE(A2537)/60&lt;=18,1,IF(HOUR(A2537)+MINUTE(A2537)/60&gt;=23.25,1,LOOKUP(DAY(A2537),calendario!$A$12:$A$41,calendario!$C$12:$C$41)))</f>
        <v>1</v>
      </c>
      <c r="E2537" s="89">
        <f t="shared" si="391"/>
        <v>4.5062612304687502</v>
      </c>
      <c r="F2537" s="88">
        <v>18.025044921875001</v>
      </c>
      <c r="G2537" s="89">
        <f t="shared" si="391"/>
        <v>4.4992172851562504</v>
      </c>
      <c r="H2537" s="86">
        <v>17.996869140625002</v>
      </c>
      <c r="O2537" s="53">
        <f t="shared" si="392"/>
        <v>0</v>
      </c>
      <c r="P2537" s="54">
        <f t="shared" si="393"/>
        <v>58.927641853201457</v>
      </c>
      <c r="Q2537" s="69">
        <v>33.920669963560648</v>
      </c>
      <c r="R2537" s="53">
        <f t="shared" si="394"/>
        <v>11.030294898490368</v>
      </c>
      <c r="S2537" s="53">
        <f t="shared" si="395"/>
        <v>0</v>
      </c>
      <c r="T2537" s="53">
        <f t="shared" si="396"/>
        <v>0</v>
      </c>
      <c r="U2537" s="53">
        <f t="shared" si="397"/>
        <v>58.927641853201457</v>
      </c>
      <c r="V2537" s="69">
        <v>33.920669963560648</v>
      </c>
      <c r="W2537" s="53">
        <f t="shared" si="398"/>
        <v>11.030294898490368</v>
      </c>
      <c r="X2537" s="53">
        <f t="shared" si="399"/>
        <v>0</v>
      </c>
      <c r="Y2537" s="12"/>
      <c r="Z2537" s="21"/>
      <c r="AA2537" s="48"/>
      <c r="AB2537" s="21"/>
      <c r="AC2537" s="12"/>
    </row>
    <row r="2538" spans="1:29" x14ac:dyDescent="0.3">
      <c r="A2538" s="1">
        <f t="shared" si="390"/>
        <v>45226.395833327188</v>
      </c>
      <c r="B2538" s="6">
        <v>27</v>
      </c>
      <c r="C2538" s="6" t="s">
        <v>81</v>
      </c>
      <c r="D2538">
        <f>IF(HOUR(A2538)+MINUTE(A2538)/60&lt;=18,1,IF(HOUR(A2538)+MINUTE(A2538)/60&gt;=23.25,1,LOOKUP(DAY(A2538),calendario!$A$12:$A$41,calendario!$C$12:$C$41)))</f>
        <v>1</v>
      </c>
      <c r="E2538" s="89">
        <f t="shared" si="391"/>
        <v>4.5050073242187496</v>
      </c>
      <c r="F2538" s="88">
        <v>18.020029296874998</v>
      </c>
      <c r="G2538" s="89">
        <f t="shared" si="391"/>
        <v>4.4986777343749997</v>
      </c>
      <c r="H2538" s="86">
        <v>17.994710937499999</v>
      </c>
      <c r="O2538" s="53">
        <f t="shared" si="392"/>
        <v>0</v>
      </c>
      <c r="P2538" s="54">
        <f t="shared" si="393"/>
        <v>58.927641853201457</v>
      </c>
      <c r="Q2538" s="69">
        <v>33.920669963560648</v>
      </c>
      <c r="R2538" s="53">
        <f t="shared" si="394"/>
        <v>11.030294898490368</v>
      </c>
      <c r="S2538" s="53">
        <f t="shared" si="395"/>
        <v>0</v>
      </c>
      <c r="T2538" s="53">
        <f t="shared" si="396"/>
        <v>0</v>
      </c>
      <c r="U2538" s="53">
        <f t="shared" si="397"/>
        <v>58.927641853201457</v>
      </c>
      <c r="V2538" s="69">
        <v>33.920669963560648</v>
      </c>
      <c r="W2538" s="53">
        <f t="shared" si="398"/>
        <v>11.030294898490368</v>
      </c>
      <c r="X2538" s="53">
        <f t="shared" si="399"/>
        <v>0</v>
      </c>
      <c r="Y2538" s="12"/>
      <c r="Z2538" s="21"/>
      <c r="AA2538" s="48"/>
      <c r="AB2538" s="21"/>
      <c r="AC2538" s="12"/>
    </row>
    <row r="2539" spans="1:29" x14ac:dyDescent="0.3">
      <c r="A2539" s="1">
        <f t="shared" si="390"/>
        <v>45226.406249993852</v>
      </c>
      <c r="B2539" s="6">
        <v>27</v>
      </c>
      <c r="C2539" s="6" t="s">
        <v>82</v>
      </c>
      <c r="D2539">
        <f>IF(HOUR(A2539)+MINUTE(A2539)/60&lt;=18,1,IF(HOUR(A2539)+MINUTE(A2539)/60&gt;=23.25,1,LOOKUP(DAY(A2539),calendario!$A$12:$A$41,calendario!$C$12:$C$41)))</f>
        <v>1</v>
      </c>
      <c r="E2539" s="89">
        <f t="shared" si="391"/>
        <v>4.5042690429687502</v>
      </c>
      <c r="F2539" s="88">
        <v>18.017076171875001</v>
      </c>
      <c r="G2539" s="89">
        <f t="shared" si="391"/>
        <v>4.4988413085937502</v>
      </c>
      <c r="H2539" s="86">
        <v>17.995365234375001</v>
      </c>
      <c r="O2539" s="53">
        <f t="shared" si="392"/>
        <v>0</v>
      </c>
      <c r="P2539" s="54">
        <f t="shared" si="393"/>
        <v>58.927641853201457</v>
      </c>
      <c r="Q2539" s="69">
        <v>34.427068714211352</v>
      </c>
      <c r="R2539" s="53">
        <f t="shared" si="394"/>
        <v>10.777095523165016</v>
      </c>
      <c r="S2539" s="53">
        <f t="shared" si="395"/>
        <v>0</v>
      </c>
      <c r="T2539" s="53">
        <f t="shared" si="396"/>
        <v>0</v>
      </c>
      <c r="U2539" s="53">
        <f t="shared" si="397"/>
        <v>58.927641853201457</v>
      </c>
      <c r="V2539" s="69">
        <v>34.427068714211352</v>
      </c>
      <c r="W2539" s="53">
        <f t="shared" si="398"/>
        <v>10.777095523165016</v>
      </c>
      <c r="X2539" s="53">
        <f t="shared" si="399"/>
        <v>0</v>
      </c>
      <c r="Y2539" s="12"/>
      <c r="Z2539" s="21"/>
      <c r="AA2539" s="48"/>
      <c r="AB2539" s="21"/>
      <c r="AC2539" s="12"/>
    </row>
    <row r="2540" spans="1:29" x14ac:dyDescent="0.3">
      <c r="A2540" s="1">
        <f t="shared" si="390"/>
        <v>45226.416666660516</v>
      </c>
      <c r="B2540" s="6">
        <v>27</v>
      </c>
      <c r="C2540" s="6" t="s">
        <v>83</v>
      </c>
      <c r="D2540">
        <f>IF(HOUR(A2540)+MINUTE(A2540)/60&lt;=18,1,IF(HOUR(A2540)+MINUTE(A2540)/60&gt;=23.25,1,LOOKUP(DAY(A2540),calendario!$A$12:$A$41,calendario!$C$12:$C$41)))</f>
        <v>1</v>
      </c>
      <c r="E2540" s="89">
        <f t="shared" si="391"/>
        <v>4.5029892578124997</v>
      </c>
      <c r="F2540" s="88">
        <v>18.011957031249999</v>
      </c>
      <c r="G2540" s="89">
        <f t="shared" si="391"/>
        <v>4.4984731445312498</v>
      </c>
      <c r="H2540" s="86">
        <v>17.993892578124999</v>
      </c>
      <c r="O2540" s="53">
        <f t="shared" si="392"/>
        <v>0</v>
      </c>
      <c r="P2540" s="54">
        <f t="shared" si="393"/>
        <v>58.927641853201457</v>
      </c>
      <c r="Q2540" s="69">
        <v>34.427068714211352</v>
      </c>
      <c r="R2540" s="53">
        <f t="shared" si="394"/>
        <v>10.777095523165016</v>
      </c>
      <c r="S2540" s="53">
        <f t="shared" si="395"/>
        <v>0</v>
      </c>
      <c r="T2540" s="53">
        <f t="shared" si="396"/>
        <v>0</v>
      </c>
      <c r="U2540" s="53">
        <f t="shared" si="397"/>
        <v>58.927641853201457</v>
      </c>
      <c r="V2540" s="69">
        <v>34.427068714211352</v>
      </c>
      <c r="W2540" s="53">
        <f t="shared" si="398"/>
        <v>10.777095523165016</v>
      </c>
      <c r="X2540" s="53">
        <f t="shared" si="399"/>
        <v>0</v>
      </c>
      <c r="Y2540" s="12"/>
      <c r="Z2540" s="21"/>
      <c r="AA2540" s="48"/>
      <c r="AB2540" s="21"/>
      <c r="AC2540" s="12"/>
    </row>
    <row r="2541" spans="1:29" x14ac:dyDescent="0.3">
      <c r="A2541" s="1">
        <f t="shared" si="390"/>
        <v>45226.42708332718</v>
      </c>
      <c r="B2541" s="6">
        <v>27</v>
      </c>
      <c r="C2541" s="6" t="s">
        <v>84</v>
      </c>
      <c r="D2541">
        <f>IF(HOUR(A2541)+MINUTE(A2541)/60&lt;=18,1,IF(HOUR(A2541)+MINUTE(A2541)/60&gt;=23.25,1,LOOKUP(DAY(A2541),calendario!$A$12:$A$41,calendario!$C$12:$C$41)))</f>
        <v>1</v>
      </c>
      <c r="E2541" s="89">
        <f t="shared" si="391"/>
        <v>4.5015786132812501</v>
      </c>
      <c r="F2541" s="88">
        <v>18.006314453125</v>
      </c>
      <c r="G2541" s="89">
        <f t="shared" si="391"/>
        <v>4.49852197265625</v>
      </c>
      <c r="H2541" s="86">
        <v>17.994087890625</v>
      </c>
      <c r="O2541" s="53">
        <f t="shared" si="392"/>
        <v>0</v>
      </c>
      <c r="P2541" s="54">
        <f t="shared" si="393"/>
        <v>58.927641853201457</v>
      </c>
      <c r="Q2541" s="69">
        <v>34.730661374284225</v>
      </c>
      <c r="R2541" s="53">
        <f t="shared" si="394"/>
        <v>10.62529919312858</v>
      </c>
      <c r="S2541" s="53">
        <f t="shared" si="395"/>
        <v>0</v>
      </c>
      <c r="T2541" s="53">
        <f t="shared" si="396"/>
        <v>0</v>
      </c>
      <c r="U2541" s="53">
        <f t="shared" si="397"/>
        <v>58.927641853201457</v>
      </c>
      <c r="V2541" s="69">
        <v>34.730661374284225</v>
      </c>
      <c r="W2541" s="53">
        <f t="shared" si="398"/>
        <v>10.62529919312858</v>
      </c>
      <c r="X2541" s="53">
        <f t="shared" si="399"/>
        <v>0</v>
      </c>
      <c r="Y2541" s="12"/>
      <c r="Z2541" s="21"/>
      <c r="AA2541" s="48"/>
      <c r="AB2541" s="21"/>
      <c r="AC2541" s="12"/>
    </row>
    <row r="2542" spans="1:29" x14ac:dyDescent="0.3">
      <c r="A2542" s="1">
        <f t="shared" si="390"/>
        <v>45226.437499993845</v>
      </c>
      <c r="B2542" s="6">
        <v>27</v>
      </c>
      <c r="C2542" s="6" t="s">
        <v>85</v>
      </c>
      <c r="D2542">
        <f>IF(HOUR(A2542)+MINUTE(A2542)/60&lt;=18,1,IF(HOUR(A2542)+MINUTE(A2542)/60&gt;=23.25,1,LOOKUP(DAY(A2542),calendario!$A$12:$A$41,calendario!$C$12:$C$41)))</f>
        <v>1</v>
      </c>
      <c r="E2542" s="89">
        <f t="shared" si="391"/>
        <v>4.4999262695312501</v>
      </c>
      <c r="F2542" s="88">
        <v>17.999705078125</v>
      </c>
      <c r="G2542" s="89">
        <f t="shared" si="391"/>
        <v>4.49834326171875</v>
      </c>
      <c r="H2542" s="86">
        <v>17.993373046875</v>
      </c>
      <c r="O2542" s="53">
        <f t="shared" si="392"/>
        <v>0</v>
      </c>
      <c r="P2542" s="54">
        <f t="shared" si="393"/>
        <v>58.927641853201457</v>
      </c>
      <c r="Q2542" s="69">
        <v>34.730661374284225</v>
      </c>
      <c r="R2542" s="53">
        <f t="shared" si="394"/>
        <v>10.62529919312858</v>
      </c>
      <c r="S2542" s="53">
        <f t="shared" si="395"/>
        <v>0</v>
      </c>
      <c r="T2542" s="53">
        <f t="shared" si="396"/>
        <v>0</v>
      </c>
      <c r="U2542" s="53">
        <f t="shared" si="397"/>
        <v>58.927641853201457</v>
      </c>
      <c r="V2542" s="69">
        <v>34.730661374284225</v>
      </c>
      <c r="W2542" s="53">
        <f t="shared" si="398"/>
        <v>10.62529919312858</v>
      </c>
      <c r="X2542" s="53">
        <f t="shared" si="399"/>
        <v>0</v>
      </c>
      <c r="Y2542" s="12"/>
      <c r="Z2542" s="21"/>
      <c r="AA2542" s="48"/>
      <c r="AB2542" s="21"/>
      <c r="AC2542" s="12"/>
    </row>
    <row r="2543" spans="1:29" x14ac:dyDescent="0.3">
      <c r="A2543" s="1">
        <f t="shared" si="390"/>
        <v>45226.447916660509</v>
      </c>
      <c r="B2543" s="6">
        <v>27</v>
      </c>
      <c r="C2543" s="6" t="s">
        <v>86</v>
      </c>
      <c r="D2543">
        <f>IF(HOUR(A2543)+MINUTE(A2543)/60&lt;=18,1,IF(HOUR(A2543)+MINUTE(A2543)/60&gt;=23.25,1,LOOKUP(DAY(A2543),calendario!$A$12:$A$41,calendario!$C$12:$C$41)))</f>
        <v>1</v>
      </c>
      <c r="E2543" s="89">
        <f t="shared" si="391"/>
        <v>4.4982231445312504</v>
      </c>
      <c r="F2543" s="88">
        <v>17.992892578125002</v>
      </c>
      <c r="G2543" s="89">
        <f t="shared" si="391"/>
        <v>4.4982978515624996</v>
      </c>
      <c r="H2543" s="86">
        <v>17.993191406249998</v>
      </c>
      <c r="O2543" s="53">
        <f t="shared" si="392"/>
        <v>0</v>
      </c>
      <c r="P2543" s="54">
        <f t="shared" si="393"/>
        <v>58.927641853201457</v>
      </c>
      <c r="Q2543" s="69">
        <v>34.72085944820406</v>
      </c>
      <c r="R2543" s="53">
        <f t="shared" si="394"/>
        <v>10.630200156168662</v>
      </c>
      <c r="S2543" s="53">
        <f t="shared" si="395"/>
        <v>0</v>
      </c>
      <c r="T2543" s="53">
        <f t="shared" si="396"/>
        <v>0</v>
      </c>
      <c r="U2543" s="53">
        <f t="shared" si="397"/>
        <v>58.927641853201457</v>
      </c>
      <c r="V2543" s="69">
        <v>34.72085944820406</v>
      </c>
      <c r="W2543" s="53">
        <f t="shared" si="398"/>
        <v>10.630200156168662</v>
      </c>
      <c r="X2543" s="53">
        <f t="shared" si="399"/>
        <v>0</v>
      </c>
      <c r="Y2543" s="12"/>
      <c r="Z2543" s="21"/>
      <c r="AA2543" s="48"/>
      <c r="AB2543" s="21"/>
      <c r="AC2543" s="12"/>
    </row>
    <row r="2544" spans="1:29" x14ac:dyDescent="0.3">
      <c r="A2544" s="1">
        <f t="shared" si="390"/>
        <v>45226.458333327173</v>
      </c>
      <c r="B2544" s="6">
        <v>27</v>
      </c>
      <c r="C2544" s="6" t="s">
        <v>87</v>
      </c>
      <c r="D2544">
        <f>IF(HOUR(A2544)+MINUTE(A2544)/60&lt;=18,1,IF(HOUR(A2544)+MINUTE(A2544)/60&gt;=23.25,1,LOOKUP(DAY(A2544),calendario!$A$12:$A$41,calendario!$C$12:$C$41)))</f>
        <v>1</v>
      </c>
      <c r="E2544" s="89">
        <f t="shared" si="391"/>
        <v>4.4974174804687497</v>
      </c>
      <c r="F2544" s="88">
        <v>17.989669921874999</v>
      </c>
      <c r="G2544" s="89">
        <f t="shared" si="391"/>
        <v>4.4983686523437498</v>
      </c>
      <c r="H2544" s="86">
        <v>17.993474609374999</v>
      </c>
      <c r="O2544" s="53">
        <f t="shared" si="392"/>
        <v>0</v>
      </c>
      <c r="P2544" s="54">
        <f t="shared" si="393"/>
        <v>58.927641853201457</v>
      </c>
      <c r="Q2544" s="69">
        <v>34.72085944820406</v>
      </c>
      <c r="R2544" s="53">
        <f t="shared" si="394"/>
        <v>10.630200156168662</v>
      </c>
      <c r="S2544" s="53">
        <f t="shared" si="395"/>
        <v>0</v>
      </c>
      <c r="T2544" s="53">
        <f t="shared" si="396"/>
        <v>0</v>
      </c>
      <c r="U2544" s="53">
        <f t="shared" si="397"/>
        <v>58.927641853201457</v>
      </c>
      <c r="V2544" s="69">
        <v>34.72085944820406</v>
      </c>
      <c r="W2544" s="53">
        <f t="shared" si="398"/>
        <v>10.630200156168662</v>
      </c>
      <c r="X2544" s="53">
        <f t="shared" si="399"/>
        <v>0</v>
      </c>
      <c r="Y2544" s="12"/>
      <c r="Z2544" s="21"/>
      <c r="AA2544" s="48"/>
      <c r="AB2544" s="21"/>
      <c r="AC2544" s="12"/>
    </row>
    <row r="2545" spans="1:29" x14ac:dyDescent="0.3">
      <c r="A2545" s="1">
        <f t="shared" si="390"/>
        <v>45226.468749993837</v>
      </c>
      <c r="B2545" s="6">
        <v>27</v>
      </c>
      <c r="C2545" s="6" t="s">
        <v>88</v>
      </c>
      <c r="D2545">
        <f>IF(HOUR(A2545)+MINUTE(A2545)/60&lt;=18,1,IF(HOUR(A2545)+MINUTE(A2545)/60&gt;=23.25,1,LOOKUP(DAY(A2545),calendario!$A$12:$A$41,calendario!$C$12:$C$41)))</f>
        <v>1</v>
      </c>
      <c r="E2545" s="89">
        <f t="shared" si="391"/>
        <v>4.4969868164062499</v>
      </c>
      <c r="F2545" s="88">
        <v>17.987947265624999</v>
      </c>
      <c r="G2545" s="89">
        <f t="shared" si="391"/>
        <v>4.4983984374999997</v>
      </c>
      <c r="H2545" s="86">
        <v>17.993593749999999</v>
      </c>
      <c r="O2545" s="53">
        <f t="shared" si="392"/>
        <v>0</v>
      </c>
      <c r="P2545" s="54">
        <f t="shared" si="393"/>
        <v>58.927641853201457</v>
      </c>
      <c r="Q2545" s="69">
        <v>34.862807131702233</v>
      </c>
      <c r="R2545" s="53">
        <f t="shared" si="394"/>
        <v>10.559226314419575</v>
      </c>
      <c r="S2545" s="53">
        <f t="shared" si="395"/>
        <v>0</v>
      </c>
      <c r="T2545" s="53">
        <f t="shared" si="396"/>
        <v>0</v>
      </c>
      <c r="U2545" s="53">
        <f t="shared" si="397"/>
        <v>58.927641853201457</v>
      </c>
      <c r="V2545" s="69">
        <v>34.862807131702233</v>
      </c>
      <c r="W2545" s="53">
        <f t="shared" si="398"/>
        <v>10.559226314419575</v>
      </c>
      <c r="X2545" s="53">
        <f t="shared" si="399"/>
        <v>0</v>
      </c>
      <c r="Y2545" s="12"/>
      <c r="Z2545" s="21"/>
      <c r="AA2545" s="48"/>
      <c r="AB2545" s="21"/>
      <c r="AC2545" s="12"/>
    </row>
    <row r="2546" spans="1:29" x14ac:dyDescent="0.3">
      <c r="A2546" s="1">
        <f t="shared" si="390"/>
        <v>45226.479166660502</v>
      </c>
      <c r="B2546" s="6">
        <v>27</v>
      </c>
      <c r="C2546" s="6" t="s">
        <v>89</v>
      </c>
      <c r="D2546">
        <f>IF(HOUR(A2546)+MINUTE(A2546)/60&lt;=18,1,IF(HOUR(A2546)+MINUTE(A2546)/60&gt;=23.25,1,LOOKUP(DAY(A2546),calendario!$A$12:$A$41,calendario!$C$12:$C$41)))</f>
        <v>1</v>
      </c>
      <c r="E2546" s="89">
        <f t="shared" si="391"/>
        <v>4.49682177734375</v>
      </c>
      <c r="F2546" s="88">
        <v>17.987287109375</v>
      </c>
      <c r="G2546" s="89">
        <f t="shared" si="391"/>
        <v>4.4985629882812503</v>
      </c>
      <c r="H2546" s="86">
        <v>17.994251953125001</v>
      </c>
      <c r="O2546" s="53">
        <f t="shared" si="392"/>
        <v>0</v>
      </c>
      <c r="P2546" s="54">
        <f t="shared" si="393"/>
        <v>58.927641853201457</v>
      </c>
      <c r="Q2546" s="69">
        <v>34.862807131702233</v>
      </c>
      <c r="R2546" s="53">
        <f t="shared" si="394"/>
        <v>10.559226314419575</v>
      </c>
      <c r="S2546" s="53">
        <f t="shared" si="395"/>
        <v>0</v>
      </c>
      <c r="T2546" s="53">
        <f t="shared" si="396"/>
        <v>0</v>
      </c>
      <c r="U2546" s="53">
        <f t="shared" si="397"/>
        <v>58.927641853201457</v>
      </c>
      <c r="V2546" s="69">
        <v>34.862807131702233</v>
      </c>
      <c r="W2546" s="53">
        <f t="shared" si="398"/>
        <v>10.559226314419575</v>
      </c>
      <c r="X2546" s="53">
        <f t="shared" si="399"/>
        <v>0</v>
      </c>
      <c r="Y2546" s="12"/>
      <c r="Z2546" s="21"/>
      <c r="AA2546" s="48"/>
      <c r="AB2546" s="21"/>
      <c r="AC2546" s="12"/>
    </row>
    <row r="2547" spans="1:29" x14ac:dyDescent="0.3">
      <c r="A2547" s="1">
        <f t="shared" si="390"/>
        <v>45226.489583327166</v>
      </c>
      <c r="B2547" s="6">
        <v>27</v>
      </c>
      <c r="C2547" s="6" t="s">
        <v>90</v>
      </c>
      <c r="D2547">
        <f>IF(HOUR(A2547)+MINUTE(A2547)/60&lt;=18,1,IF(HOUR(A2547)+MINUTE(A2547)/60&gt;=23.25,1,LOOKUP(DAY(A2547),calendario!$A$12:$A$41,calendario!$C$12:$C$41)))</f>
        <v>1</v>
      </c>
      <c r="E2547" s="89">
        <f t="shared" si="391"/>
        <v>4.4964160156249999</v>
      </c>
      <c r="F2547" s="88">
        <v>17.9856640625</v>
      </c>
      <c r="G2547" s="89">
        <f t="shared" si="391"/>
        <v>4.4986010742187501</v>
      </c>
      <c r="H2547" s="86">
        <v>17.994404296875</v>
      </c>
      <c r="O2547" s="53">
        <f t="shared" si="392"/>
        <v>0</v>
      </c>
      <c r="P2547" s="54">
        <f t="shared" si="393"/>
        <v>58.927641853201457</v>
      </c>
      <c r="Q2547" s="69">
        <v>34.688919573138989</v>
      </c>
      <c r="R2547" s="53">
        <f t="shared" si="394"/>
        <v>10.646170093701198</v>
      </c>
      <c r="S2547" s="53">
        <f t="shared" si="395"/>
        <v>0</v>
      </c>
      <c r="T2547" s="53">
        <f t="shared" si="396"/>
        <v>0</v>
      </c>
      <c r="U2547" s="53">
        <f t="shared" si="397"/>
        <v>58.927641853201457</v>
      </c>
      <c r="V2547" s="69">
        <v>34.688919573138989</v>
      </c>
      <c r="W2547" s="53">
        <f t="shared" si="398"/>
        <v>10.646170093701198</v>
      </c>
      <c r="X2547" s="53">
        <f t="shared" si="399"/>
        <v>0</v>
      </c>
      <c r="Y2547" s="12"/>
      <c r="Z2547" s="21"/>
      <c r="AA2547" s="48"/>
      <c r="AB2547" s="21"/>
      <c r="AC2547" s="12"/>
    </row>
    <row r="2548" spans="1:29" x14ac:dyDescent="0.3">
      <c r="A2548" s="1">
        <f t="shared" si="390"/>
        <v>45226.49999999383</v>
      </c>
      <c r="B2548" s="6">
        <v>27</v>
      </c>
      <c r="C2548" s="6" t="s">
        <v>91</v>
      </c>
      <c r="D2548">
        <f>IF(HOUR(A2548)+MINUTE(A2548)/60&lt;=18,1,IF(HOUR(A2548)+MINUTE(A2548)/60&gt;=23.25,1,LOOKUP(DAY(A2548),calendario!$A$12:$A$41,calendario!$C$12:$C$41)))</f>
        <v>1</v>
      </c>
      <c r="E2548" s="89">
        <f t="shared" si="391"/>
        <v>4.4964472656250001</v>
      </c>
      <c r="F2548" s="88">
        <v>17.9857890625</v>
      </c>
      <c r="G2548" s="89">
        <f t="shared" si="391"/>
        <v>4.4987636718750004</v>
      </c>
      <c r="H2548" s="86">
        <v>17.995054687500001</v>
      </c>
      <c r="O2548" s="53">
        <f t="shared" si="392"/>
        <v>0</v>
      </c>
      <c r="P2548" s="54">
        <f t="shared" si="393"/>
        <v>58.927641853201457</v>
      </c>
      <c r="Q2548" s="69">
        <v>34.688919573138989</v>
      </c>
      <c r="R2548" s="53">
        <f t="shared" si="394"/>
        <v>10.646170093701198</v>
      </c>
      <c r="S2548" s="53">
        <f t="shared" si="395"/>
        <v>0</v>
      </c>
      <c r="T2548" s="53">
        <f t="shared" si="396"/>
        <v>0</v>
      </c>
      <c r="U2548" s="53">
        <f t="shared" si="397"/>
        <v>58.927641853201457</v>
      </c>
      <c r="V2548" s="69">
        <v>34.688919573138989</v>
      </c>
      <c r="W2548" s="53">
        <f t="shared" si="398"/>
        <v>10.646170093701198</v>
      </c>
      <c r="X2548" s="53">
        <f t="shared" si="399"/>
        <v>0</v>
      </c>
      <c r="Y2548" s="12"/>
      <c r="Z2548" s="21"/>
      <c r="AA2548" s="48"/>
      <c r="AB2548" s="21"/>
      <c r="AC2548" s="12"/>
    </row>
    <row r="2549" spans="1:29" x14ac:dyDescent="0.3">
      <c r="A2549" s="1">
        <f t="shared" si="390"/>
        <v>45226.510416660494</v>
      </c>
      <c r="B2549" s="6">
        <v>27</v>
      </c>
      <c r="C2549" s="6" t="s">
        <v>93</v>
      </c>
      <c r="D2549">
        <f>IF(HOUR(A2549)+MINUTE(A2549)/60&lt;=18,1,IF(HOUR(A2549)+MINUTE(A2549)/60&gt;=23.25,1,LOOKUP(DAY(A2549),calendario!$A$12:$A$41,calendario!$C$12:$C$41)))</f>
        <v>1</v>
      </c>
      <c r="E2549" s="89">
        <f t="shared" si="391"/>
        <v>4.4960258789062504</v>
      </c>
      <c r="F2549" s="88">
        <v>17.984103515625002</v>
      </c>
      <c r="G2549" s="89">
        <f t="shared" si="391"/>
        <v>4.4987578125000001</v>
      </c>
      <c r="H2549" s="86">
        <v>17.99503125</v>
      </c>
      <c r="O2549" s="53">
        <f t="shared" si="392"/>
        <v>0</v>
      </c>
      <c r="P2549" s="54">
        <f t="shared" si="393"/>
        <v>58.927641853201457</v>
      </c>
      <c r="Q2549" s="69">
        <v>34.634485163977097</v>
      </c>
      <c r="R2549" s="53">
        <f t="shared" si="394"/>
        <v>10.673387298282144</v>
      </c>
      <c r="S2549" s="53">
        <f t="shared" si="395"/>
        <v>0</v>
      </c>
      <c r="T2549" s="53">
        <f t="shared" si="396"/>
        <v>0</v>
      </c>
      <c r="U2549" s="53">
        <f t="shared" si="397"/>
        <v>58.927641853201457</v>
      </c>
      <c r="V2549" s="69">
        <v>34.634485163977097</v>
      </c>
      <c r="W2549" s="53">
        <f t="shared" si="398"/>
        <v>10.673387298282144</v>
      </c>
      <c r="X2549" s="53">
        <f t="shared" si="399"/>
        <v>0</v>
      </c>
      <c r="Y2549" s="12"/>
      <c r="Z2549" s="21"/>
      <c r="AA2549" s="48"/>
      <c r="AB2549" s="21"/>
      <c r="AC2549" s="12"/>
    </row>
    <row r="2550" spans="1:29" x14ac:dyDescent="0.3">
      <c r="A2550" s="1">
        <f t="shared" si="390"/>
        <v>45226.520833327158</v>
      </c>
      <c r="B2550" s="6">
        <v>27</v>
      </c>
      <c r="C2550" s="6" t="s">
        <v>94</v>
      </c>
      <c r="D2550">
        <f>IF(HOUR(A2550)+MINUTE(A2550)/60&lt;=18,1,IF(HOUR(A2550)+MINUTE(A2550)/60&gt;=23.25,1,LOOKUP(DAY(A2550),calendario!$A$12:$A$41,calendario!$C$12:$C$41)))</f>
        <v>1</v>
      </c>
      <c r="E2550" s="89">
        <f t="shared" si="391"/>
        <v>4.4967148437500004</v>
      </c>
      <c r="F2550" s="88">
        <v>17.986859375000002</v>
      </c>
      <c r="G2550" s="89">
        <f t="shared" si="391"/>
        <v>4.4989780273437496</v>
      </c>
      <c r="H2550" s="86">
        <v>17.995912109374999</v>
      </c>
      <c r="O2550" s="53">
        <f t="shared" si="392"/>
        <v>0</v>
      </c>
      <c r="P2550" s="54">
        <f t="shared" si="393"/>
        <v>58.927641853201457</v>
      </c>
      <c r="Q2550" s="69">
        <v>34.634485163977097</v>
      </c>
      <c r="R2550" s="53">
        <f t="shared" si="394"/>
        <v>10.673387298282144</v>
      </c>
      <c r="S2550" s="53">
        <f t="shared" si="395"/>
        <v>0</v>
      </c>
      <c r="T2550" s="53">
        <f t="shared" si="396"/>
        <v>0</v>
      </c>
      <c r="U2550" s="53">
        <f t="shared" si="397"/>
        <v>58.927641853201457</v>
      </c>
      <c r="V2550" s="69">
        <v>34.634485163977097</v>
      </c>
      <c r="W2550" s="53">
        <f t="shared" si="398"/>
        <v>10.673387298282144</v>
      </c>
      <c r="X2550" s="53">
        <f t="shared" si="399"/>
        <v>0</v>
      </c>
      <c r="Y2550" s="12"/>
      <c r="Z2550" s="21"/>
      <c r="AA2550" s="48"/>
      <c r="AB2550" s="21"/>
      <c r="AC2550" s="12"/>
    </row>
    <row r="2551" spans="1:29" x14ac:dyDescent="0.3">
      <c r="A2551" s="1">
        <f t="shared" si="390"/>
        <v>45226.531249993823</v>
      </c>
      <c r="B2551" s="6">
        <v>27</v>
      </c>
      <c r="C2551" s="6" t="s">
        <v>96</v>
      </c>
      <c r="D2551">
        <f>IF(HOUR(A2551)+MINUTE(A2551)/60&lt;=18,1,IF(HOUR(A2551)+MINUTE(A2551)/60&gt;=23.25,1,LOOKUP(DAY(A2551),calendario!$A$12:$A$41,calendario!$C$12:$C$41)))</f>
        <v>1</v>
      </c>
      <c r="E2551" s="89">
        <f t="shared" si="391"/>
        <v>4.4968701171875001</v>
      </c>
      <c r="F2551" s="88">
        <v>17.98748046875</v>
      </c>
      <c r="G2551" s="89">
        <f t="shared" si="391"/>
        <v>4.4988437499999998</v>
      </c>
      <c r="H2551" s="86">
        <v>17.995374999999999</v>
      </c>
      <c r="O2551" s="53">
        <f t="shared" si="392"/>
        <v>0</v>
      </c>
      <c r="P2551" s="54">
        <f t="shared" si="393"/>
        <v>58.927641853201457</v>
      </c>
      <c r="Q2551" s="69">
        <v>34.273506246746486</v>
      </c>
      <c r="R2551" s="53">
        <f t="shared" si="394"/>
        <v>10.853876756897449</v>
      </c>
      <c r="S2551" s="53">
        <f t="shared" si="395"/>
        <v>0</v>
      </c>
      <c r="T2551" s="53">
        <f t="shared" si="396"/>
        <v>0</v>
      </c>
      <c r="U2551" s="53">
        <f t="shared" si="397"/>
        <v>58.927641853201457</v>
      </c>
      <c r="V2551" s="69">
        <v>34.273506246746486</v>
      </c>
      <c r="W2551" s="53">
        <f t="shared" si="398"/>
        <v>10.853876756897449</v>
      </c>
      <c r="X2551" s="53">
        <f t="shared" si="399"/>
        <v>0</v>
      </c>
      <c r="Y2551" s="12"/>
      <c r="Z2551" s="21"/>
      <c r="AA2551" s="48"/>
      <c r="AB2551" s="21"/>
      <c r="AC2551" s="12"/>
    </row>
    <row r="2552" spans="1:29" x14ac:dyDescent="0.3">
      <c r="A2552" s="1">
        <f t="shared" si="390"/>
        <v>45226.541666660487</v>
      </c>
      <c r="B2552" s="6">
        <v>27</v>
      </c>
      <c r="C2552" s="6" t="s">
        <v>97</v>
      </c>
      <c r="D2552">
        <f>IF(HOUR(A2552)+MINUTE(A2552)/60&lt;=18,1,IF(HOUR(A2552)+MINUTE(A2552)/60&gt;=23.25,1,LOOKUP(DAY(A2552),calendario!$A$12:$A$41,calendario!$C$12:$C$41)))</f>
        <v>1</v>
      </c>
      <c r="E2552" s="89">
        <f t="shared" si="391"/>
        <v>4.4967299804687499</v>
      </c>
      <c r="F2552" s="88">
        <v>17.986919921875</v>
      </c>
      <c r="G2552" s="89">
        <f t="shared" si="391"/>
        <v>4.4987978515625002</v>
      </c>
      <c r="H2552" s="86">
        <v>17.995191406250001</v>
      </c>
      <c r="O2552" s="53">
        <f t="shared" si="392"/>
        <v>0</v>
      </c>
      <c r="P2552" s="54">
        <f t="shared" si="393"/>
        <v>58.927641853201457</v>
      </c>
      <c r="Q2552" s="69">
        <v>34.273506246746486</v>
      </c>
      <c r="R2552" s="53">
        <f t="shared" si="394"/>
        <v>10.853876756897449</v>
      </c>
      <c r="S2552" s="53">
        <f t="shared" si="395"/>
        <v>0</v>
      </c>
      <c r="T2552" s="53">
        <f t="shared" si="396"/>
        <v>0</v>
      </c>
      <c r="U2552" s="53">
        <f t="shared" si="397"/>
        <v>58.927641853201457</v>
      </c>
      <c r="V2552" s="69">
        <v>34.273506246746486</v>
      </c>
      <c r="W2552" s="53">
        <f t="shared" si="398"/>
        <v>10.853876756897449</v>
      </c>
      <c r="X2552" s="53">
        <f t="shared" si="399"/>
        <v>0</v>
      </c>
      <c r="Y2552" s="12"/>
      <c r="Z2552" s="21"/>
      <c r="AA2552" s="48"/>
      <c r="AB2552" s="21"/>
      <c r="AC2552" s="12"/>
    </row>
    <row r="2553" spans="1:29" x14ac:dyDescent="0.3">
      <c r="A2553" s="1">
        <f t="shared" si="390"/>
        <v>45226.552083327151</v>
      </c>
      <c r="B2553" s="6">
        <v>27</v>
      </c>
      <c r="C2553" s="6" t="s">
        <v>98</v>
      </c>
      <c r="D2553">
        <f>IF(HOUR(A2553)+MINUTE(A2553)/60&lt;=18,1,IF(HOUR(A2553)+MINUTE(A2553)/60&gt;=23.25,1,LOOKUP(DAY(A2553),calendario!$A$12:$A$41,calendario!$C$12:$C$41)))</f>
        <v>1</v>
      </c>
      <c r="E2553" s="89">
        <f t="shared" si="391"/>
        <v>4.4967612304687501</v>
      </c>
      <c r="F2553" s="88">
        <v>17.987044921875</v>
      </c>
      <c r="G2553" s="89">
        <f t="shared" si="391"/>
        <v>4.4986699218749999</v>
      </c>
      <c r="H2553" s="86">
        <v>17.9946796875</v>
      </c>
      <c r="O2553" s="53">
        <f t="shared" si="392"/>
        <v>0</v>
      </c>
      <c r="P2553" s="54">
        <f t="shared" si="393"/>
        <v>58.927641853201457</v>
      </c>
      <c r="Q2553" s="69">
        <v>34.248320666319621</v>
      </c>
      <c r="R2553" s="53">
        <f t="shared" si="394"/>
        <v>10.866469547110881</v>
      </c>
      <c r="S2553" s="53">
        <f t="shared" si="395"/>
        <v>0</v>
      </c>
      <c r="T2553" s="53">
        <f t="shared" si="396"/>
        <v>0</v>
      </c>
      <c r="U2553" s="53">
        <f t="shared" si="397"/>
        <v>58.927641853201457</v>
      </c>
      <c r="V2553" s="69">
        <v>34.248320666319621</v>
      </c>
      <c r="W2553" s="53">
        <f t="shared" si="398"/>
        <v>10.866469547110881</v>
      </c>
      <c r="X2553" s="53">
        <f t="shared" si="399"/>
        <v>0</v>
      </c>
      <c r="Y2553" s="12"/>
      <c r="Z2553" s="21"/>
      <c r="AA2553" s="48"/>
      <c r="AB2553" s="21"/>
      <c r="AC2553" s="12"/>
    </row>
    <row r="2554" spans="1:29" x14ac:dyDescent="0.3">
      <c r="A2554" s="1">
        <f t="shared" si="390"/>
        <v>45226.562499993815</v>
      </c>
      <c r="B2554" s="6">
        <v>27</v>
      </c>
      <c r="C2554" s="6" t="s">
        <v>99</v>
      </c>
      <c r="D2554">
        <f>IF(HOUR(A2554)+MINUTE(A2554)/60&lt;=18,1,IF(HOUR(A2554)+MINUTE(A2554)/60&gt;=23.25,1,LOOKUP(DAY(A2554),calendario!$A$12:$A$41,calendario!$C$12:$C$41)))</f>
        <v>1</v>
      </c>
      <c r="E2554" s="89">
        <f t="shared" si="391"/>
        <v>4.4974121093750004</v>
      </c>
      <c r="F2554" s="88">
        <v>17.989648437500001</v>
      </c>
      <c r="G2554" s="89">
        <f t="shared" si="391"/>
        <v>4.4990673828125001</v>
      </c>
      <c r="H2554" s="86">
        <v>17.99626953125</v>
      </c>
      <c r="O2554" s="53">
        <f t="shared" si="392"/>
        <v>0</v>
      </c>
      <c r="P2554" s="54">
        <f t="shared" si="393"/>
        <v>58.927641853201457</v>
      </c>
      <c r="Q2554" s="69">
        <v>34.248320666319621</v>
      </c>
      <c r="R2554" s="53">
        <f t="shared" si="394"/>
        <v>10.866469547110881</v>
      </c>
      <c r="S2554" s="53">
        <f t="shared" si="395"/>
        <v>0</v>
      </c>
      <c r="T2554" s="53">
        <f t="shared" si="396"/>
        <v>0</v>
      </c>
      <c r="U2554" s="53">
        <f t="shared" si="397"/>
        <v>58.927641853201457</v>
      </c>
      <c r="V2554" s="69">
        <v>34.248320666319621</v>
      </c>
      <c r="W2554" s="53">
        <f t="shared" si="398"/>
        <v>10.866469547110881</v>
      </c>
      <c r="X2554" s="53">
        <f t="shared" si="399"/>
        <v>0</v>
      </c>
      <c r="Y2554" s="12"/>
      <c r="Z2554" s="21"/>
      <c r="AA2554" s="48"/>
      <c r="AB2554" s="21"/>
      <c r="AC2554" s="12"/>
    </row>
    <row r="2555" spans="1:29" x14ac:dyDescent="0.3">
      <c r="A2555" s="1">
        <f t="shared" si="390"/>
        <v>45226.57291666048</v>
      </c>
      <c r="B2555" s="6">
        <v>27</v>
      </c>
      <c r="C2555" s="6" t="s">
        <v>100</v>
      </c>
      <c r="D2555">
        <f>IF(HOUR(A2555)+MINUTE(A2555)/60&lt;=18,1,IF(HOUR(A2555)+MINUTE(A2555)/60&gt;=23.25,1,LOOKUP(DAY(A2555),calendario!$A$12:$A$41,calendario!$C$12:$C$41)))</f>
        <v>1</v>
      </c>
      <c r="E2555" s="89">
        <f t="shared" si="391"/>
        <v>4.4981894531249997</v>
      </c>
      <c r="F2555" s="88">
        <v>17.992757812499999</v>
      </c>
      <c r="G2555" s="89">
        <f t="shared" si="391"/>
        <v>4.4992939453125</v>
      </c>
      <c r="H2555" s="86">
        <v>17.99717578125</v>
      </c>
      <c r="O2555" s="53">
        <f t="shared" si="392"/>
        <v>0</v>
      </c>
      <c r="P2555" s="54">
        <f t="shared" si="393"/>
        <v>58.927641853201457</v>
      </c>
      <c r="Q2555" s="69">
        <v>34.019378448724623</v>
      </c>
      <c r="R2555" s="53">
        <f t="shared" si="394"/>
        <v>10.98094065590838</v>
      </c>
      <c r="S2555" s="53">
        <f t="shared" si="395"/>
        <v>0</v>
      </c>
      <c r="T2555" s="53">
        <f t="shared" si="396"/>
        <v>0</v>
      </c>
      <c r="U2555" s="53">
        <f t="shared" si="397"/>
        <v>58.927641853201457</v>
      </c>
      <c r="V2555" s="69">
        <v>34.019378448724623</v>
      </c>
      <c r="W2555" s="53">
        <f t="shared" si="398"/>
        <v>10.98094065590838</v>
      </c>
      <c r="X2555" s="53">
        <f t="shared" si="399"/>
        <v>0</v>
      </c>
      <c r="Y2555" s="12"/>
      <c r="Z2555" s="21"/>
      <c r="AA2555" s="48"/>
      <c r="AB2555" s="21"/>
      <c r="AC2555" s="12"/>
    </row>
    <row r="2556" spans="1:29" x14ac:dyDescent="0.3">
      <c r="A2556" s="1">
        <f t="shared" si="390"/>
        <v>45226.583333327144</v>
      </c>
      <c r="B2556" s="6">
        <v>27</v>
      </c>
      <c r="C2556" s="6" t="s">
        <v>101</v>
      </c>
      <c r="D2556">
        <f>IF(HOUR(A2556)+MINUTE(A2556)/60&lt;=18,1,IF(HOUR(A2556)+MINUTE(A2556)/60&gt;=23.25,1,LOOKUP(DAY(A2556),calendario!$A$12:$A$41,calendario!$C$12:$C$41)))</f>
        <v>1</v>
      </c>
      <c r="E2556" s="89">
        <f t="shared" si="391"/>
        <v>4.4980068359374998</v>
      </c>
      <c r="F2556" s="88">
        <v>17.992027343749999</v>
      </c>
      <c r="G2556" s="89">
        <f t="shared" si="391"/>
        <v>4.4992060546874999</v>
      </c>
      <c r="H2556" s="86">
        <v>17.99682421875</v>
      </c>
      <c r="O2556" s="53">
        <f t="shared" si="392"/>
        <v>0</v>
      </c>
      <c r="P2556" s="54">
        <f t="shared" si="393"/>
        <v>58.927641853201457</v>
      </c>
      <c r="Q2556" s="69">
        <v>34.019378448724623</v>
      </c>
      <c r="R2556" s="53">
        <f t="shared" si="394"/>
        <v>10.98094065590838</v>
      </c>
      <c r="S2556" s="53">
        <f t="shared" si="395"/>
        <v>0</v>
      </c>
      <c r="T2556" s="53">
        <f t="shared" si="396"/>
        <v>0</v>
      </c>
      <c r="U2556" s="53">
        <f t="shared" si="397"/>
        <v>58.927641853201457</v>
      </c>
      <c r="V2556" s="69">
        <v>34.019378448724623</v>
      </c>
      <c r="W2556" s="53">
        <f t="shared" si="398"/>
        <v>10.98094065590838</v>
      </c>
      <c r="X2556" s="53">
        <f t="shared" si="399"/>
        <v>0</v>
      </c>
      <c r="Y2556" s="12"/>
      <c r="Z2556" s="21"/>
      <c r="AA2556" s="48"/>
      <c r="AB2556" s="21"/>
      <c r="AC2556" s="12"/>
    </row>
    <row r="2557" spans="1:29" x14ac:dyDescent="0.3">
      <c r="A2557" s="1">
        <f t="shared" si="390"/>
        <v>45226.593749993808</v>
      </c>
      <c r="B2557" s="6">
        <v>27</v>
      </c>
      <c r="C2557" s="6" t="s">
        <v>102</v>
      </c>
      <c r="D2557">
        <f>IF(HOUR(A2557)+MINUTE(A2557)/60&lt;=18,1,IF(HOUR(A2557)+MINUTE(A2557)/60&gt;=23.25,1,LOOKUP(DAY(A2557),calendario!$A$12:$A$41,calendario!$C$12:$C$41)))</f>
        <v>1</v>
      </c>
      <c r="E2557" s="89">
        <f t="shared" si="391"/>
        <v>4.4989956054687497</v>
      </c>
      <c r="F2557" s="88">
        <v>17.995982421874999</v>
      </c>
      <c r="G2557" s="89">
        <f t="shared" si="391"/>
        <v>4.49913232421875</v>
      </c>
      <c r="H2557" s="86">
        <v>17.996529296875</v>
      </c>
      <c r="O2557" s="53">
        <f t="shared" si="392"/>
        <v>0</v>
      </c>
      <c r="P2557" s="54">
        <f t="shared" si="393"/>
        <v>58.927641853201457</v>
      </c>
      <c r="Q2557" s="69">
        <v>34.295436231129621</v>
      </c>
      <c r="R2557" s="53">
        <f t="shared" si="394"/>
        <v>10.842911764705882</v>
      </c>
      <c r="S2557" s="53">
        <f t="shared" si="395"/>
        <v>0</v>
      </c>
      <c r="T2557" s="53">
        <f t="shared" si="396"/>
        <v>0</v>
      </c>
      <c r="U2557" s="53">
        <f t="shared" si="397"/>
        <v>58.927641853201457</v>
      </c>
      <c r="V2557" s="69">
        <v>34.295436231129621</v>
      </c>
      <c r="W2557" s="53">
        <f t="shared" si="398"/>
        <v>10.842911764705882</v>
      </c>
      <c r="X2557" s="53">
        <f t="shared" si="399"/>
        <v>0</v>
      </c>
      <c r="Y2557" s="12"/>
      <c r="Z2557" s="21"/>
      <c r="AA2557" s="48"/>
      <c r="AB2557" s="21"/>
      <c r="AC2557" s="12"/>
    </row>
    <row r="2558" spans="1:29" x14ac:dyDescent="0.3">
      <c r="A2558" s="1">
        <f t="shared" si="390"/>
        <v>45226.604166660472</v>
      </c>
      <c r="B2558" s="6">
        <v>27</v>
      </c>
      <c r="C2558" s="6" t="s">
        <v>103</v>
      </c>
      <c r="D2558">
        <f>IF(HOUR(A2558)+MINUTE(A2558)/60&lt;=18,1,IF(HOUR(A2558)+MINUTE(A2558)/60&gt;=23.25,1,LOOKUP(DAY(A2558),calendario!$A$12:$A$41,calendario!$C$12:$C$41)))</f>
        <v>1</v>
      </c>
      <c r="E2558" s="89">
        <f t="shared" si="391"/>
        <v>4.4991616210937497</v>
      </c>
      <c r="F2558" s="88">
        <v>17.996646484374999</v>
      </c>
      <c r="G2558" s="89">
        <f t="shared" si="391"/>
        <v>4.4990317382812499</v>
      </c>
      <c r="H2558" s="86">
        <v>17.996126953125</v>
      </c>
      <c r="O2558" s="53">
        <f t="shared" si="392"/>
        <v>0</v>
      </c>
      <c r="P2558" s="54">
        <f t="shared" si="393"/>
        <v>58.927641853201457</v>
      </c>
      <c r="Q2558" s="69">
        <v>34.295436231129621</v>
      </c>
      <c r="R2558" s="53">
        <f t="shared" si="394"/>
        <v>10.842911764705882</v>
      </c>
      <c r="S2558" s="53">
        <f t="shared" si="395"/>
        <v>0</v>
      </c>
      <c r="T2558" s="53">
        <f t="shared" si="396"/>
        <v>0</v>
      </c>
      <c r="U2558" s="53">
        <f t="shared" si="397"/>
        <v>58.927641853201457</v>
      </c>
      <c r="V2558" s="69">
        <v>34.295436231129621</v>
      </c>
      <c r="W2558" s="53">
        <f t="shared" si="398"/>
        <v>10.842911764705882</v>
      </c>
      <c r="X2558" s="53">
        <f t="shared" si="399"/>
        <v>0</v>
      </c>
      <c r="Y2558" s="12"/>
      <c r="Z2558" s="21"/>
      <c r="AA2558" s="48"/>
      <c r="AB2558" s="21"/>
      <c r="AC2558" s="12"/>
    </row>
    <row r="2559" spans="1:29" x14ac:dyDescent="0.3">
      <c r="A2559" s="1">
        <f t="shared" si="390"/>
        <v>45226.614583327137</v>
      </c>
      <c r="B2559" s="6">
        <v>27</v>
      </c>
      <c r="C2559" s="6" t="s">
        <v>104</v>
      </c>
      <c r="D2559">
        <f>IF(HOUR(A2559)+MINUTE(A2559)/60&lt;=18,1,IF(HOUR(A2559)+MINUTE(A2559)/60&gt;=23.25,1,LOOKUP(DAY(A2559),calendario!$A$12:$A$41,calendario!$C$12:$C$41)))</f>
        <v>1</v>
      </c>
      <c r="E2559" s="89">
        <f t="shared" si="391"/>
        <v>4.4996108398437498</v>
      </c>
      <c r="F2559" s="88">
        <v>17.998443359374999</v>
      </c>
      <c r="G2559" s="89">
        <f t="shared" si="391"/>
        <v>4.4989580078125</v>
      </c>
      <c r="H2559" s="86">
        <v>17.99583203125</v>
      </c>
      <c r="O2559" s="53">
        <f t="shared" si="392"/>
        <v>0</v>
      </c>
      <c r="P2559" s="54">
        <f t="shared" si="393"/>
        <v>58.927641853201457</v>
      </c>
      <c r="Q2559" s="69">
        <v>34.31247683498178</v>
      </c>
      <c r="R2559" s="53">
        <f t="shared" si="394"/>
        <v>10.834391462779802</v>
      </c>
      <c r="S2559" s="53">
        <f t="shared" si="395"/>
        <v>0</v>
      </c>
      <c r="T2559" s="53">
        <f t="shared" si="396"/>
        <v>0</v>
      </c>
      <c r="U2559" s="53">
        <f t="shared" si="397"/>
        <v>58.927641853201457</v>
      </c>
      <c r="V2559" s="69">
        <v>34.31247683498178</v>
      </c>
      <c r="W2559" s="53">
        <f t="shared" si="398"/>
        <v>10.834391462779802</v>
      </c>
      <c r="X2559" s="53">
        <f t="shared" si="399"/>
        <v>0</v>
      </c>
      <c r="Y2559" s="12"/>
      <c r="Z2559" s="21"/>
      <c r="AA2559" s="48"/>
      <c r="AB2559" s="21"/>
      <c r="AC2559" s="12"/>
    </row>
    <row r="2560" spans="1:29" x14ac:dyDescent="0.3">
      <c r="A2560" s="1">
        <f t="shared" si="390"/>
        <v>45226.624999993801</v>
      </c>
      <c r="B2560" s="6">
        <v>27</v>
      </c>
      <c r="C2560" s="6" t="s">
        <v>105</v>
      </c>
      <c r="D2560">
        <f>IF(HOUR(A2560)+MINUTE(A2560)/60&lt;=18,1,IF(HOUR(A2560)+MINUTE(A2560)/60&gt;=23.25,1,LOOKUP(DAY(A2560),calendario!$A$12:$A$41,calendario!$C$12:$C$41)))</f>
        <v>1</v>
      </c>
      <c r="E2560" s="89">
        <f t="shared" si="391"/>
        <v>4.5000190429687503</v>
      </c>
      <c r="F2560" s="88">
        <v>18.000076171875001</v>
      </c>
      <c r="G2560" s="89">
        <f t="shared" si="391"/>
        <v>4.4987734374999997</v>
      </c>
      <c r="H2560" s="86">
        <v>17.995093749999999</v>
      </c>
      <c r="O2560" s="53">
        <f t="shared" si="392"/>
        <v>0</v>
      </c>
      <c r="P2560" s="54">
        <f t="shared" si="393"/>
        <v>58.927641853201457</v>
      </c>
      <c r="Q2560" s="69">
        <v>34.31247683498178</v>
      </c>
      <c r="R2560" s="53">
        <f t="shared" si="394"/>
        <v>10.834391462779802</v>
      </c>
      <c r="S2560" s="53">
        <f t="shared" si="395"/>
        <v>0</v>
      </c>
      <c r="T2560" s="53">
        <f t="shared" si="396"/>
        <v>0</v>
      </c>
      <c r="U2560" s="53">
        <f t="shared" si="397"/>
        <v>58.927641853201457</v>
      </c>
      <c r="V2560" s="69">
        <v>34.31247683498178</v>
      </c>
      <c r="W2560" s="53">
        <f t="shared" si="398"/>
        <v>10.834391462779802</v>
      </c>
      <c r="X2560" s="53">
        <f t="shared" si="399"/>
        <v>0</v>
      </c>
      <c r="Y2560" s="12"/>
      <c r="Z2560" s="21"/>
      <c r="AA2560" s="48"/>
      <c r="AB2560" s="21"/>
      <c r="AC2560" s="12"/>
    </row>
    <row r="2561" spans="1:29" x14ac:dyDescent="0.3">
      <c r="A2561" s="1">
        <f t="shared" si="390"/>
        <v>45226.635416660465</v>
      </c>
      <c r="B2561" s="6">
        <v>27</v>
      </c>
      <c r="C2561" s="6" t="s">
        <v>106</v>
      </c>
      <c r="D2561">
        <f>IF(HOUR(A2561)+MINUTE(A2561)/60&lt;=18,1,IF(HOUR(A2561)+MINUTE(A2561)/60&gt;=23.25,1,LOOKUP(DAY(A2561),calendario!$A$12:$A$41,calendario!$C$12:$C$41)))</f>
        <v>1</v>
      </c>
      <c r="E2561" s="89">
        <f t="shared" si="391"/>
        <v>4.5004624023437501</v>
      </c>
      <c r="F2561" s="88">
        <v>18.001849609375</v>
      </c>
      <c r="G2561" s="89">
        <f t="shared" si="391"/>
        <v>4.4988442382812499</v>
      </c>
      <c r="H2561" s="86">
        <v>17.995376953125</v>
      </c>
      <c r="O2561" s="53">
        <f t="shared" si="392"/>
        <v>0</v>
      </c>
      <c r="P2561" s="54">
        <f t="shared" si="393"/>
        <v>58.927641853201457</v>
      </c>
      <c r="Q2561" s="69">
        <v>34.657938313378452</v>
      </c>
      <c r="R2561" s="53">
        <f t="shared" si="394"/>
        <v>10.661660723581466</v>
      </c>
      <c r="S2561" s="53">
        <f t="shared" si="395"/>
        <v>0</v>
      </c>
      <c r="T2561" s="53">
        <f t="shared" si="396"/>
        <v>0</v>
      </c>
      <c r="U2561" s="53">
        <f t="shared" si="397"/>
        <v>58.927641853201457</v>
      </c>
      <c r="V2561" s="69">
        <v>34.657938313378452</v>
      </c>
      <c r="W2561" s="53">
        <f t="shared" si="398"/>
        <v>10.661660723581466</v>
      </c>
      <c r="X2561" s="53">
        <f t="shared" si="399"/>
        <v>0</v>
      </c>
      <c r="Y2561" s="12"/>
      <c r="Z2561" s="21"/>
      <c r="AA2561" s="48"/>
      <c r="AB2561" s="21"/>
      <c r="AC2561" s="12"/>
    </row>
    <row r="2562" spans="1:29" x14ac:dyDescent="0.3">
      <c r="A2562" s="1">
        <f t="shared" si="390"/>
        <v>45226.645833327129</v>
      </c>
      <c r="B2562" s="6">
        <v>27</v>
      </c>
      <c r="C2562" s="6" t="s">
        <v>107</v>
      </c>
      <c r="D2562">
        <f>IF(HOUR(A2562)+MINUTE(A2562)/60&lt;=18,1,IF(HOUR(A2562)+MINUTE(A2562)/60&gt;=23.25,1,LOOKUP(DAY(A2562),calendario!$A$12:$A$41,calendario!$C$12:$C$41)))</f>
        <v>1</v>
      </c>
      <c r="E2562" s="89">
        <f t="shared" si="391"/>
        <v>4.5007768554687502</v>
      </c>
      <c r="F2562" s="88">
        <v>18.003107421875001</v>
      </c>
      <c r="G2562" s="89">
        <f t="shared" si="391"/>
        <v>4.4987607421874998</v>
      </c>
      <c r="H2562" s="86">
        <v>17.995042968749999</v>
      </c>
      <c r="O2562" s="53">
        <f t="shared" si="392"/>
        <v>0</v>
      </c>
      <c r="P2562" s="54">
        <f t="shared" si="393"/>
        <v>58.927641853201457</v>
      </c>
      <c r="Q2562" s="69">
        <v>34.657938313378452</v>
      </c>
      <c r="R2562" s="53">
        <f t="shared" si="394"/>
        <v>10.661660723581466</v>
      </c>
      <c r="S2562" s="53">
        <f t="shared" si="395"/>
        <v>0</v>
      </c>
      <c r="T2562" s="53">
        <f t="shared" si="396"/>
        <v>0</v>
      </c>
      <c r="U2562" s="53">
        <f t="shared" si="397"/>
        <v>58.927641853201457</v>
      </c>
      <c r="V2562" s="69">
        <v>34.657938313378452</v>
      </c>
      <c r="W2562" s="53">
        <f t="shared" si="398"/>
        <v>10.661660723581466</v>
      </c>
      <c r="X2562" s="53">
        <f t="shared" si="399"/>
        <v>0</v>
      </c>
      <c r="Y2562" s="12"/>
      <c r="Z2562" s="21"/>
      <c r="AA2562" s="48"/>
      <c r="AB2562" s="21"/>
      <c r="AC2562" s="12"/>
    </row>
    <row r="2563" spans="1:29" x14ac:dyDescent="0.3">
      <c r="A2563" s="1">
        <f t="shared" si="390"/>
        <v>45226.656249993794</v>
      </c>
      <c r="B2563" s="6">
        <v>27</v>
      </c>
      <c r="C2563" s="6" t="s">
        <v>108</v>
      </c>
      <c r="D2563">
        <f>IF(HOUR(A2563)+MINUTE(A2563)/60&lt;=18,1,IF(HOUR(A2563)+MINUTE(A2563)/60&gt;=23.25,1,LOOKUP(DAY(A2563),calendario!$A$12:$A$41,calendario!$C$12:$C$41)))</f>
        <v>1</v>
      </c>
      <c r="E2563" s="89">
        <f t="shared" si="391"/>
        <v>4.5011103515624997</v>
      </c>
      <c r="F2563" s="88">
        <v>18.004441406249999</v>
      </c>
      <c r="G2563" s="89">
        <f t="shared" si="391"/>
        <v>4.4988745117187499</v>
      </c>
      <c r="H2563" s="86">
        <v>17.995498046874999</v>
      </c>
      <c r="O2563" s="53">
        <f t="shared" si="392"/>
        <v>0</v>
      </c>
      <c r="P2563" s="54">
        <f t="shared" si="393"/>
        <v>58.927641853201457</v>
      </c>
      <c r="Q2563" s="69">
        <v>33.948872982821442</v>
      </c>
      <c r="R2563" s="53">
        <f t="shared" si="394"/>
        <v>11.016193388859971</v>
      </c>
      <c r="S2563" s="53">
        <f t="shared" si="395"/>
        <v>0</v>
      </c>
      <c r="T2563" s="53">
        <f t="shared" si="396"/>
        <v>0</v>
      </c>
      <c r="U2563" s="53">
        <f t="shared" si="397"/>
        <v>58.927641853201457</v>
      </c>
      <c r="V2563" s="69">
        <v>33.948872982821442</v>
      </c>
      <c r="W2563" s="53">
        <f t="shared" si="398"/>
        <v>11.016193388859971</v>
      </c>
      <c r="X2563" s="53">
        <f t="shared" si="399"/>
        <v>0</v>
      </c>
      <c r="Y2563" s="12"/>
      <c r="Z2563" s="21"/>
      <c r="AA2563" s="48"/>
      <c r="AB2563" s="21"/>
      <c r="AC2563" s="12"/>
    </row>
    <row r="2564" spans="1:29" x14ac:dyDescent="0.3">
      <c r="A2564" s="1">
        <f t="shared" si="390"/>
        <v>45226.666666660458</v>
      </c>
      <c r="B2564" s="6">
        <v>27</v>
      </c>
      <c r="C2564" s="6" t="s">
        <v>109</v>
      </c>
      <c r="D2564">
        <f>IF(HOUR(A2564)+MINUTE(A2564)/60&lt;=18,1,IF(HOUR(A2564)+MINUTE(A2564)/60&gt;=23.25,1,LOOKUP(DAY(A2564),calendario!$A$12:$A$41,calendario!$C$12:$C$41)))</f>
        <v>1</v>
      </c>
      <c r="E2564" s="89">
        <f t="shared" si="391"/>
        <v>4.5014501953124997</v>
      </c>
      <c r="F2564" s="88">
        <v>18.005800781249999</v>
      </c>
      <c r="G2564" s="89">
        <f t="shared" si="391"/>
        <v>4.49883154296875</v>
      </c>
      <c r="H2564" s="86">
        <v>17.995326171875</v>
      </c>
      <c r="O2564" s="53">
        <f t="shared" si="392"/>
        <v>0</v>
      </c>
      <c r="P2564" s="54">
        <f t="shared" si="393"/>
        <v>58.927641853201457</v>
      </c>
      <c r="Q2564" s="69">
        <v>33.948872982821442</v>
      </c>
      <c r="R2564" s="53">
        <f t="shared" si="394"/>
        <v>11.016193388859971</v>
      </c>
      <c r="S2564" s="53">
        <f t="shared" si="395"/>
        <v>0</v>
      </c>
      <c r="T2564" s="53">
        <f t="shared" si="396"/>
        <v>0</v>
      </c>
      <c r="U2564" s="53">
        <f t="shared" si="397"/>
        <v>58.927641853201457</v>
      </c>
      <c r="V2564" s="69">
        <v>33.948872982821442</v>
      </c>
      <c r="W2564" s="53">
        <f t="shared" si="398"/>
        <v>11.016193388859971</v>
      </c>
      <c r="X2564" s="53">
        <f t="shared" si="399"/>
        <v>0</v>
      </c>
      <c r="Y2564" s="12"/>
      <c r="Z2564" s="21"/>
      <c r="AA2564" s="48"/>
      <c r="AB2564" s="21"/>
      <c r="AC2564" s="12"/>
    </row>
    <row r="2565" spans="1:29" x14ac:dyDescent="0.3">
      <c r="A2565" s="1">
        <f t="shared" si="390"/>
        <v>45226.677083327122</v>
      </c>
      <c r="B2565" s="6">
        <v>27</v>
      </c>
      <c r="C2565" s="6" t="s">
        <v>110</v>
      </c>
      <c r="D2565">
        <f>IF(HOUR(A2565)+MINUTE(A2565)/60&lt;=18,1,IF(HOUR(A2565)+MINUTE(A2565)/60&gt;=23.25,1,LOOKUP(DAY(A2565),calendario!$A$12:$A$41,calendario!$C$12:$C$41)))</f>
        <v>1</v>
      </c>
      <c r="E2565" s="89">
        <f t="shared" si="391"/>
        <v>4.5024794921874998</v>
      </c>
      <c r="F2565" s="88">
        <v>18.009917968749999</v>
      </c>
      <c r="G2565" s="89">
        <f t="shared" si="391"/>
        <v>4.4987031249999996</v>
      </c>
      <c r="H2565" s="86">
        <v>17.994812499999998</v>
      </c>
      <c r="O2565" s="53">
        <f t="shared" si="392"/>
        <v>0</v>
      </c>
      <c r="P2565" s="54">
        <f t="shared" si="393"/>
        <v>58.927641853201457</v>
      </c>
      <c r="Q2565" s="69">
        <v>33.726451587714728</v>
      </c>
      <c r="R2565" s="53">
        <f t="shared" si="394"/>
        <v>11.127404086413328</v>
      </c>
      <c r="S2565" s="53">
        <f t="shared" si="395"/>
        <v>0</v>
      </c>
      <c r="T2565" s="53">
        <f t="shared" si="396"/>
        <v>0</v>
      </c>
      <c r="U2565" s="53">
        <f t="shared" si="397"/>
        <v>58.927641853201457</v>
      </c>
      <c r="V2565" s="69">
        <v>33.726451587714728</v>
      </c>
      <c r="W2565" s="53">
        <f t="shared" si="398"/>
        <v>11.127404086413328</v>
      </c>
      <c r="X2565" s="53">
        <f t="shared" si="399"/>
        <v>0</v>
      </c>
      <c r="Y2565" s="12"/>
      <c r="Z2565" s="21"/>
      <c r="AA2565" s="48"/>
      <c r="AB2565" s="21"/>
      <c r="AC2565" s="12"/>
    </row>
    <row r="2566" spans="1:29" x14ac:dyDescent="0.3">
      <c r="A2566" s="1">
        <f t="shared" ref="A2566:A2629" si="400">A2565+0.0104166666666667</f>
        <v>45226.687499993786</v>
      </c>
      <c r="B2566" s="6">
        <v>27</v>
      </c>
      <c r="C2566" s="6" t="s">
        <v>111</v>
      </c>
      <c r="D2566">
        <f>IF(HOUR(A2566)+MINUTE(A2566)/60&lt;=18,1,IF(HOUR(A2566)+MINUTE(A2566)/60&gt;=23.25,1,LOOKUP(DAY(A2566),calendario!$A$12:$A$41,calendario!$C$12:$C$41)))</f>
        <v>1</v>
      </c>
      <c r="E2566" s="89">
        <f t="shared" ref="E2566:G2629" si="401">F2566/4</f>
        <v>4.5025146484374998</v>
      </c>
      <c r="F2566" s="88">
        <v>18.010058593749999</v>
      </c>
      <c r="G2566" s="89">
        <f t="shared" si="401"/>
        <v>4.4986323242187503</v>
      </c>
      <c r="H2566" s="86">
        <v>17.994529296875001</v>
      </c>
      <c r="O2566" s="53">
        <f t="shared" ref="O2566:O2629" si="402">IF(($K$2*95%/4-E2566)*$M$8*$M$9&lt;0,0,($K$2*95%/4-E2566)*$M$8*$M$9)</f>
        <v>0</v>
      </c>
      <c r="P2566" s="54">
        <f t="shared" ref="P2566:P2629" si="403">IF(B2566&lt;=3,IF(D2566=1,$L$14*10/$K$11,$K$14*10/$K$11),IF(D2566=1,$L$15*10/$K$11,$K$15*10/$K$11))</f>
        <v>58.927641853201457</v>
      </c>
      <c r="Q2566" s="69">
        <v>33.726451587714728</v>
      </c>
      <c r="R2566" s="53">
        <f t="shared" ref="R2566:R2629" si="404">IF((P2566*95%-Q2566)/2&lt;0,0,(P2566*95%-Q2566)/2)</f>
        <v>11.127404086413328</v>
      </c>
      <c r="S2566" s="53">
        <f t="shared" ref="S2566:S2629" si="405">R2566*O2566</f>
        <v>0</v>
      </c>
      <c r="T2566" s="53">
        <f t="shared" ref="T2566:T2629" si="406">IF(($K$3*95%/4-G2566)*$M$8*$M$9&lt;0,0,($K$3*95%/4-G2566)*$M$8*$M$9)</f>
        <v>0</v>
      </c>
      <c r="U2566" s="53">
        <f t="shared" ref="U2566:U2629" si="407">IF(B2566&lt;=3,IF(D2566=1,$L$14*10/$K$11,$K$14*10/$K$11),IF(D2566=1,$L$15*10/$K$11,$K$15*10/$K$11))</f>
        <v>58.927641853201457</v>
      </c>
      <c r="V2566" s="69">
        <v>33.726451587714728</v>
      </c>
      <c r="W2566" s="53">
        <f t="shared" ref="W2566:W2629" si="408">IF((U2566*95%-V2566)/2&lt;0,0,(U2566*95%-V2566)/2)</f>
        <v>11.127404086413328</v>
      </c>
      <c r="X2566" s="53">
        <f t="shared" ref="X2566:X2629" si="409">W2566*T2566</f>
        <v>0</v>
      </c>
      <c r="Y2566" s="12"/>
      <c r="Z2566" s="21"/>
      <c r="AA2566" s="48"/>
      <c r="AB2566" s="21"/>
      <c r="AC2566" s="12"/>
    </row>
    <row r="2567" spans="1:29" x14ac:dyDescent="0.3">
      <c r="A2567" s="1">
        <f t="shared" si="400"/>
        <v>45226.697916660451</v>
      </c>
      <c r="B2567" s="6">
        <v>27</v>
      </c>
      <c r="C2567" s="6" t="s">
        <v>112</v>
      </c>
      <c r="D2567">
        <f>IF(HOUR(A2567)+MINUTE(A2567)/60&lt;=18,1,IF(HOUR(A2567)+MINUTE(A2567)/60&gt;=23.25,1,LOOKUP(DAY(A2567),calendario!$A$12:$A$41,calendario!$C$12:$C$41)))</f>
        <v>1</v>
      </c>
      <c r="E2567" s="89">
        <f t="shared" si="401"/>
        <v>4.5022026367187502</v>
      </c>
      <c r="F2567" s="88">
        <v>18.008810546875001</v>
      </c>
      <c r="G2567" s="89">
        <f t="shared" si="401"/>
        <v>4.49843505859375</v>
      </c>
      <c r="H2567" s="86">
        <v>17.993740234375</v>
      </c>
      <c r="O2567" s="53">
        <f t="shared" si="402"/>
        <v>0</v>
      </c>
      <c r="P2567" s="54">
        <f t="shared" si="403"/>
        <v>58.927641853201457</v>
      </c>
      <c r="Q2567" s="69">
        <v>33.504960437272253</v>
      </c>
      <c r="R2567" s="53">
        <f t="shared" si="404"/>
        <v>11.238149661634566</v>
      </c>
      <c r="S2567" s="53">
        <f t="shared" si="405"/>
        <v>0</v>
      </c>
      <c r="T2567" s="53">
        <f t="shared" si="406"/>
        <v>0</v>
      </c>
      <c r="U2567" s="53">
        <f t="shared" si="407"/>
        <v>58.927641853201457</v>
      </c>
      <c r="V2567" s="69">
        <v>33.504960437272253</v>
      </c>
      <c r="W2567" s="53">
        <f t="shared" si="408"/>
        <v>11.238149661634566</v>
      </c>
      <c r="X2567" s="53">
        <f t="shared" si="409"/>
        <v>0</v>
      </c>
      <c r="Y2567" s="12"/>
      <c r="Z2567" s="21"/>
      <c r="AA2567" s="48"/>
      <c r="AB2567" s="21"/>
      <c r="AC2567" s="12"/>
    </row>
    <row r="2568" spans="1:29" x14ac:dyDescent="0.3">
      <c r="A2568" s="1">
        <f t="shared" si="400"/>
        <v>45226.708333327115</v>
      </c>
      <c r="B2568" s="6">
        <v>27</v>
      </c>
      <c r="C2568" s="6" t="s">
        <v>113</v>
      </c>
      <c r="D2568">
        <f>IF(HOUR(A2568)+MINUTE(A2568)/60&lt;=18,1,IF(HOUR(A2568)+MINUTE(A2568)/60&gt;=23.25,1,LOOKUP(DAY(A2568),calendario!$A$12:$A$41,calendario!$C$12:$C$41)))</f>
        <v>1</v>
      </c>
      <c r="E2568" s="89">
        <f t="shared" si="401"/>
        <v>4.6039287109374998</v>
      </c>
      <c r="F2568" s="88">
        <v>18.415714843749999</v>
      </c>
      <c r="G2568" s="89">
        <f t="shared" si="401"/>
        <v>4.5416772460937498</v>
      </c>
      <c r="H2568" s="86">
        <v>18.166708984374999</v>
      </c>
      <c r="O2568" s="53">
        <f t="shared" si="402"/>
        <v>0</v>
      </c>
      <c r="P2568" s="54">
        <f t="shared" si="403"/>
        <v>58.927641853201457</v>
      </c>
      <c r="Q2568" s="69">
        <v>33.504960437272253</v>
      </c>
      <c r="R2568" s="53">
        <f t="shared" si="404"/>
        <v>11.238149661634566</v>
      </c>
      <c r="S2568" s="53">
        <f t="shared" si="405"/>
        <v>0</v>
      </c>
      <c r="T2568" s="53">
        <f t="shared" si="406"/>
        <v>0</v>
      </c>
      <c r="U2568" s="53">
        <f t="shared" si="407"/>
        <v>58.927641853201457</v>
      </c>
      <c r="V2568" s="69">
        <v>33.504960437272253</v>
      </c>
      <c r="W2568" s="53">
        <f t="shared" si="408"/>
        <v>11.238149661634566</v>
      </c>
      <c r="X2568" s="53">
        <f t="shared" si="409"/>
        <v>0</v>
      </c>
      <c r="Y2568" s="12"/>
      <c r="Z2568" s="21"/>
      <c r="AA2568" s="48"/>
      <c r="AB2568" s="21"/>
      <c r="AC2568" s="12"/>
    </row>
    <row r="2569" spans="1:29" x14ac:dyDescent="0.3">
      <c r="A2569" s="1">
        <f t="shared" si="400"/>
        <v>45226.718749993779</v>
      </c>
      <c r="B2569" s="6">
        <v>27</v>
      </c>
      <c r="C2569" s="6" t="s">
        <v>114</v>
      </c>
      <c r="D2569">
        <f>IF(HOUR(A2569)+MINUTE(A2569)/60&lt;=18,1,IF(HOUR(A2569)+MINUTE(A2569)/60&gt;=23.25,1,LOOKUP(DAY(A2569),calendario!$A$12:$A$41,calendario!$C$12:$C$41)))</f>
        <v>1</v>
      </c>
      <c r="E2569" s="89">
        <f t="shared" si="401"/>
        <v>4.6476289062499996</v>
      </c>
      <c r="F2569" s="88">
        <v>18.590515624999998</v>
      </c>
      <c r="G2569" s="89">
        <f t="shared" si="401"/>
        <v>4.65215625</v>
      </c>
      <c r="H2569" s="86">
        <v>18.608625</v>
      </c>
      <c r="O2569" s="53">
        <f t="shared" si="402"/>
        <v>0</v>
      </c>
      <c r="P2569" s="54">
        <f t="shared" si="403"/>
        <v>58.927641853201457</v>
      </c>
      <c r="Q2569" s="69">
        <v>33.355766267568974</v>
      </c>
      <c r="R2569" s="53">
        <f t="shared" si="404"/>
        <v>11.312746746486205</v>
      </c>
      <c r="S2569" s="53">
        <f t="shared" si="405"/>
        <v>0</v>
      </c>
      <c r="T2569" s="53">
        <f t="shared" si="406"/>
        <v>0</v>
      </c>
      <c r="U2569" s="53">
        <f t="shared" si="407"/>
        <v>58.927641853201457</v>
      </c>
      <c r="V2569" s="69">
        <v>33.355766267568974</v>
      </c>
      <c r="W2569" s="53">
        <f t="shared" si="408"/>
        <v>11.312746746486205</v>
      </c>
      <c r="X2569" s="53">
        <f t="shared" si="409"/>
        <v>0</v>
      </c>
      <c r="Y2569" s="12"/>
      <c r="Z2569" s="21"/>
      <c r="AA2569" s="48"/>
      <c r="AB2569" s="21"/>
      <c r="AC2569" s="12"/>
    </row>
    <row r="2570" spans="1:29" x14ac:dyDescent="0.3">
      <c r="A2570" s="1">
        <f t="shared" si="400"/>
        <v>45226.729166660443</v>
      </c>
      <c r="B2570" s="6">
        <v>27</v>
      </c>
      <c r="C2570" s="6" t="s">
        <v>115</v>
      </c>
      <c r="D2570">
        <f>IF(HOUR(A2570)+MINUTE(A2570)/60&lt;=18,1,IF(HOUR(A2570)+MINUTE(A2570)/60&gt;=23.25,1,LOOKUP(DAY(A2570),calendario!$A$12:$A$41,calendario!$C$12:$C$41)))</f>
        <v>1</v>
      </c>
      <c r="E2570" s="89">
        <f t="shared" si="401"/>
        <v>4.6481796874999999</v>
      </c>
      <c r="F2570" s="88">
        <v>18.59271875</v>
      </c>
      <c r="G2570" s="89">
        <f t="shared" si="401"/>
        <v>4.6522792968750002</v>
      </c>
      <c r="H2570" s="86">
        <v>18.609117187500001</v>
      </c>
      <c r="O2570" s="53">
        <f t="shared" si="402"/>
        <v>0</v>
      </c>
      <c r="P2570" s="54">
        <f t="shared" si="403"/>
        <v>58.927641853201457</v>
      </c>
      <c r="Q2570" s="69">
        <v>33.355766267568974</v>
      </c>
      <c r="R2570" s="53">
        <f t="shared" si="404"/>
        <v>11.312746746486205</v>
      </c>
      <c r="S2570" s="53">
        <f t="shared" si="405"/>
        <v>0</v>
      </c>
      <c r="T2570" s="53">
        <f t="shared" si="406"/>
        <v>0</v>
      </c>
      <c r="U2570" s="53">
        <f t="shared" si="407"/>
        <v>58.927641853201457</v>
      </c>
      <c r="V2570" s="69">
        <v>33.355766267568974</v>
      </c>
      <c r="W2570" s="53">
        <f t="shared" si="408"/>
        <v>11.312746746486205</v>
      </c>
      <c r="X2570" s="53">
        <f t="shared" si="409"/>
        <v>0</v>
      </c>
      <c r="Y2570" s="12"/>
      <c r="Z2570" s="21"/>
      <c r="AA2570" s="48"/>
      <c r="AB2570" s="21"/>
      <c r="AC2570" s="12"/>
    </row>
    <row r="2571" spans="1:29" x14ac:dyDescent="0.3">
      <c r="A2571" s="1">
        <f t="shared" si="400"/>
        <v>45226.739583327108</v>
      </c>
      <c r="B2571" s="6">
        <v>27</v>
      </c>
      <c r="C2571" s="6" t="s">
        <v>116</v>
      </c>
      <c r="D2571">
        <f>IF(HOUR(A2571)+MINUTE(A2571)/60&lt;=18,1,IF(HOUR(A2571)+MINUTE(A2571)/60&gt;=23.25,1,LOOKUP(DAY(A2571),calendario!$A$12:$A$41,calendario!$C$12:$C$41)))</f>
        <v>1</v>
      </c>
      <c r="E2571" s="89">
        <f t="shared" si="401"/>
        <v>4.6475253906249998</v>
      </c>
      <c r="F2571" s="88">
        <v>18.590101562499999</v>
      </c>
      <c r="G2571" s="89">
        <f t="shared" si="401"/>
        <v>4.6515903320312502</v>
      </c>
      <c r="H2571" s="86">
        <v>18.606361328125001</v>
      </c>
      <c r="O2571" s="53">
        <f t="shared" si="402"/>
        <v>0</v>
      </c>
      <c r="P2571" s="54">
        <f t="shared" si="403"/>
        <v>58.927641853201457</v>
      </c>
      <c r="Q2571" s="69">
        <v>33.05393128578865</v>
      </c>
      <c r="R2571" s="53">
        <f t="shared" si="404"/>
        <v>11.463664237376367</v>
      </c>
      <c r="S2571" s="53">
        <f t="shared" si="405"/>
        <v>0</v>
      </c>
      <c r="T2571" s="53">
        <f t="shared" si="406"/>
        <v>0</v>
      </c>
      <c r="U2571" s="53">
        <f t="shared" si="407"/>
        <v>58.927641853201457</v>
      </c>
      <c r="V2571" s="69">
        <v>33.05393128578865</v>
      </c>
      <c r="W2571" s="53">
        <f t="shared" si="408"/>
        <v>11.463664237376367</v>
      </c>
      <c r="X2571" s="53">
        <f t="shared" si="409"/>
        <v>0</v>
      </c>
      <c r="Y2571" s="12"/>
      <c r="Z2571" s="21"/>
      <c r="AA2571" s="48"/>
      <c r="AB2571" s="21"/>
      <c r="AC2571" s="12"/>
    </row>
    <row r="2572" spans="1:29" x14ac:dyDescent="0.3">
      <c r="A2572" s="1">
        <f t="shared" si="400"/>
        <v>45226.749999993772</v>
      </c>
      <c r="B2572" s="6">
        <v>27</v>
      </c>
      <c r="C2572" s="6" t="s">
        <v>117</v>
      </c>
      <c r="D2572">
        <f>IF(HOUR(A2572)+MINUTE(A2572)/60&lt;=18,1,IF(HOUR(A2572)+MINUTE(A2572)/60&gt;=23.25,1,LOOKUP(DAY(A2572),calendario!$A$12:$A$41,calendario!$C$12:$C$41)))</f>
        <v>1</v>
      </c>
      <c r="E2572" s="89">
        <f t="shared" si="401"/>
        <v>4.6469653320312503</v>
      </c>
      <c r="F2572" s="88">
        <v>18.587861328125001</v>
      </c>
      <c r="G2572" s="89">
        <f t="shared" si="401"/>
        <v>4.6509584960937502</v>
      </c>
      <c r="H2572" s="86">
        <v>18.603833984375001</v>
      </c>
      <c r="O2572" s="53">
        <f t="shared" si="402"/>
        <v>0</v>
      </c>
      <c r="P2572" s="54">
        <f t="shared" si="403"/>
        <v>58.927641853201457</v>
      </c>
      <c r="Q2572" s="69">
        <v>33.05393128578865</v>
      </c>
      <c r="R2572" s="53">
        <f t="shared" si="404"/>
        <v>11.463664237376367</v>
      </c>
      <c r="S2572" s="53">
        <f t="shared" si="405"/>
        <v>0</v>
      </c>
      <c r="T2572" s="53">
        <f t="shared" si="406"/>
        <v>0</v>
      </c>
      <c r="U2572" s="53">
        <f t="shared" si="407"/>
        <v>58.927641853201457</v>
      </c>
      <c r="V2572" s="69">
        <v>33.05393128578865</v>
      </c>
      <c r="W2572" s="53">
        <f t="shared" si="408"/>
        <v>11.463664237376367</v>
      </c>
      <c r="X2572" s="53">
        <f t="shared" si="409"/>
        <v>0</v>
      </c>
      <c r="Y2572" s="12"/>
      <c r="Z2572" s="21"/>
      <c r="AA2572" s="48"/>
      <c r="AB2572" s="21"/>
      <c r="AC2572" s="12"/>
    </row>
    <row r="2573" spans="1:29" x14ac:dyDescent="0.3">
      <c r="A2573" s="1">
        <f t="shared" si="400"/>
        <v>45226.760416660436</v>
      </c>
      <c r="B2573" s="6">
        <v>27</v>
      </c>
      <c r="C2573" s="6" t="s">
        <v>118</v>
      </c>
      <c r="D2573">
        <f>IF(HOUR(A2573)+MINUTE(A2573)/60&lt;=18,1,IF(HOUR(A2573)+MINUTE(A2573)/60&gt;=23.25,1,LOOKUP(DAY(A2573),calendario!$A$12:$A$41,calendario!$C$12:$C$41)))</f>
        <v>0</v>
      </c>
      <c r="E2573" s="89">
        <f t="shared" si="401"/>
        <v>4.6480351562499997</v>
      </c>
      <c r="F2573" s="88">
        <v>18.592140624999999</v>
      </c>
      <c r="G2573" s="89">
        <f t="shared" si="401"/>
        <v>4.6504931640624996</v>
      </c>
      <c r="H2573" s="86">
        <v>18.601972656249998</v>
      </c>
      <c r="O2573" s="53">
        <f t="shared" si="402"/>
        <v>0</v>
      </c>
      <c r="P2573" s="54">
        <f t="shared" si="403"/>
        <v>60.072878709005721</v>
      </c>
      <c r="Q2573" s="69">
        <v>33.111048152004166</v>
      </c>
      <c r="R2573" s="53">
        <f t="shared" si="404"/>
        <v>11.979093310775632</v>
      </c>
      <c r="S2573" s="53">
        <f t="shared" si="405"/>
        <v>0</v>
      </c>
      <c r="T2573" s="53">
        <f t="shared" si="406"/>
        <v>0</v>
      </c>
      <c r="U2573" s="53">
        <f t="shared" si="407"/>
        <v>60.072878709005721</v>
      </c>
      <c r="V2573" s="69">
        <v>33.111048152004166</v>
      </c>
      <c r="W2573" s="53">
        <f t="shared" si="408"/>
        <v>11.979093310775632</v>
      </c>
      <c r="X2573" s="53">
        <f t="shared" si="409"/>
        <v>0</v>
      </c>
      <c r="Y2573" s="12"/>
      <c r="Z2573" s="21"/>
      <c r="AA2573" s="48"/>
      <c r="AB2573" s="21"/>
      <c r="AC2573" s="12"/>
    </row>
    <row r="2574" spans="1:29" x14ac:dyDescent="0.3">
      <c r="A2574" s="1">
        <f t="shared" si="400"/>
        <v>45226.7708333271</v>
      </c>
      <c r="B2574" s="6">
        <v>27</v>
      </c>
      <c r="C2574" s="6" t="s">
        <v>119</v>
      </c>
      <c r="D2574">
        <f>IF(HOUR(A2574)+MINUTE(A2574)/60&lt;=18,1,IF(HOUR(A2574)+MINUTE(A2574)/60&gt;=23.25,1,LOOKUP(DAY(A2574),calendario!$A$12:$A$41,calendario!$C$12:$C$41)))</f>
        <v>0</v>
      </c>
      <c r="E2574" s="89">
        <f t="shared" si="401"/>
        <v>4.6490502929687496</v>
      </c>
      <c r="F2574" s="88">
        <v>18.596201171874998</v>
      </c>
      <c r="G2574" s="89">
        <f t="shared" si="401"/>
        <v>4.6503027343749999</v>
      </c>
      <c r="H2574" s="86">
        <v>18.601210937499999</v>
      </c>
      <c r="O2574" s="53">
        <f t="shared" si="402"/>
        <v>0</v>
      </c>
      <c r="P2574" s="54">
        <f t="shared" si="403"/>
        <v>60.072878709005721</v>
      </c>
      <c r="Q2574" s="69">
        <v>33.111048152004166</v>
      </c>
      <c r="R2574" s="53">
        <f t="shared" si="404"/>
        <v>11.979093310775632</v>
      </c>
      <c r="S2574" s="53">
        <f t="shared" si="405"/>
        <v>0</v>
      </c>
      <c r="T2574" s="53">
        <f t="shared" si="406"/>
        <v>0</v>
      </c>
      <c r="U2574" s="53">
        <f t="shared" si="407"/>
        <v>60.072878709005721</v>
      </c>
      <c r="V2574" s="69">
        <v>33.111048152004166</v>
      </c>
      <c r="W2574" s="53">
        <f t="shared" si="408"/>
        <v>11.979093310775632</v>
      </c>
      <c r="X2574" s="53">
        <f t="shared" si="409"/>
        <v>0</v>
      </c>
      <c r="Y2574" s="12"/>
      <c r="Z2574" s="21"/>
      <c r="AA2574" s="48"/>
      <c r="AB2574" s="21"/>
      <c r="AC2574" s="12"/>
    </row>
    <row r="2575" spans="1:29" x14ac:dyDescent="0.3">
      <c r="A2575" s="1">
        <f t="shared" si="400"/>
        <v>45226.781249993765</v>
      </c>
      <c r="B2575" s="6">
        <v>27</v>
      </c>
      <c r="C2575" s="6" t="s">
        <v>120</v>
      </c>
      <c r="D2575">
        <f>IF(HOUR(A2575)+MINUTE(A2575)/60&lt;=18,1,IF(HOUR(A2575)+MINUTE(A2575)/60&gt;=23.25,1,LOOKUP(DAY(A2575),calendario!$A$12:$A$41,calendario!$C$12:$C$41)))</f>
        <v>0</v>
      </c>
      <c r="E2575" s="89">
        <f t="shared" si="401"/>
        <v>4.6496035156250004</v>
      </c>
      <c r="F2575" s="88">
        <v>18.598414062500002</v>
      </c>
      <c r="G2575" s="89">
        <f t="shared" si="401"/>
        <v>4.6501982421874999</v>
      </c>
      <c r="H2575" s="86">
        <v>18.60079296875</v>
      </c>
      <c r="O2575" s="53">
        <f t="shared" si="402"/>
        <v>0</v>
      </c>
      <c r="P2575" s="54">
        <f t="shared" si="403"/>
        <v>60.072878709005721</v>
      </c>
      <c r="Q2575" s="69">
        <v>33.20428552837064</v>
      </c>
      <c r="R2575" s="53">
        <f t="shared" si="404"/>
        <v>11.932474622592395</v>
      </c>
      <c r="S2575" s="53">
        <f t="shared" si="405"/>
        <v>0</v>
      </c>
      <c r="T2575" s="53">
        <f t="shared" si="406"/>
        <v>0</v>
      </c>
      <c r="U2575" s="53">
        <f t="shared" si="407"/>
        <v>60.072878709005721</v>
      </c>
      <c r="V2575" s="69">
        <v>33.20428552837064</v>
      </c>
      <c r="W2575" s="53">
        <f t="shared" si="408"/>
        <v>11.932474622592395</v>
      </c>
      <c r="X2575" s="53">
        <f t="shared" si="409"/>
        <v>0</v>
      </c>
      <c r="Y2575" s="12"/>
      <c r="Z2575" s="21"/>
      <c r="AA2575" s="48"/>
      <c r="AB2575" s="21"/>
      <c r="AC2575" s="12"/>
    </row>
    <row r="2576" spans="1:29" x14ac:dyDescent="0.3">
      <c r="A2576" s="1">
        <f t="shared" si="400"/>
        <v>45226.791666660429</v>
      </c>
      <c r="B2576" s="6">
        <v>27</v>
      </c>
      <c r="C2576" s="6" t="s">
        <v>121</v>
      </c>
      <c r="D2576">
        <f>IF(HOUR(A2576)+MINUTE(A2576)/60&lt;=18,1,IF(HOUR(A2576)+MINUTE(A2576)/60&gt;=23.25,1,LOOKUP(DAY(A2576),calendario!$A$12:$A$41,calendario!$C$12:$C$41)))</f>
        <v>0</v>
      </c>
      <c r="E2576" s="89">
        <f t="shared" si="401"/>
        <v>4.6501152343749999</v>
      </c>
      <c r="F2576" s="88">
        <v>18.600460937499999</v>
      </c>
      <c r="G2576" s="89">
        <f t="shared" si="401"/>
        <v>4.6504506835937498</v>
      </c>
      <c r="H2576" s="86">
        <v>18.601802734374999</v>
      </c>
      <c r="O2576" s="53">
        <f t="shared" si="402"/>
        <v>0</v>
      </c>
      <c r="P2576" s="54">
        <f t="shared" si="403"/>
        <v>60.072878709005721</v>
      </c>
      <c r="Q2576" s="69">
        <v>33.20428552837064</v>
      </c>
      <c r="R2576" s="53">
        <f t="shared" si="404"/>
        <v>11.932474622592395</v>
      </c>
      <c r="S2576" s="53">
        <f t="shared" si="405"/>
        <v>0</v>
      </c>
      <c r="T2576" s="53">
        <f t="shared" si="406"/>
        <v>0</v>
      </c>
      <c r="U2576" s="53">
        <f t="shared" si="407"/>
        <v>60.072878709005721</v>
      </c>
      <c r="V2576" s="69">
        <v>33.20428552837064</v>
      </c>
      <c r="W2576" s="53">
        <f t="shared" si="408"/>
        <v>11.932474622592395</v>
      </c>
      <c r="X2576" s="53">
        <f t="shared" si="409"/>
        <v>0</v>
      </c>
      <c r="Y2576" s="12"/>
      <c r="Z2576" s="21"/>
      <c r="AA2576" s="48"/>
      <c r="AB2576" s="21"/>
      <c r="AC2576" s="12"/>
    </row>
    <row r="2577" spans="1:29" x14ac:dyDescent="0.3">
      <c r="A2577" s="1">
        <f t="shared" si="400"/>
        <v>45226.802083327093</v>
      </c>
      <c r="B2577" s="6">
        <v>27</v>
      </c>
      <c r="C2577" s="6" t="s">
        <v>122</v>
      </c>
      <c r="D2577">
        <f>IF(HOUR(A2577)+MINUTE(A2577)/60&lt;=18,1,IF(HOUR(A2577)+MINUTE(A2577)/60&gt;=23.25,1,LOOKUP(DAY(A2577),calendario!$A$12:$A$41,calendario!$C$12:$C$41)))</f>
        <v>0</v>
      </c>
      <c r="E2577" s="89">
        <f t="shared" si="401"/>
        <v>4.6506606445312499</v>
      </c>
      <c r="F2577" s="88">
        <v>18.602642578125</v>
      </c>
      <c r="G2577" s="89">
        <f t="shared" si="401"/>
        <v>4.65045166015625</v>
      </c>
      <c r="H2577" s="86">
        <v>18.601806640625</v>
      </c>
      <c r="O2577" s="53">
        <f t="shared" si="402"/>
        <v>0</v>
      </c>
      <c r="P2577" s="54">
        <f t="shared" si="403"/>
        <v>60.072878709005721</v>
      </c>
      <c r="Q2577" s="69">
        <v>33.099527069234775</v>
      </c>
      <c r="R2577" s="53">
        <f t="shared" si="404"/>
        <v>11.984853852160327</v>
      </c>
      <c r="S2577" s="53">
        <f t="shared" si="405"/>
        <v>0</v>
      </c>
      <c r="T2577" s="53">
        <f t="shared" si="406"/>
        <v>0</v>
      </c>
      <c r="U2577" s="53">
        <f t="shared" si="407"/>
        <v>60.072878709005721</v>
      </c>
      <c r="V2577" s="69">
        <v>33.099527069234775</v>
      </c>
      <c r="W2577" s="53">
        <f t="shared" si="408"/>
        <v>11.984853852160327</v>
      </c>
      <c r="X2577" s="53">
        <f t="shared" si="409"/>
        <v>0</v>
      </c>
      <c r="Y2577" s="12"/>
      <c r="Z2577" s="21"/>
      <c r="AA2577" s="48"/>
      <c r="AB2577" s="21"/>
      <c r="AC2577" s="12"/>
    </row>
    <row r="2578" spans="1:29" x14ac:dyDescent="0.3">
      <c r="A2578" s="1">
        <f t="shared" si="400"/>
        <v>45226.812499993757</v>
      </c>
      <c r="B2578" s="6">
        <v>27</v>
      </c>
      <c r="C2578" s="6" t="s">
        <v>123</v>
      </c>
      <c r="D2578">
        <f>IF(HOUR(A2578)+MINUTE(A2578)/60&lt;=18,1,IF(HOUR(A2578)+MINUTE(A2578)/60&gt;=23.25,1,LOOKUP(DAY(A2578),calendario!$A$12:$A$41,calendario!$C$12:$C$41)))</f>
        <v>0</v>
      </c>
      <c r="E2578" s="89">
        <f t="shared" si="401"/>
        <v>4.6506855468749997</v>
      </c>
      <c r="F2578" s="88">
        <v>18.602742187499999</v>
      </c>
      <c r="G2578" s="89">
        <f t="shared" si="401"/>
        <v>4.6504521484375001</v>
      </c>
      <c r="H2578" s="86">
        <v>18.60180859375</v>
      </c>
      <c r="O2578" s="53">
        <f t="shared" si="402"/>
        <v>0</v>
      </c>
      <c r="P2578" s="54">
        <f t="shared" si="403"/>
        <v>60.072878709005721</v>
      </c>
      <c r="Q2578" s="69">
        <v>33.099527069234775</v>
      </c>
      <c r="R2578" s="53">
        <f t="shared" si="404"/>
        <v>11.984853852160327</v>
      </c>
      <c r="S2578" s="53">
        <f t="shared" si="405"/>
        <v>0</v>
      </c>
      <c r="T2578" s="53">
        <f t="shared" si="406"/>
        <v>0</v>
      </c>
      <c r="U2578" s="53">
        <f t="shared" si="407"/>
        <v>60.072878709005721</v>
      </c>
      <c r="V2578" s="69">
        <v>33.099527069234775</v>
      </c>
      <c r="W2578" s="53">
        <f t="shared" si="408"/>
        <v>11.984853852160327</v>
      </c>
      <c r="X2578" s="53">
        <f t="shared" si="409"/>
        <v>0</v>
      </c>
      <c r="Y2578" s="12"/>
      <c r="Z2578" s="21"/>
      <c r="AA2578" s="48"/>
      <c r="AB2578" s="21"/>
      <c r="AC2578" s="12"/>
    </row>
    <row r="2579" spans="1:29" x14ac:dyDescent="0.3">
      <c r="A2579" s="1">
        <f t="shared" si="400"/>
        <v>45226.822916660421</v>
      </c>
      <c r="B2579" s="6">
        <v>27</v>
      </c>
      <c r="C2579" s="6" t="s">
        <v>124</v>
      </c>
      <c r="D2579">
        <f>IF(HOUR(A2579)+MINUTE(A2579)/60&lt;=18,1,IF(HOUR(A2579)+MINUTE(A2579)/60&gt;=23.25,1,LOOKUP(DAY(A2579),calendario!$A$12:$A$41,calendario!$C$12:$C$41)))</f>
        <v>0</v>
      </c>
      <c r="E2579" s="89">
        <f t="shared" si="401"/>
        <v>4.6512597656250003</v>
      </c>
      <c r="F2579" s="88">
        <v>18.605039062500001</v>
      </c>
      <c r="G2579" s="89">
        <f t="shared" si="401"/>
        <v>4.6504667968750004</v>
      </c>
      <c r="H2579" s="86">
        <v>18.601867187500002</v>
      </c>
      <c r="O2579" s="53">
        <f t="shared" si="402"/>
        <v>0</v>
      </c>
      <c r="P2579" s="54">
        <f t="shared" si="403"/>
        <v>60.072878709005721</v>
      </c>
      <c r="Q2579" s="69">
        <v>33.181685840707964</v>
      </c>
      <c r="R2579" s="53">
        <f t="shared" si="404"/>
        <v>11.943774466423733</v>
      </c>
      <c r="S2579" s="53">
        <f t="shared" si="405"/>
        <v>0</v>
      </c>
      <c r="T2579" s="53">
        <f t="shared" si="406"/>
        <v>0</v>
      </c>
      <c r="U2579" s="53">
        <f t="shared" si="407"/>
        <v>60.072878709005721</v>
      </c>
      <c r="V2579" s="69">
        <v>33.181685840707964</v>
      </c>
      <c r="W2579" s="53">
        <f t="shared" si="408"/>
        <v>11.943774466423733</v>
      </c>
      <c r="X2579" s="53">
        <f t="shared" si="409"/>
        <v>0</v>
      </c>
      <c r="Y2579" s="12"/>
      <c r="Z2579" s="21"/>
      <c r="AA2579" s="48"/>
      <c r="AB2579" s="21"/>
      <c r="AC2579" s="12"/>
    </row>
    <row r="2580" spans="1:29" x14ac:dyDescent="0.3">
      <c r="A2580" s="1">
        <f t="shared" si="400"/>
        <v>45226.833333327086</v>
      </c>
      <c r="B2580" s="6">
        <v>27</v>
      </c>
      <c r="C2580" s="6" t="s">
        <v>125</v>
      </c>
      <c r="D2580">
        <f>IF(HOUR(A2580)+MINUTE(A2580)/60&lt;=18,1,IF(HOUR(A2580)+MINUTE(A2580)/60&gt;=23.25,1,LOOKUP(DAY(A2580),calendario!$A$12:$A$41,calendario!$C$12:$C$41)))</f>
        <v>0</v>
      </c>
      <c r="E2580" s="89">
        <f t="shared" si="401"/>
        <v>4.6519829101562502</v>
      </c>
      <c r="F2580" s="88">
        <v>18.607931640625001</v>
      </c>
      <c r="G2580" s="89">
        <f t="shared" si="401"/>
        <v>4.6501318359374997</v>
      </c>
      <c r="H2580" s="86">
        <v>18.600527343749999</v>
      </c>
      <c r="O2580" s="53">
        <f t="shared" si="402"/>
        <v>0</v>
      </c>
      <c r="P2580" s="54">
        <f t="shared" si="403"/>
        <v>60.072878709005721</v>
      </c>
      <c r="Q2580" s="69">
        <v>33.181685840707964</v>
      </c>
      <c r="R2580" s="53">
        <f t="shared" si="404"/>
        <v>11.943774466423733</v>
      </c>
      <c r="S2580" s="53">
        <f t="shared" si="405"/>
        <v>0</v>
      </c>
      <c r="T2580" s="53">
        <f t="shared" si="406"/>
        <v>0</v>
      </c>
      <c r="U2580" s="53">
        <f t="shared" si="407"/>
        <v>60.072878709005721</v>
      </c>
      <c r="V2580" s="69">
        <v>33.181685840707964</v>
      </c>
      <c r="W2580" s="53">
        <f t="shared" si="408"/>
        <v>11.943774466423733</v>
      </c>
      <c r="X2580" s="53">
        <f t="shared" si="409"/>
        <v>0</v>
      </c>
      <c r="Y2580" s="12"/>
      <c r="Z2580" s="21"/>
      <c r="AA2580" s="48"/>
      <c r="AB2580" s="21"/>
      <c r="AC2580" s="12"/>
    </row>
    <row r="2581" spans="1:29" x14ac:dyDescent="0.3">
      <c r="A2581" s="1">
        <f t="shared" si="400"/>
        <v>45226.84374999375</v>
      </c>
      <c r="B2581" s="6">
        <v>27</v>
      </c>
      <c r="C2581" s="6" t="s">
        <v>126</v>
      </c>
      <c r="D2581">
        <f>IF(HOUR(A2581)+MINUTE(A2581)/60&lt;=18,1,IF(HOUR(A2581)+MINUTE(A2581)/60&gt;=23.25,1,LOOKUP(DAY(A2581),calendario!$A$12:$A$41,calendario!$C$12:$C$41)))</f>
        <v>0</v>
      </c>
      <c r="E2581" s="89">
        <f t="shared" si="401"/>
        <v>4.6522075195312498</v>
      </c>
      <c r="F2581" s="88">
        <v>18.608830078124999</v>
      </c>
      <c r="G2581" s="89">
        <f t="shared" si="401"/>
        <v>4.6502695312500002</v>
      </c>
      <c r="H2581" s="86">
        <v>18.601078125000001</v>
      </c>
      <c r="O2581" s="53">
        <f t="shared" si="402"/>
        <v>0</v>
      </c>
      <c r="P2581" s="54">
        <f t="shared" si="403"/>
        <v>60.072878709005721</v>
      </c>
      <c r="Q2581" s="69">
        <v>33.086370900572618</v>
      </c>
      <c r="R2581" s="53">
        <f t="shared" si="404"/>
        <v>11.991431936491406</v>
      </c>
      <c r="S2581" s="53">
        <f t="shared" si="405"/>
        <v>0</v>
      </c>
      <c r="T2581" s="53">
        <f t="shared" si="406"/>
        <v>0</v>
      </c>
      <c r="U2581" s="53">
        <f t="shared" si="407"/>
        <v>60.072878709005721</v>
      </c>
      <c r="V2581" s="69">
        <v>33.086370900572618</v>
      </c>
      <c r="W2581" s="53">
        <f t="shared" si="408"/>
        <v>11.991431936491406</v>
      </c>
      <c r="X2581" s="53">
        <f t="shared" si="409"/>
        <v>0</v>
      </c>
      <c r="Y2581" s="12"/>
      <c r="Z2581" s="21"/>
      <c r="AA2581" s="48"/>
      <c r="AB2581" s="21"/>
      <c r="AC2581" s="12"/>
    </row>
    <row r="2582" spans="1:29" x14ac:dyDescent="0.3">
      <c r="A2582" s="1">
        <f t="shared" si="400"/>
        <v>45226.854166660414</v>
      </c>
      <c r="B2582" s="6">
        <v>27</v>
      </c>
      <c r="C2582" s="6" t="s">
        <v>127</v>
      </c>
      <c r="D2582">
        <f>IF(HOUR(A2582)+MINUTE(A2582)/60&lt;=18,1,IF(HOUR(A2582)+MINUTE(A2582)/60&gt;=23.25,1,LOOKUP(DAY(A2582),calendario!$A$12:$A$41,calendario!$C$12:$C$41)))</f>
        <v>0</v>
      </c>
      <c r="E2582" s="89">
        <f t="shared" si="401"/>
        <v>4.651611328125</v>
      </c>
      <c r="F2582" s="88">
        <v>18.6064453125</v>
      </c>
      <c r="G2582" s="89">
        <f t="shared" si="401"/>
        <v>4.6503720703124998</v>
      </c>
      <c r="H2582" s="86">
        <v>18.601488281249999</v>
      </c>
      <c r="O2582" s="53">
        <f t="shared" si="402"/>
        <v>0</v>
      </c>
      <c r="P2582" s="54">
        <f t="shared" si="403"/>
        <v>60.072878709005721</v>
      </c>
      <c r="Q2582" s="69">
        <v>33.086370900572618</v>
      </c>
      <c r="R2582" s="53">
        <f t="shared" si="404"/>
        <v>11.991431936491406</v>
      </c>
      <c r="S2582" s="53">
        <f t="shared" si="405"/>
        <v>0</v>
      </c>
      <c r="T2582" s="53">
        <f t="shared" si="406"/>
        <v>0</v>
      </c>
      <c r="U2582" s="53">
        <f t="shared" si="407"/>
        <v>60.072878709005721</v>
      </c>
      <c r="V2582" s="69">
        <v>33.086370900572618</v>
      </c>
      <c r="W2582" s="53">
        <f t="shared" si="408"/>
        <v>11.991431936491406</v>
      </c>
      <c r="X2582" s="53">
        <f t="shared" si="409"/>
        <v>0</v>
      </c>
      <c r="Y2582" s="12"/>
      <c r="Z2582" s="21"/>
      <c r="AA2582" s="48"/>
      <c r="AB2582" s="21"/>
      <c r="AC2582" s="12"/>
    </row>
    <row r="2583" spans="1:29" x14ac:dyDescent="0.3">
      <c r="A2583" s="1">
        <f t="shared" si="400"/>
        <v>45226.864583327078</v>
      </c>
      <c r="B2583" s="6">
        <v>27</v>
      </c>
      <c r="C2583" s="6" t="s">
        <v>128</v>
      </c>
      <c r="D2583">
        <f>IF(HOUR(A2583)+MINUTE(A2583)/60&lt;=18,1,IF(HOUR(A2583)+MINUTE(A2583)/60&gt;=23.25,1,LOOKUP(DAY(A2583),calendario!$A$12:$A$41,calendario!$C$12:$C$41)))</f>
        <v>0</v>
      </c>
      <c r="E2583" s="89">
        <f t="shared" si="401"/>
        <v>4.6513491210937499</v>
      </c>
      <c r="F2583" s="88">
        <v>18.605396484374999</v>
      </c>
      <c r="G2583" s="89">
        <f t="shared" si="401"/>
        <v>4.6502109374999998</v>
      </c>
      <c r="H2583" s="86">
        <v>18.600843749999999</v>
      </c>
      <c r="O2583" s="53">
        <f t="shared" si="402"/>
        <v>0</v>
      </c>
      <c r="P2583" s="54">
        <f t="shared" si="403"/>
        <v>60.072878709005721</v>
      </c>
      <c r="Q2583" s="69">
        <v>32.765332378969283</v>
      </c>
      <c r="R2583" s="53">
        <f t="shared" si="404"/>
        <v>12.151951197293073</v>
      </c>
      <c r="S2583" s="53">
        <f t="shared" si="405"/>
        <v>0</v>
      </c>
      <c r="T2583" s="53">
        <f t="shared" si="406"/>
        <v>0</v>
      </c>
      <c r="U2583" s="53">
        <f t="shared" si="407"/>
        <v>60.072878709005721</v>
      </c>
      <c r="V2583" s="69">
        <v>32.765332378969283</v>
      </c>
      <c r="W2583" s="53">
        <f t="shared" si="408"/>
        <v>12.151951197293073</v>
      </c>
      <c r="X2583" s="53">
        <f t="shared" si="409"/>
        <v>0</v>
      </c>
      <c r="Y2583" s="12"/>
      <c r="Z2583" s="21"/>
      <c r="AA2583" s="48"/>
      <c r="AB2583" s="21"/>
      <c r="AC2583" s="12"/>
    </row>
    <row r="2584" spans="1:29" x14ac:dyDescent="0.3">
      <c r="A2584" s="1">
        <f t="shared" si="400"/>
        <v>45226.874999993743</v>
      </c>
      <c r="B2584" s="6">
        <v>27</v>
      </c>
      <c r="C2584" s="6" t="s">
        <v>129</v>
      </c>
      <c r="D2584">
        <f>IF(HOUR(A2584)+MINUTE(A2584)/60&lt;=18,1,IF(HOUR(A2584)+MINUTE(A2584)/60&gt;=23.25,1,LOOKUP(DAY(A2584),calendario!$A$12:$A$41,calendario!$C$12:$C$41)))</f>
        <v>0</v>
      </c>
      <c r="E2584" s="89">
        <f t="shared" si="401"/>
        <v>4.6521147460937504</v>
      </c>
      <c r="F2584" s="88">
        <v>18.608458984375002</v>
      </c>
      <c r="G2584" s="89">
        <f t="shared" si="401"/>
        <v>4.6501909179687502</v>
      </c>
      <c r="H2584" s="86">
        <v>18.600763671875001</v>
      </c>
      <c r="O2584" s="53">
        <f t="shared" si="402"/>
        <v>0</v>
      </c>
      <c r="P2584" s="54">
        <f t="shared" si="403"/>
        <v>60.072878709005721</v>
      </c>
      <c r="Q2584" s="69">
        <v>32.765332378969283</v>
      </c>
      <c r="R2584" s="53">
        <f t="shared" si="404"/>
        <v>12.151951197293073</v>
      </c>
      <c r="S2584" s="53">
        <f t="shared" si="405"/>
        <v>0</v>
      </c>
      <c r="T2584" s="53">
        <f t="shared" si="406"/>
        <v>0</v>
      </c>
      <c r="U2584" s="53">
        <f t="shared" si="407"/>
        <v>60.072878709005721</v>
      </c>
      <c r="V2584" s="69">
        <v>32.765332378969283</v>
      </c>
      <c r="W2584" s="53">
        <f t="shared" si="408"/>
        <v>12.151951197293073</v>
      </c>
      <c r="X2584" s="53">
        <f t="shared" si="409"/>
        <v>0</v>
      </c>
      <c r="Y2584" s="12"/>
      <c r="Z2584" s="21"/>
      <c r="AA2584" s="48"/>
      <c r="AB2584" s="21"/>
      <c r="AC2584" s="12"/>
    </row>
    <row r="2585" spans="1:29" x14ac:dyDescent="0.3">
      <c r="A2585" s="1">
        <f t="shared" si="400"/>
        <v>45226.885416660407</v>
      </c>
      <c r="B2585" s="6">
        <v>27</v>
      </c>
      <c r="C2585" s="6" t="s">
        <v>130</v>
      </c>
      <c r="D2585">
        <f>IF(HOUR(A2585)+MINUTE(A2585)/60&lt;=18,1,IF(HOUR(A2585)+MINUTE(A2585)/60&gt;=23.25,1,LOOKUP(DAY(A2585),calendario!$A$12:$A$41,calendario!$C$12:$C$41)))</f>
        <v>0</v>
      </c>
      <c r="E2585" s="89">
        <f t="shared" si="401"/>
        <v>4.6515883789062498</v>
      </c>
      <c r="F2585" s="88">
        <v>18.606353515624999</v>
      </c>
      <c r="G2585" s="89">
        <f t="shared" si="401"/>
        <v>4.6501831054687504</v>
      </c>
      <c r="H2585" s="86">
        <v>18.600732421875001</v>
      </c>
      <c r="O2585" s="53">
        <f t="shared" si="402"/>
        <v>0</v>
      </c>
      <c r="P2585" s="54">
        <f t="shared" si="403"/>
        <v>60.072878709005721</v>
      </c>
      <c r="Q2585" s="69">
        <v>32.95435137948985</v>
      </c>
      <c r="R2585" s="53">
        <f t="shared" si="404"/>
        <v>12.05744169703279</v>
      </c>
      <c r="S2585" s="53">
        <f t="shared" si="405"/>
        <v>0</v>
      </c>
      <c r="T2585" s="53">
        <f t="shared" si="406"/>
        <v>0</v>
      </c>
      <c r="U2585" s="53">
        <f t="shared" si="407"/>
        <v>60.072878709005721</v>
      </c>
      <c r="V2585" s="69">
        <v>32.95435137948985</v>
      </c>
      <c r="W2585" s="53">
        <f t="shared" si="408"/>
        <v>12.05744169703279</v>
      </c>
      <c r="X2585" s="53">
        <f t="shared" si="409"/>
        <v>0</v>
      </c>
      <c r="Y2585" s="12"/>
      <c r="Z2585" s="21"/>
      <c r="AA2585" s="48"/>
      <c r="AB2585" s="21"/>
      <c r="AC2585" s="12"/>
    </row>
    <row r="2586" spans="1:29" x14ac:dyDescent="0.3">
      <c r="A2586" s="1">
        <f t="shared" si="400"/>
        <v>45226.895833327071</v>
      </c>
      <c r="B2586" s="6">
        <v>27</v>
      </c>
      <c r="C2586" s="6" t="s">
        <v>131</v>
      </c>
      <c r="D2586">
        <f>IF(HOUR(A2586)+MINUTE(A2586)/60&lt;=18,1,IF(HOUR(A2586)+MINUTE(A2586)/60&gt;=23.25,1,LOOKUP(DAY(A2586),calendario!$A$12:$A$41,calendario!$C$12:$C$41)))</f>
        <v>0</v>
      </c>
      <c r="E2586" s="89">
        <f t="shared" si="401"/>
        <v>4.6521777343749999</v>
      </c>
      <c r="F2586" s="88">
        <v>18.6087109375</v>
      </c>
      <c r="G2586" s="89">
        <f t="shared" si="401"/>
        <v>4.6501606445312502</v>
      </c>
      <c r="H2586" s="86">
        <v>18.600642578125001</v>
      </c>
      <c r="O2586" s="53">
        <f t="shared" si="402"/>
        <v>0</v>
      </c>
      <c r="P2586" s="54">
        <f t="shared" si="403"/>
        <v>60.072878709005721</v>
      </c>
      <c r="Q2586" s="69">
        <v>32.95435137948985</v>
      </c>
      <c r="R2586" s="53">
        <f t="shared" si="404"/>
        <v>12.05744169703279</v>
      </c>
      <c r="S2586" s="53">
        <f t="shared" si="405"/>
        <v>0</v>
      </c>
      <c r="T2586" s="53">
        <f t="shared" si="406"/>
        <v>0</v>
      </c>
      <c r="U2586" s="53">
        <f t="shared" si="407"/>
        <v>60.072878709005721</v>
      </c>
      <c r="V2586" s="69">
        <v>32.95435137948985</v>
      </c>
      <c r="W2586" s="53">
        <f t="shared" si="408"/>
        <v>12.05744169703279</v>
      </c>
      <c r="X2586" s="53">
        <f t="shared" si="409"/>
        <v>0</v>
      </c>
      <c r="Y2586" s="12"/>
      <c r="Z2586" s="21"/>
      <c r="AA2586" s="48"/>
      <c r="AB2586" s="21"/>
      <c r="AC2586" s="12"/>
    </row>
    <row r="2587" spans="1:29" x14ac:dyDescent="0.3">
      <c r="A2587" s="1">
        <f t="shared" si="400"/>
        <v>45226.906249993735</v>
      </c>
      <c r="B2587" s="6">
        <v>27</v>
      </c>
      <c r="C2587" s="6" t="s">
        <v>132</v>
      </c>
      <c r="D2587">
        <f>IF(HOUR(A2587)+MINUTE(A2587)/60&lt;=18,1,IF(HOUR(A2587)+MINUTE(A2587)/60&gt;=23.25,1,LOOKUP(DAY(A2587),calendario!$A$12:$A$41,calendario!$C$12:$C$41)))</f>
        <v>0</v>
      </c>
      <c r="E2587" s="89">
        <f t="shared" si="401"/>
        <v>4.6515185546874998</v>
      </c>
      <c r="F2587" s="88">
        <v>18.606074218749999</v>
      </c>
      <c r="G2587" s="89">
        <f t="shared" si="401"/>
        <v>4.6501489257812496</v>
      </c>
      <c r="H2587" s="86">
        <v>18.600595703124998</v>
      </c>
      <c r="O2587" s="53">
        <f t="shared" si="402"/>
        <v>0</v>
      </c>
      <c r="P2587" s="54">
        <f t="shared" si="403"/>
        <v>60.072878709005721</v>
      </c>
      <c r="Q2587" s="69">
        <v>35.658800104112444</v>
      </c>
      <c r="R2587" s="53">
        <f t="shared" si="404"/>
        <v>10.705217334721493</v>
      </c>
      <c r="S2587" s="53">
        <f t="shared" si="405"/>
        <v>0</v>
      </c>
      <c r="T2587" s="53">
        <f t="shared" si="406"/>
        <v>0</v>
      </c>
      <c r="U2587" s="53">
        <f t="shared" si="407"/>
        <v>60.072878709005721</v>
      </c>
      <c r="V2587" s="69">
        <v>35.658800104112444</v>
      </c>
      <c r="W2587" s="53">
        <f t="shared" si="408"/>
        <v>10.705217334721493</v>
      </c>
      <c r="X2587" s="53">
        <f t="shared" si="409"/>
        <v>0</v>
      </c>
      <c r="Y2587" s="12"/>
      <c r="Z2587" s="21"/>
      <c r="AA2587" s="48"/>
      <c r="AB2587" s="21"/>
      <c r="AC2587" s="12"/>
    </row>
    <row r="2588" spans="1:29" x14ac:dyDescent="0.3">
      <c r="A2588" s="1">
        <f t="shared" si="400"/>
        <v>45226.9166666604</v>
      </c>
      <c r="B2588" s="6">
        <v>27</v>
      </c>
      <c r="C2588" s="6" t="s">
        <v>133</v>
      </c>
      <c r="D2588">
        <f>IF(HOUR(A2588)+MINUTE(A2588)/60&lt;=18,1,IF(HOUR(A2588)+MINUTE(A2588)/60&gt;=23.25,1,LOOKUP(DAY(A2588),calendario!$A$12:$A$41,calendario!$C$12:$C$41)))</f>
        <v>0</v>
      </c>
      <c r="E2588" s="89">
        <f t="shared" si="401"/>
        <v>4.6516513671875002</v>
      </c>
      <c r="F2588" s="88">
        <v>18.606605468750001</v>
      </c>
      <c r="G2588" s="89">
        <f t="shared" si="401"/>
        <v>4.6504462890624998</v>
      </c>
      <c r="H2588" s="86">
        <v>18.601785156249999</v>
      </c>
      <c r="O2588" s="53">
        <f t="shared" si="402"/>
        <v>0</v>
      </c>
      <c r="P2588" s="54">
        <f t="shared" si="403"/>
        <v>60.072878709005721</v>
      </c>
      <c r="Q2588" s="69">
        <v>35.658800104112444</v>
      </c>
      <c r="R2588" s="53">
        <f t="shared" si="404"/>
        <v>10.705217334721493</v>
      </c>
      <c r="S2588" s="53">
        <f t="shared" si="405"/>
        <v>0</v>
      </c>
      <c r="T2588" s="53">
        <f t="shared" si="406"/>
        <v>0</v>
      </c>
      <c r="U2588" s="53">
        <f t="shared" si="407"/>
        <v>60.072878709005721</v>
      </c>
      <c r="V2588" s="69">
        <v>35.658800104112444</v>
      </c>
      <c r="W2588" s="53">
        <f t="shared" si="408"/>
        <v>10.705217334721493</v>
      </c>
      <c r="X2588" s="53">
        <f t="shared" si="409"/>
        <v>0</v>
      </c>
      <c r="Y2588" s="12"/>
      <c r="Z2588" s="21"/>
      <c r="AA2588" s="48"/>
      <c r="AB2588" s="21"/>
      <c r="AC2588" s="12"/>
    </row>
    <row r="2589" spans="1:29" x14ac:dyDescent="0.3">
      <c r="A2589" s="1">
        <f t="shared" si="400"/>
        <v>45226.927083327064</v>
      </c>
      <c r="B2589" s="6">
        <v>27</v>
      </c>
      <c r="C2589" s="6" t="s">
        <v>134</v>
      </c>
      <c r="D2589">
        <f>IF(HOUR(A2589)+MINUTE(A2589)/60&lt;=18,1,IF(HOUR(A2589)+MINUTE(A2589)/60&gt;=23.25,1,LOOKUP(DAY(A2589),calendario!$A$12:$A$41,calendario!$C$12:$C$41)))</f>
        <v>0</v>
      </c>
      <c r="E2589" s="89">
        <f t="shared" si="401"/>
        <v>4.652287109375</v>
      </c>
      <c r="F2589" s="88">
        <v>18.6091484375</v>
      </c>
      <c r="G2589" s="89">
        <f t="shared" si="401"/>
        <v>4.6503251953125</v>
      </c>
      <c r="H2589" s="86">
        <v>18.60130078125</v>
      </c>
      <c r="O2589" s="53">
        <f t="shared" si="402"/>
        <v>0</v>
      </c>
      <c r="P2589" s="54">
        <f t="shared" si="403"/>
        <v>60.072878709005721</v>
      </c>
      <c r="Q2589" s="69">
        <v>33.607666579906301</v>
      </c>
      <c r="R2589" s="53">
        <f t="shared" si="404"/>
        <v>11.730784096824564</v>
      </c>
      <c r="S2589" s="53">
        <f t="shared" si="405"/>
        <v>0</v>
      </c>
      <c r="T2589" s="53">
        <f t="shared" si="406"/>
        <v>0</v>
      </c>
      <c r="U2589" s="53">
        <f t="shared" si="407"/>
        <v>60.072878709005721</v>
      </c>
      <c r="V2589" s="69">
        <v>33.607666579906301</v>
      </c>
      <c r="W2589" s="53">
        <f t="shared" si="408"/>
        <v>11.730784096824564</v>
      </c>
      <c r="X2589" s="53">
        <f t="shared" si="409"/>
        <v>0</v>
      </c>
      <c r="Y2589" s="12"/>
      <c r="Z2589" s="21"/>
      <c r="AA2589" s="48"/>
      <c r="AB2589" s="21"/>
      <c r="AC2589" s="12"/>
    </row>
    <row r="2590" spans="1:29" x14ac:dyDescent="0.3">
      <c r="A2590" s="1">
        <f t="shared" si="400"/>
        <v>45226.937499993728</v>
      </c>
      <c r="B2590" s="6">
        <v>27</v>
      </c>
      <c r="C2590" s="6" t="s">
        <v>135</v>
      </c>
      <c r="D2590">
        <f>IF(HOUR(A2590)+MINUTE(A2590)/60&lt;=18,1,IF(HOUR(A2590)+MINUTE(A2590)/60&gt;=23.25,1,LOOKUP(DAY(A2590),calendario!$A$12:$A$41,calendario!$C$12:$C$41)))</f>
        <v>0</v>
      </c>
      <c r="E2590" s="89">
        <f t="shared" si="401"/>
        <v>4.6525600585937497</v>
      </c>
      <c r="F2590" s="88">
        <v>18.610240234374999</v>
      </c>
      <c r="G2590" s="89">
        <f t="shared" si="401"/>
        <v>4.6503188476562496</v>
      </c>
      <c r="H2590" s="86">
        <v>18.601275390624998</v>
      </c>
      <c r="O2590" s="53">
        <f t="shared" si="402"/>
        <v>0</v>
      </c>
      <c r="P2590" s="54">
        <f t="shared" si="403"/>
        <v>60.072878709005721</v>
      </c>
      <c r="Q2590" s="69">
        <v>33.607666579906301</v>
      </c>
      <c r="R2590" s="53">
        <f t="shared" si="404"/>
        <v>11.730784096824564</v>
      </c>
      <c r="S2590" s="53">
        <f t="shared" si="405"/>
        <v>0</v>
      </c>
      <c r="T2590" s="53">
        <f t="shared" si="406"/>
        <v>0</v>
      </c>
      <c r="U2590" s="53">
        <f t="shared" si="407"/>
        <v>60.072878709005721</v>
      </c>
      <c r="V2590" s="69">
        <v>33.607666579906301</v>
      </c>
      <c r="W2590" s="53">
        <f t="shared" si="408"/>
        <v>11.730784096824564</v>
      </c>
      <c r="X2590" s="53">
        <f t="shared" si="409"/>
        <v>0</v>
      </c>
      <c r="Y2590" s="12"/>
      <c r="Z2590" s="21"/>
      <c r="AA2590" s="48"/>
      <c r="AB2590" s="21"/>
      <c r="AC2590" s="12"/>
    </row>
    <row r="2591" spans="1:29" x14ac:dyDescent="0.3">
      <c r="A2591" s="1">
        <f t="shared" si="400"/>
        <v>45226.947916660392</v>
      </c>
      <c r="B2591" s="6">
        <v>27</v>
      </c>
      <c r="C2591" s="6" t="s">
        <v>136</v>
      </c>
      <c r="D2591">
        <f>IF(HOUR(A2591)+MINUTE(A2591)/60&lt;=18,1,IF(HOUR(A2591)+MINUTE(A2591)/60&gt;=23.25,1,LOOKUP(DAY(A2591),calendario!$A$12:$A$41,calendario!$C$12:$C$41)))</f>
        <v>0</v>
      </c>
      <c r="E2591" s="89">
        <f t="shared" si="401"/>
        <v>4.6527934570312501</v>
      </c>
      <c r="F2591" s="88">
        <v>18.611173828125001</v>
      </c>
      <c r="G2591" s="89">
        <f t="shared" si="401"/>
        <v>4.6502871093750002</v>
      </c>
      <c r="H2591" s="86">
        <v>18.601148437500001</v>
      </c>
      <c r="O2591" s="53">
        <f t="shared" si="402"/>
        <v>0</v>
      </c>
      <c r="P2591" s="54">
        <f t="shared" si="403"/>
        <v>60.072878709005721</v>
      </c>
      <c r="Q2591" s="69">
        <v>33.598332378969282</v>
      </c>
      <c r="R2591" s="53">
        <f t="shared" si="404"/>
        <v>11.735451197293074</v>
      </c>
      <c r="S2591" s="53">
        <f t="shared" si="405"/>
        <v>0</v>
      </c>
      <c r="T2591" s="53">
        <f t="shared" si="406"/>
        <v>0</v>
      </c>
      <c r="U2591" s="53">
        <f t="shared" si="407"/>
        <v>60.072878709005721</v>
      </c>
      <c r="V2591" s="69">
        <v>33.598332378969282</v>
      </c>
      <c r="W2591" s="53">
        <f t="shared" si="408"/>
        <v>11.735451197293074</v>
      </c>
      <c r="X2591" s="53">
        <f t="shared" si="409"/>
        <v>0</v>
      </c>
      <c r="Y2591" s="12"/>
      <c r="Z2591" s="21"/>
      <c r="AA2591" s="48"/>
      <c r="AB2591" s="21"/>
      <c r="AC2591" s="12"/>
    </row>
    <row r="2592" spans="1:29" x14ac:dyDescent="0.3">
      <c r="A2592" s="1">
        <f t="shared" si="400"/>
        <v>45226.958333327057</v>
      </c>
      <c r="B2592" s="6">
        <v>27</v>
      </c>
      <c r="C2592" s="6" t="s">
        <v>137</v>
      </c>
      <c r="D2592">
        <f>IF(HOUR(A2592)+MINUTE(A2592)/60&lt;=18,1,IF(HOUR(A2592)+MINUTE(A2592)/60&gt;=23.25,1,LOOKUP(DAY(A2592),calendario!$A$12:$A$41,calendario!$C$12:$C$41)))</f>
        <v>0</v>
      </c>
      <c r="E2592" s="89">
        <f t="shared" si="401"/>
        <v>4.6527578125</v>
      </c>
      <c r="F2592" s="88">
        <v>18.61103125</v>
      </c>
      <c r="G2592" s="89">
        <f t="shared" si="401"/>
        <v>4.6500229492187497</v>
      </c>
      <c r="H2592" s="86">
        <v>18.600091796874999</v>
      </c>
      <c r="O2592" s="53">
        <f t="shared" si="402"/>
        <v>0</v>
      </c>
      <c r="P2592" s="54">
        <f t="shared" si="403"/>
        <v>60.072878709005721</v>
      </c>
      <c r="Q2592" s="69">
        <v>33.598332378969282</v>
      </c>
      <c r="R2592" s="53">
        <f t="shared" si="404"/>
        <v>11.735451197293074</v>
      </c>
      <c r="S2592" s="53">
        <f t="shared" si="405"/>
        <v>0</v>
      </c>
      <c r="T2592" s="53">
        <f t="shared" si="406"/>
        <v>0</v>
      </c>
      <c r="U2592" s="53">
        <f t="shared" si="407"/>
        <v>60.072878709005721</v>
      </c>
      <c r="V2592" s="69">
        <v>33.598332378969282</v>
      </c>
      <c r="W2592" s="53">
        <f t="shared" si="408"/>
        <v>11.735451197293074</v>
      </c>
      <c r="X2592" s="53">
        <f t="shared" si="409"/>
        <v>0</v>
      </c>
      <c r="Y2592" s="12"/>
      <c r="Z2592" s="21"/>
      <c r="AA2592" s="48"/>
      <c r="AB2592" s="21"/>
      <c r="AC2592" s="12"/>
    </row>
    <row r="2593" spans="1:29" x14ac:dyDescent="0.3">
      <c r="A2593" s="1">
        <f t="shared" si="400"/>
        <v>45226.968749993721</v>
      </c>
      <c r="B2593" s="6">
        <v>27</v>
      </c>
      <c r="C2593" s="6" t="s">
        <v>138</v>
      </c>
      <c r="D2593">
        <f>IF(HOUR(A2593)+MINUTE(A2593)/60&lt;=18,1,IF(HOUR(A2593)+MINUTE(A2593)/60&gt;=23.25,1,LOOKUP(DAY(A2593),calendario!$A$12:$A$41,calendario!$C$12:$C$41)))</f>
        <v>1</v>
      </c>
      <c r="E2593" s="89">
        <f t="shared" si="401"/>
        <v>4.6534179687500004</v>
      </c>
      <c r="F2593" s="88">
        <v>18.613671875000001</v>
      </c>
      <c r="G2593" s="89">
        <f t="shared" si="401"/>
        <v>4.55442138671875</v>
      </c>
      <c r="H2593" s="86">
        <v>18.217685546875</v>
      </c>
      <c r="O2593" s="53">
        <f t="shared" si="402"/>
        <v>0</v>
      </c>
      <c r="P2593" s="54">
        <f t="shared" si="403"/>
        <v>58.927641853201457</v>
      </c>
      <c r="Q2593" s="69">
        <v>33.732605153565856</v>
      </c>
      <c r="R2593" s="53">
        <f t="shared" si="404"/>
        <v>11.124327303487764</v>
      </c>
      <c r="S2593" s="53">
        <f t="shared" si="405"/>
        <v>0</v>
      </c>
      <c r="T2593" s="53">
        <f t="shared" si="406"/>
        <v>0</v>
      </c>
      <c r="U2593" s="53">
        <f t="shared" si="407"/>
        <v>58.927641853201457</v>
      </c>
      <c r="V2593" s="69">
        <v>33.732605153565856</v>
      </c>
      <c r="W2593" s="53">
        <f t="shared" si="408"/>
        <v>11.124327303487764</v>
      </c>
      <c r="X2593" s="53">
        <f t="shared" si="409"/>
        <v>0</v>
      </c>
      <c r="Y2593" s="12"/>
      <c r="Z2593" s="21"/>
      <c r="AA2593" s="48"/>
      <c r="AB2593" s="21"/>
      <c r="AC2593" s="12"/>
    </row>
    <row r="2594" spans="1:29" x14ac:dyDescent="0.3">
      <c r="A2594" s="1">
        <f t="shared" si="400"/>
        <v>45226.979166660385</v>
      </c>
      <c r="B2594" s="6">
        <v>27</v>
      </c>
      <c r="C2594" s="6" t="s">
        <v>139</v>
      </c>
      <c r="D2594">
        <f>IF(HOUR(A2594)+MINUTE(A2594)/60&lt;=18,1,IF(HOUR(A2594)+MINUTE(A2594)/60&gt;=23.25,1,LOOKUP(DAY(A2594),calendario!$A$12:$A$41,calendario!$C$12:$C$41)))</f>
        <v>1</v>
      </c>
      <c r="E2594" s="89">
        <f t="shared" si="401"/>
        <v>4.6043945312499996</v>
      </c>
      <c r="F2594" s="88">
        <v>18.417578124999999</v>
      </c>
      <c r="G2594" s="89">
        <f t="shared" si="401"/>
        <v>4.4961362304687498</v>
      </c>
      <c r="H2594" s="86">
        <v>17.984544921874999</v>
      </c>
      <c r="O2594" s="53">
        <f t="shared" si="402"/>
        <v>0</v>
      </c>
      <c r="P2594" s="54">
        <f t="shared" si="403"/>
        <v>58.927641853201457</v>
      </c>
      <c r="Q2594" s="69">
        <v>33.732605153565856</v>
      </c>
      <c r="R2594" s="53">
        <f t="shared" si="404"/>
        <v>11.124327303487764</v>
      </c>
      <c r="S2594" s="53">
        <f t="shared" si="405"/>
        <v>0</v>
      </c>
      <c r="T2594" s="53">
        <f t="shared" si="406"/>
        <v>0</v>
      </c>
      <c r="U2594" s="53">
        <f t="shared" si="407"/>
        <v>58.927641853201457</v>
      </c>
      <c r="V2594" s="69">
        <v>33.732605153565856</v>
      </c>
      <c r="W2594" s="53">
        <f t="shared" si="408"/>
        <v>11.124327303487764</v>
      </c>
      <c r="X2594" s="53">
        <f t="shared" si="409"/>
        <v>0</v>
      </c>
      <c r="Y2594" s="12"/>
      <c r="Z2594" s="21"/>
      <c r="AA2594" s="48"/>
      <c r="AB2594" s="21"/>
      <c r="AC2594" s="12"/>
    </row>
    <row r="2595" spans="1:29" x14ac:dyDescent="0.3">
      <c r="A2595" s="1">
        <f t="shared" si="400"/>
        <v>45226.989583327049</v>
      </c>
      <c r="B2595" s="6">
        <v>27</v>
      </c>
      <c r="C2595" s="6" t="s">
        <v>140</v>
      </c>
      <c r="D2595">
        <f>IF(HOUR(A2595)+MINUTE(A2595)/60&lt;=18,1,IF(HOUR(A2595)+MINUTE(A2595)/60&gt;=23.25,1,LOOKUP(DAY(A2595),calendario!$A$12:$A$41,calendario!$C$12:$C$41)))</f>
        <v>1</v>
      </c>
      <c r="E2595" s="89">
        <f t="shared" si="401"/>
        <v>4.5082319335937502</v>
      </c>
      <c r="F2595" s="88">
        <v>18.032927734375001</v>
      </c>
      <c r="G2595" s="89">
        <f t="shared" si="401"/>
        <v>4.4960996093750003</v>
      </c>
      <c r="H2595" s="86">
        <v>17.984398437500001</v>
      </c>
      <c r="O2595" s="53">
        <f t="shared" si="402"/>
        <v>0</v>
      </c>
      <c r="P2595" s="54">
        <f t="shared" si="403"/>
        <v>58.927641853201457</v>
      </c>
      <c r="Q2595" s="69">
        <v>32.815141853201453</v>
      </c>
      <c r="R2595" s="53">
        <f t="shared" si="404"/>
        <v>11.583058953669966</v>
      </c>
      <c r="S2595" s="53">
        <f t="shared" si="405"/>
        <v>0</v>
      </c>
      <c r="T2595" s="53">
        <f t="shared" si="406"/>
        <v>0</v>
      </c>
      <c r="U2595" s="53">
        <f t="shared" si="407"/>
        <v>58.927641853201457</v>
      </c>
      <c r="V2595" s="69">
        <v>32.815141853201453</v>
      </c>
      <c r="W2595" s="53">
        <f t="shared" si="408"/>
        <v>11.583058953669966</v>
      </c>
      <c r="X2595" s="53">
        <f t="shared" si="409"/>
        <v>0</v>
      </c>
      <c r="Y2595" s="12"/>
      <c r="Z2595" s="21"/>
      <c r="AA2595" s="48"/>
      <c r="AB2595" s="21"/>
      <c r="AC2595" s="12"/>
    </row>
    <row r="2596" spans="1:29" x14ac:dyDescent="0.3">
      <c r="A2596" s="1">
        <f t="shared" si="400"/>
        <v>45226.999999993714</v>
      </c>
      <c r="B2596" s="6">
        <v>27</v>
      </c>
      <c r="C2596" s="6" t="s">
        <v>141</v>
      </c>
      <c r="D2596">
        <f>IF(HOUR(A2596)+MINUTE(A2596)/60&lt;=18,1,IF(HOUR(A2596)+MINUTE(A2596)/60&gt;=23.25,1,LOOKUP(DAY(A2596),calendario!$A$12:$A$41,calendario!$C$12:$C$41)))</f>
        <v>1</v>
      </c>
      <c r="E2596" s="89">
        <f t="shared" si="401"/>
        <v>4.5083525390624999</v>
      </c>
      <c r="F2596" s="88">
        <v>18.03341015625</v>
      </c>
      <c r="G2596" s="89">
        <f t="shared" si="401"/>
        <v>4.4961396484374996</v>
      </c>
      <c r="H2596" s="86">
        <v>17.984558593749998</v>
      </c>
      <c r="O2596" s="53">
        <f t="shared" si="402"/>
        <v>0</v>
      </c>
      <c r="P2596" s="54">
        <f t="shared" si="403"/>
        <v>58.927641853201457</v>
      </c>
      <c r="Q2596" s="69">
        <v>32.815141853201453</v>
      </c>
      <c r="R2596" s="53">
        <f t="shared" si="404"/>
        <v>11.583058953669966</v>
      </c>
      <c r="S2596" s="53">
        <f t="shared" si="405"/>
        <v>0</v>
      </c>
      <c r="T2596" s="53">
        <f t="shared" si="406"/>
        <v>0</v>
      </c>
      <c r="U2596" s="53">
        <f t="shared" si="407"/>
        <v>58.927641853201457</v>
      </c>
      <c r="V2596" s="69">
        <v>32.815141853201453</v>
      </c>
      <c r="W2596" s="53">
        <f t="shared" si="408"/>
        <v>11.583058953669966</v>
      </c>
      <c r="X2596" s="53">
        <f t="shared" si="409"/>
        <v>0</v>
      </c>
      <c r="Y2596" s="12"/>
      <c r="Z2596" s="21"/>
      <c r="AA2596" s="48"/>
      <c r="AB2596" s="21"/>
      <c r="AC2596" s="12"/>
    </row>
    <row r="2597" spans="1:29" x14ac:dyDescent="0.3">
      <c r="A2597" s="1">
        <f t="shared" si="400"/>
        <v>45227.010416660378</v>
      </c>
      <c r="B2597" s="6">
        <v>28</v>
      </c>
      <c r="C2597" s="6" t="s">
        <v>142</v>
      </c>
      <c r="D2597">
        <f>IF(HOUR(A2597)+MINUTE(A2597)/60&lt;=18,1,IF(HOUR(A2597)+MINUTE(A2597)/60&gt;=23.25,1,LOOKUP(DAY(A2597),calendario!$A$12:$A$41,calendario!$C$12:$C$41)))</f>
        <v>1</v>
      </c>
      <c r="E2597" s="89">
        <f t="shared" si="401"/>
        <v>4.1793413085937496</v>
      </c>
      <c r="F2597" s="88">
        <v>16.717365234374999</v>
      </c>
      <c r="G2597" s="89">
        <f t="shared" si="401"/>
        <v>2.5866357421875001</v>
      </c>
      <c r="H2597" s="86">
        <v>10.346542968750001</v>
      </c>
      <c r="O2597" s="53">
        <f t="shared" si="402"/>
        <v>0.26280316037471757</v>
      </c>
      <c r="P2597" s="54">
        <f t="shared" si="403"/>
        <v>58.927641853201457</v>
      </c>
      <c r="Q2597" s="69">
        <v>27.680253774076</v>
      </c>
      <c r="R2597" s="53">
        <f t="shared" si="404"/>
        <v>14.150502993232692</v>
      </c>
      <c r="S2597" s="53">
        <f t="shared" si="405"/>
        <v>3.7187969075134522</v>
      </c>
      <c r="T2597" s="53">
        <f t="shared" si="406"/>
        <v>1.8874666665849662</v>
      </c>
      <c r="U2597" s="53">
        <f t="shared" si="407"/>
        <v>58.927641853201457</v>
      </c>
      <c r="V2597" s="69">
        <v>27.680253774076</v>
      </c>
      <c r="W2597" s="53">
        <f t="shared" si="408"/>
        <v>14.150502993232692</v>
      </c>
      <c r="X2597" s="53">
        <f t="shared" si="409"/>
        <v>26.708602715137495</v>
      </c>
      <c r="Y2597" s="12"/>
      <c r="Z2597" s="21"/>
      <c r="AA2597" s="48"/>
      <c r="AB2597" s="21"/>
      <c r="AC2597" s="12"/>
    </row>
    <row r="2598" spans="1:29" x14ac:dyDescent="0.3">
      <c r="A2598" s="1">
        <f t="shared" si="400"/>
        <v>45227.020833327042</v>
      </c>
      <c r="B2598" s="6">
        <v>28</v>
      </c>
      <c r="C2598" s="6" t="s">
        <v>34</v>
      </c>
      <c r="D2598">
        <f>IF(HOUR(A2598)+MINUTE(A2598)/60&lt;=18,1,IF(HOUR(A2598)+MINUTE(A2598)/60&gt;=23.25,1,LOOKUP(DAY(A2598),calendario!$A$12:$A$41,calendario!$C$12:$C$41)))</f>
        <v>1</v>
      </c>
      <c r="E2598" s="89">
        <f t="shared" si="401"/>
        <v>1.2207410888671875</v>
      </c>
      <c r="F2598" s="88">
        <v>4.8829643554687499</v>
      </c>
      <c r="G2598" s="89">
        <f t="shared" si="401"/>
        <v>0</v>
      </c>
      <c r="H2598" s="86">
        <v>0</v>
      </c>
      <c r="O2598" s="53">
        <f t="shared" si="402"/>
        <v>3.2807682556441349</v>
      </c>
      <c r="P2598" s="54">
        <f t="shared" si="403"/>
        <v>58.927641853201457</v>
      </c>
      <c r="Q2598" s="69">
        <v>27.680253774076</v>
      </c>
      <c r="R2598" s="53">
        <f t="shared" si="404"/>
        <v>14.150502993232692</v>
      </c>
      <c r="S2598" s="53">
        <f t="shared" si="405"/>
        <v>46.424521021595126</v>
      </c>
      <c r="T2598" s="53">
        <f t="shared" si="406"/>
        <v>4.5260037464002503</v>
      </c>
      <c r="U2598" s="53">
        <f t="shared" si="407"/>
        <v>58.927641853201457</v>
      </c>
      <c r="V2598" s="69">
        <v>27.680253774076</v>
      </c>
      <c r="W2598" s="53">
        <f t="shared" si="408"/>
        <v>14.150502993232692</v>
      </c>
      <c r="X2598" s="53">
        <f t="shared" si="409"/>
        <v>64.045229560819124</v>
      </c>
      <c r="Y2598" s="12"/>
      <c r="Z2598" s="21"/>
      <c r="AA2598" s="48"/>
      <c r="AB2598" s="21"/>
      <c r="AC2598" s="12"/>
    </row>
    <row r="2599" spans="1:29" x14ac:dyDescent="0.3">
      <c r="A2599" s="1">
        <f t="shared" si="400"/>
        <v>45227.031249993706</v>
      </c>
      <c r="B2599" s="6">
        <v>28</v>
      </c>
      <c r="C2599" s="6" t="s">
        <v>36</v>
      </c>
      <c r="D2599">
        <f>IF(HOUR(A2599)+MINUTE(A2599)/60&lt;=18,1,IF(HOUR(A2599)+MINUTE(A2599)/60&gt;=23.25,1,LOOKUP(DAY(A2599),calendario!$A$12:$A$41,calendario!$C$12:$C$41)))</f>
        <v>1</v>
      </c>
      <c r="E2599" s="89">
        <f t="shared" si="401"/>
        <v>0</v>
      </c>
      <c r="F2599" s="88">
        <v>0</v>
      </c>
      <c r="G2599" s="89">
        <f t="shared" si="401"/>
        <v>0</v>
      </c>
      <c r="H2599" s="86">
        <v>0</v>
      </c>
      <c r="O2599" s="53">
        <f t="shared" si="402"/>
        <v>4.5260037464002503</v>
      </c>
      <c r="P2599" s="54">
        <f t="shared" si="403"/>
        <v>58.927641853201457</v>
      </c>
      <c r="Q2599" s="69">
        <v>27.713671525247268</v>
      </c>
      <c r="R2599" s="53">
        <f t="shared" si="404"/>
        <v>14.133794117647058</v>
      </c>
      <c r="S2599" s="53">
        <f t="shared" si="405"/>
        <v>63.969605127320406</v>
      </c>
      <c r="T2599" s="53">
        <f t="shared" si="406"/>
        <v>4.5260037464002503</v>
      </c>
      <c r="U2599" s="53">
        <f t="shared" si="407"/>
        <v>58.927641853201457</v>
      </c>
      <c r="V2599" s="69">
        <v>27.713671525247268</v>
      </c>
      <c r="W2599" s="53">
        <f t="shared" si="408"/>
        <v>14.133794117647058</v>
      </c>
      <c r="X2599" s="53">
        <f t="shared" si="409"/>
        <v>63.969605127320406</v>
      </c>
      <c r="Y2599" s="12"/>
      <c r="Z2599" s="21"/>
      <c r="AA2599" s="48"/>
      <c r="AB2599" s="21"/>
      <c r="AC2599" s="12"/>
    </row>
    <row r="2600" spans="1:29" x14ac:dyDescent="0.3">
      <c r="A2600" s="1">
        <f t="shared" si="400"/>
        <v>45227.041666660371</v>
      </c>
      <c r="B2600" s="6">
        <v>28</v>
      </c>
      <c r="C2600" s="6" t="s">
        <v>38</v>
      </c>
      <c r="D2600">
        <f>IF(HOUR(A2600)+MINUTE(A2600)/60&lt;=18,1,IF(HOUR(A2600)+MINUTE(A2600)/60&gt;=23.25,1,LOOKUP(DAY(A2600),calendario!$A$12:$A$41,calendario!$C$12:$C$41)))</f>
        <v>1</v>
      </c>
      <c r="E2600" s="89">
        <f t="shared" si="401"/>
        <v>0</v>
      </c>
      <c r="F2600" s="88">
        <v>0</v>
      </c>
      <c r="G2600" s="89">
        <f t="shared" si="401"/>
        <v>0</v>
      </c>
      <c r="H2600" s="86">
        <v>0</v>
      </c>
      <c r="O2600" s="53">
        <f t="shared" si="402"/>
        <v>4.5260037464002503</v>
      </c>
      <c r="P2600" s="54">
        <f t="shared" si="403"/>
        <v>58.927641853201457</v>
      </c>
      <c r="Q2600" s="69">
        <v>27.713671525247268</v>
      </c>
      <c r="R2600" s="53">
        <f t="shared" si="404"/>
        <v>14.133794117647058</v>
      </c>
      <c r="S2600" s="53">
        <f t="shared" si="405"/>
        <v>63.969605127320406</v>
      </c>
      <c r="T2600" s="53">
        <f t="shared" si="406"/>
        <v>4.5260037464002503</v>
      </c>
      <c r="U2600" s="53">
        <f t="shared" si="407"/>
        <v>58.927641853201457</v>
      </c>
      <c r="V2600" s="69">
        <v>27.713671525247268</v>
      </c>
      <c r="W2600" s="53">
        <f t="shared" si="408"/>
        <v>14.133794117647058</v>
      </c>
      <c r="X2600" s="53">
        <f t="shared" si="409"/>
        <v>63.969605127320406</v>
      </c>
      <c r="Y2600" s="12"/>
      <c r="Z2600" s="21"/>
      <c r="AA2600" s="48"/>
      <c r="AB2600" s="21"/>
      <c r="AC2600" s="12"/>
    </row>
    <row r="2601" spans="1:29" x14ac:dyDescent="0.3">
      <c r="A2601" s="1">
        <f t="shared" si="400"/>
        <v>45227.052083327035</v>
      </c>
      <c r="B2601" s="6">
        <v>28</v>
      </c>
      <c r="C2601" s="6" t="s">
        <v>40</v>
      </c>
      <c r="D2601">
        <f>IF(HOUR(A2601)+MINUTE(A2601)/60&lt;=18,1,IF(HOUR(A2601)+MINUTE(A2601)/60&gt;=23.25,1,LOOKUP(DAY(A2601),calendario!$A$12:$A$41,calendario!$C$12:$C$41)))</f>
        <v>1</v>
      </c>
      <c r="E2601" s="89">
        <f t="shared" si="401"/>
        <v>0</v>
      </c>
      <c r="F2601" s="88">
        <v>0</v>
      </c>
      <c r="G2601" s="89">
        <f t="shared" si="401"/>
        <v>0</v>
      </c>
      <c r="H2601" s="86">
        <v>0</v>
      </c>
      <c r="O2601" s="53">
        <f t="shared" si="402"/>
        <v>4.5260037464002503</v>
      </c>
      <c r="P2601" s="54">
        <f t="shared" si="403"/>
        <v>58.927641853201457</v>
      </c>
      <c r="Q2601" s="69">
        <v>27.712055179593964</v>
      </c>
      <c r="R2601" s="53">
        <f t="shared" si="404"/>
        <v>14.13460229047371</v>
      </c>
      <c r="S2601" s="53">
        <f t="shared" si="405"/>
        <v>63.973262920561574</v>
      </c>
      <c r="T2601" s="53">
        <f t="shared" si="406"/>
        <v>4.5260037464002503</v>
      </c>
      <c r="U2601" s="53">
        <f t="shared" si="407"/>
        <v>58.927641853201457</v>
      </c>
      <c r="V2601" s="69">
        <v>27.712055179593964</v>
      </c>
      <c r="W2601" s="53">
        <f t="shared" si="408"/>
        <v>14.13460229047371</v>
      </c>
      <c r="X2601" s="53">
        <f t="shared" si="409"/>
        <v>63.973262920561574</v>
      </c>
      <c r="Y2601" s="12"/>
      <c r="Z2601" s="21"/>
      <c r="AA2601" s="48"/>
      <c r="AB2601" s="21"/>
      <c r="AC2601" s="12"/>
    </row>
    <row r="2602" spans="1:29" x14ac:dyDescent="0.3">
      <c r="A2602" s="1">
        <f t="shared" si="400"/>
        <v>45227.062499993699</v>
      </c>
      <c r="B2602" s="6">
        <v>28</v>
      </c>
      <c r="C2602" s="6" t="s">
        <v>42</v>
      </c>
      <c r="D2602">
        <f>IF(HOUR(A2602)+MINUTE(A2602)/60&lt;=18,1,IF(HOUR(A2602)+MINUTE(A2602)/60&gt;=23.25,1,LOOKUP(DAY(A2602),calendario!$A$12:$A$41,calendario!$C$12:$C$41)))</f>
        <v>1</v>
      </c>
      <c r="E2602" s="89">
        <f t="shared" si="401"/>
        <v>0</v>
      </c>
      <c r="F2602" s="88">
        <v>0</v>
      </c>
      <c r="G2602" s="89">
        <f t="shared" si="401"/>
        <v>0</v>
      </c>
      <c r="H2602" s="86">
        <v>0</v>
      </c>
      <c r="O2602" s="53">
        <f t="shared" si="402"/>
        <v>4.5260037464002503</v>
      </c>
      <c r="P2602" s="54">
        <f t="shared" si="403"/>
        <v>58.927641853201457</v>
      </c>
      <c r="Q2602" s="69">
        <v>27.712055179593964</v>
      </c>
      <c r="R2602" s="53">
        <f t="shared" si="404"/>
        <v>14.13460229047371</v>
      </c>
      <c r="S2602" s="53">
        <f t="shared" si="405"/>
        <v>63.973262920561574</v>
      </c>
      <c r="T2602" s="53">
        <f t="shared" si="406"/>
        <v>4.5260037464002503</v>
      </c>
      <c r="U2602" s="53">
        <f t="shared" si="407"/>
        <v>58.927641853201457</v>
      </c>
      <c r="V2602" s="69">
        <v>27.712055179593964</v>
      </c>
      <c r="W2602" s="53">
        <f t="shared" si="408"/>
        <v>14.13460229047371</v>
      </c>
      <c r="X2602" s="53">
        <f t="shared" si="409"/>
        <v>63.973262920561574</v>
      </c>
      <c r="Y2602" s="12"/>
      <c r="Z2602" s="21"/>
      <c r="AA2602" s="48"/>
      <c r="AB2602" s="21"/>
      <c r="AC2602" s="12"/>
    </row>
    <row r="2603" spans="1:29" x14ac:dyDescent="0.3">
      <c r="A2603" s="1">
        <f t="shared" si="400"/>
        <v>45227.072916660363</v>
      </c>
      <c r="B2603" s="6">
        <v>28</v>
      </c>
      <c r="C2603" s="6" t="s">
        <v>43</v>
      </c>
      <c r="D2603">
        <f>IF(HOUR(A2603)+MINUTE(A2603)/60&lt;=18,1,IF(HOUR(A2603)+MINUTE(A2603)/60&gt;=23.25,1,LOOKUP(DAY(A2603),calendario!$A$12:$A$41,calendario!$C$12:$C$41)))</f>
        <v>1</v>
      </c>
      <c r="E2603" s="89">
        <f t="shared" si="401"/>
        <v>0</v>
      </c>
      <c r="F2603" s="88">
        <v>0</v>
      </c>
      <c r="G2603" s="89">
        <f t="shared" si="401"/>
        <v>0</v>
      </c>
      <c r="H2603" s="86">
        <v>0</v>
      </c>
      <c r="O2603" s="53">
        <f t="shared" si="402"/>
        <v>4.5260037464002503</v>
      </c>
      <c r="P2603" s="54">
        <f t="shared" si="403"/>
        <v>58.927641853201457</v>
      </c>
      <c r="Q2603" s="69">
        <v>27.983764445601249</v>
      </c>
      <c r="R2603" s="53">
        <f t="shared" si="404"/>
        <v>13.998747657470068</v>
      </c>
      <c r="S2603" s="53">
        <f t="shared" si="405"/>
        <v>63.35838434262125</v>
      </c>
      <c r="T2603" s="53">
        <f t="shared" si="406"/>
        <v>4.5260037464002503</v>
      </c>
      <c r="U2603" s="53">
        <f t="shared" si="407"/>
        <v>58.927641853201457</v>
      </c>
      <c r="V2603" s="69">
        <v>27.983764445601249</v>
      </c>
      <c r="W2603" s="53">
        <f t="shared" si="408"/>
        <v>13.998747657470068</v>
      </c>
      <c r="X2603" s="53">
        <f t="shared" si="409"/>
        <v>63.35838434262125</v>
      </c>
      <c r="Y2603" s="12"/>
      <c r="Z2603" s="21"/>
      <c r="AA2603" s="48"/>
      <c r="AB2603" s="21"/>
      <c r="AC2603" s="12"/>
    </row>
    <row r="2604" spans="1:29" x14ac:dyDescent="0.3">
      <c r="A2604" s="1">
        <f t="shared" si="400"/>
        <v>45227.083333327028</v>
      </c>
      <c r="B2604" s="6">
        <v>28</v>
      </c>
      <c r="C2604" s="6" t="s">
        <v>45</v>
      </c>
      <c r="D2604">
        <f>IF(HOUR(A2604)+MINUTE(A2604)/60&lt;=18,1,IF(HOUR(A2604)+MINUTE(A2604)/60&gt;=23.25,1,LOOKUP(DAY(A2604),calendario!$A$12:$A$41,calendario!$C$12:$C$41)))</f>
        <v>1</v>
      </c>
      <c r="E2604" s="89">
        <f t="shared" si="401"/>
        <v>0</v>
      </c>
      <c r="F2604" s="88">
        <v>0</v>
      </c>
      <c r="G2604" s="89">
        <f t="shared" si="401"/>
        <v>0</v>
      </c>
      <c r="H2604" s="86">
        <v>0</v>
      </c>
      <c r="O2604" s="53">
        <f t="shared" si="402"/>
        <v>4.5260037464002503</v>
      </c>
      <c r="P2604" s="54">
        <f t="shared" si="403"/>
        <v>58.927641853201457</v>
      </c>
      <c r="Q2604" s="69">
        <v>27.983764445601249</v>
      </c>
      <c r="R2604" s="53">
        <f t="shared" si="404"/>
        <v>13.998747657470068</v>
      </c>
      <c r="S2604" s="53">
        <f t="shared" si="405"/>
        <v>63.35838434262125</v>
      </c>
      <c r="T2604" s="53">
        <f t="shared" si="406"/>
        <v>4.5260037464002503</v>
      </c>
      <c r="U2604" s="53">
        <f t="shared" si="407"/>
        <v>58.927641853201457</v>
      </c>
      <c r="V2604" s="69">
        <v>27.983764445601249</v>
      </c>
      <c r="W2604" s="53">
        <f t="shared" si="408"/>
        <v>13.998747657470068</v>
      </c>
      <c r="X2604" s="53">
        <f t="shared" si="409"/>
        <v>63.35838434262125</v>
      </c>
      <c r="Y2604" s="12"/>
      <c r="Z2604" s="21"/>
      <c r="AA2604" s="48"/>
      <c r="AB2604" s="21"/>
      <c r="AC2604" s="12"/>
    </row>
    <row r="2605" spans="1:29" x14ac:dyDescent="0.3">
      <c r="A2605" s="1">
        <f t="shared" si="400"/>
        <v>45227.093749993692</v>
      </c>
      <c r="B2605" s="6">
        <v>28</v>
      </c>
      <c r="C2605" s="6" t="s">
        <v>46</v>
      </c>
      <c r="D2605">
        <f>IF(HOUR(A2605)+MINUTE(A2605)/60&lt;=18,1,IF(HOUR(A2605)+MINUTE(A2605)/60&gt;=23.25,1,LOOKUP(DAY(A2605),calendario!$A$12:$A$41,calendario!$C$12:$C$41)))</f>
        <v>1</v>
      </c>
      <c r="E2605" s="89">
        <f t="shared" si="401"/>
        <v>0</v>
      </c>
      <c r="F2605" s="88">
        <v>0</v>
      </c>
      <c r="G2605" s="89">
        <f t="shared" si="401"/>
        <v>0</v>
      </c>
      <c r="H2605" s="86">
        <v>0</v>
      </c>
      <c r="O2605" s="53">
        <f t="shared" si="402"/>
        <v>4.5260037464002503</v>
      </c>
      <c r="P2605" s="54">
        <f t="shared" si="403"/>
        <v>58.927641853201457</v>
      </c>
      <c r="Q2605" s="69">
        <v>27.970979698073922</v>
      </c>
      <c r="R2605" s="53">
        <f t="shared" si="404"/>
        <v>14.005140031233731</v>
      </c>
      <c r="S2605" s="53">
        <f t="shared" si="405"/>
        <v>63.387316250223982</v>
      </c>
      <c r="T2605" s="53">
        <f t="shared" si="406"/>
        <v>4.5260037464002503</v>
      </c>
      <c r="U2605" s="53">
        <f t="shared" si="407"/>
        <v>58.927641853201457</v>
      </c>
      <c r="V2605" s="69">
        <v>27.970979698073922</v>
      </c>
      <c r="W2605" s="53">
        <f t="shared" si="408"/>
        <v>14.005140031233731</v>
      </c>
      <c r="X2605" s="53">
        <f t="shared" si="409"/>
        <v>63.387316250223982</v>
      </c>
      <c r="Y2605" s="12"/>
      <c r="Z2605" s="21"/>
      <c r="AA2605" s="48"/>
      <c r="AB2605" s="21"/>
      <c r="AC2605" s="12"/>
    </row>
    <row r="2606" spans="1:29" x14ac:dyDescent="0.3">
      <c r="A2606" s="1">
        <f t="shared" si="400"/>
        <v>45227.104166660356</v>
      </c>
      <c r="B2606" s="6">
        <v>28</v>
      </c>
      <c r="C2606" s="6" t="s">
        <v>49</v>
      </c>
      <c r="D2606">
        <f>IF(HOUR(A2606)+MINUTE(A2606)/60&lt;=18,1,IF(HOUR(A2606)+MINUTE(A2606)/60&gt;=23.25,1,LOOKUP(DAY(A2606),calendario!$A$12:$A$41,calendario!$C$12:$C$41)))</f>
        <v>1</v>
      </c>
      <c r="E2606" s="89">
        <f t="shared" si="401"/>
        <v>0</v>
      </c>
      <c r="F2606" s="88">
        <v>0</v>
      </c>
      <c r="G2606" s="89">
        <f t="shared" si="401"/>
        <v>0</v>
      </c>
      <c r="H2606" s="86">
        <v>0</v>
      </c>
      <c r="O2606" s="53">
        <f t="shared" si="402"/>
        <v>4.5260037464002503</v>
      </c>
      <c r="P2606" s="54">
        <f t="shared" si="403"/>
        <v>58.927641853201457</v>
      </c>
      <c r="Q2606" s="69">
        <v>27.970979698073922</v>
      </c>
      <c r="R2606" s="53">
        <f t="shared" si="404"/>
        <v>14.005140031233731</v>
      </c>
      <c r="S2606" s="53">
        <f t="shared" si="405"/>
        <v>63.387316250223982</v>
      </c>
      <c r="T2606" s="53">
        <f t="shared" si="406"/>
        <v>4.5260037464002503</v>
      </c>
      <c r="U2606" s="53">
        <f t="shared" si="407"/>
        <v>58.927641853201457</v>
      </c>
      <c r="V2606" s="69">
        <v>27.970979698073922</v>
      </c>
      <c r="W2606" s="53">
        <f t="shared" si="408"/>
        <v>14.005140031233731</v>
      </c>
      <c r="X2606" s="53">
        <f t="shared" si="409"/>
        <v>63.387316250223982</v>
      </c>
      <c r="Y2606" s="12"/>
      <c r="Z2606" s="21"/>
      <c r="AA2606" s="48"/>
      <c r="AB2606" s="21"/>
      <c r="AC2606" s="12"/>
    </row>
    <row r="2607" spans="1:29" x14ac:dyDescent="0.3">
      <c r="A2607" s="1">
        <f t="shared" si="400"/>
        <v>45227.11458332702</v>
      </c>
      <c r="B2607" s="6">
        <v>28</v>
      </c>
      <c r="C2607" s="6" t="s">
        <v>52</v>
      </c>
      <c r="D2607">
        <f>IF(HOUR(A2607)+MINUTE(A2607)/60&lt;=18,1,IF(HOUR(A2607)+MINUTE(A2607)/60&gt;=23.25,1,LOOKUP(DAY(A2607),calendario!$A$12:$A$41,calendario!$C$12:$C$41)))</f>
        <v>1</v>
      </c>
      <c r="E2607" s="89">
        <f t="shared" si="401"/>
        <v>0</v>
      </c>
      <c r="F2607" s="88">
        <v>0</v>
      </c>
      <c r="G2607" s="89">
        <f t="shared" si="401"/>
        <v>0</v>
      </c>
      <c r="H2607" s="86">
        <v>0</v>
      </c>
      <c r="O2607" s="53">
        <f t="shared" si="402"/>
        <v>4.5260037464002503</v>
      </c>
      <c r="P2607" s="54">
        <f t="shared" si="403"/>
        <v>58.927641853201457</v>
      </c>
      <c r="Q2607" s="69">
        <v>27.743755335762625</v>
      </c>
      <c r="R2607" s="53">
        <f t="shared" si="404"/>
        <v>14.11875221238938</v>
      </c>
      <c r="S2607" s="53">
        <f t="shared" si="405"/>
        <v>63.901525407771153</v>
      </c>
      <c r="T2607" s="53">
        <f t="shared" si="406"/>
        <v>4.5260037464002503</v>
      </c>
      <c r="U2607" s="53">
        <f t="shared" si="407"/>
        <v>58.927641853201457</v>
      </c>
      <c r="V2607" s="69">
        <v>27.743755335762625</v>
      </c>
      <c r="W2607" s="53">
        <f t="shared" si="408"/>
        <v>14.11875221238938</v>
      </c>
      <c r="X2607" s="53">
        <f t="shared" si="409"/>
        <v>63.901525407771153</v>
      </c>
      <c r="Y2607" s="12"/>
      <c r="Z2607" s="21"/>
      <c r="AA2607" s="48"/>
      <c r="AB2607" s="21"/>
      <c r="AC2607" s="12"/>
    </row>
    <row r="2608" spans="1:29" x14ac:dyDescent="0.3">
      <c r="A2608" s="1">
        <f t="shared" si="400"/>
        <v>45227.124999993684</v>
      </c>
      <c r="B2608" s="6">
        <v>28</v>
      </c>
      <c r="C2608" s="6" t="s">
        <v>54</v>
      </c>
      <c r="D2608">
        <f>IF(HOUR(A2608)+MINUTE(A2608)/60&lt;=18,1,IF(HOUR(A2608)+MINUTE(A2608)/60&gt;=23.25,1,LOOKUP(DAY(A2608),calendario!$A$12:$A$41,calendario!$C$12:$C$41)))</f>
        <v>1</v>
      </c>
      <c r="E2608" s="89">
        <f t="shared" si="401"/>
        <v>0</v>
      </c>
      <c r="F2608" s="88">
        <v>0</v>
      </c>
      <c r="G2608" s="89">
        <f t="shared" si="401"/>
        <v>0</v>
      </c>
      <c r="H2608" s="86">
        <v>0</v>
      </c>
      <c r="O2608" s="53">
        <f t="shared" si="402"/>
        <v>4.5260037464002503</v>
      </c>
      <c r="P2608" s="54">
        <f t="shared" si="403"/>
        <v>58.927641853201457</v>
      </c>
      <c r="Q2608" s="69">
        <v>27.743755335762625</v>
      </c>
      <c r="R2608" s="53">
        <f t="shared" si="404"/>
        <v>14.11875221238938</v>
      </c>
      <c r="S2608" s="53">
        <f t="shared" si="405"/>
        <v>63.901525407771153</v>
      </c>
      <c r="T2608" s="53">
        <f t="shared" si="406"/>
        <v>4.5260037464002503</v>
      </c>
      <c r="U2608" s="53">
        <f t="shared" si="407"/>
        <v>58.927641853201457</v>
      </c>
      <c r="V2608" s="69">
        <v>27.743755335762625</v>
      </c>
      <c r="W2608" s="53">
        <f t="shared" si="408"/>
        <v>14.11875221238938</v>
      </c>
      <c r="X2608" s="53">
        <f t="shared" si="409"/>
        <v>63.901525407771153</v>
      </c>
      <c r="Y2608" s="12"/>
      <c r="Z2608" s="21"/>
      <c r="AA2608" s="48"/>
      <c r="AB2608" s="21"/>
      <c r="AC2608" s="12"/>
    </row>
    <row r="2609" spans="1:29" x14ac:dyDescent="0.3">
      <c r="A2609" s="1">
        <f t="shared" si="400"/>
        <v>45227.135416660349</v>
      </c>
      <c r="B2609" s="6">
        <v>28</v>
      </c>
      <c r="C2609" s="6" t="s">
        <v>55</v>
      </c>
      <c r="D2609">
        <f>IF(HOUR(A2609)+MINUTE(A2609)/60&lt;=18,1,IF(HOUR(A2609)+MINUTE(A2609)/60&gt;=23.25,1,LOOKUP(DAY(A2609),calendario!$A$12:$A$41,calendario!$C$12:$C$41)))</f>
        <v>1</v>
      </c>
      <c r="E2609" s="89">
        <f t="shared" si="401"/>
        <v>0</v>
      </c>
      <c r="F2609" s="88">
        <v>0</v>
      </c>
      <c r="G2609" s="89">
        <f t="shared" si="401"/>
        <v>0</v>
      </c>
      <c r="H2609" s="86">
        <v>0</v>
      </c>
      <c r="O2609" s="53">
        <f t="shared" si="402"/>
        <v>4.5260037464002503</v>
      </c>
      <c r="P2609" s="54">
        <f t="shared" si="403"/>
        <v>58.927641853201457</v>
      </c>
      <c r="Q2609" s="69">
        <v>27.764985424258199</v>
      </c>
      <c r="R2609" s="53">
        <f t="shared" si="404"/>
        <v>14.108137168141592</v>
      </c>
      <c r="S2609" s="53">
        <f t="shared" si="405"/>
        <v>63.853481677737463</v>
      </c>
      <c r="T2609" s="53">
        <f t="shared" si="406"/>
        <v>4.5260037464002503</v>
      </c>
      <c r="U2609" s="53">
        <f t="shared" si="407"/>
        <v>58.927641853201457</v>
      </c>
      <c r="V2609" s="69">
        <v>27.764985424258199</v>
      </c>
      <c r="W2609" s="53">
        <f t="shared" si="408"/>
        <v>14.108137168141592</v>
      </c>
      <c r="X2609" s="53">
        <f t="shared" si="409"/>
        <v>63.853481677737463</v>
      </c>
      <c r="Y2609" s="12"/>
      <c r="Z2609" s="21"/>
      <c r="AA2609" s="48"/>
      <c r="AB2609" s="21"/>
      <c r="AC2609" s="12"/>
    </row>
    <row r="2610" spans="1:29" x14ac:dyDescent="0.3">
      <c r="A2610" s="1">
        <f t="shared" si="400"/>
        <v>45227.145833327013</v>
      </c>
      <c r="B2610" s="6">
        <v>28</v>
      </c>
      <c r="C2610" s="6" t="s">
        <v>56</v>
      </c>
      <c r="D2610">
        <f>IF(HOUR(A2610)+MINUTE(A2610)/60&lt;=18,1,IF(HOUR(A2610)+MINUTE(A2610)/60&gt;=23.25,1,LOOKUP(DAY(A2610),calendario!$A$12:$A$41,calendario!$C$12:$C$41)))</f>
        <v>1</v>
      </c>
      <c r="E2610" s="89">
        <f t="shared" si="401"/>
        <v>0</v>
      </c>
      <c r="F2610" s="88">
        <v>0</v>
      </c>
      <c r="G2610" s="89">
        <f t="shared" si="401"/>
        <v>0</v>
      </c>
      <c r="H2610" s="86">
        <v>0</v>
      </c>
      <c r="O2610" s="53">
        <f t="shared" si="402"/>
        <v>4.5260037464002503</v>
      </c>
      <c r="P2610" s="54">
        <f t="shared" si="403"/>
        <v>58.927641853201457</v>
      </c>
      <c r="Q2610" s="69">
        <v>27.764985424258199</v>
      </c>
      <c r="R2610" s="53">
        <f t="shared" si="404"/>
        <v>14.108137168141592</v>
      </c>
      <c r="S2610" s="53">
        <f t="shared" si="405"/>
        <v>63.853481677737463</v>
      </c>
      <c r="T2610" s="53">
        <f t="shared" si="406"/>
        <v>4.5260037464002503</v>
      </c>
      <c r="U2610" s="53">
        <f t="shared" si="407"/>
        <v>58.927641853201457</v>
      </c>
      <c r="V2610" s="69">
        <v>27.764985424258199</v>
      </c>
      <c r="W2610" s="53">
        <f t="shared" si="408"/>
        <v>14.108137168141592</v>
      </c>
      <c r="X2610" s="53">
        <f t="shared" si="409"/>
        <v>63.853481677737463</v>
      </c>
      <c r="Y2610" s="12"/>
      <c r="Z2610" s="21"/>
      <c r="AA2610" s="48"/>
      <c r="AB2610" s="21"/>
      <c r="AC2610" s="12"/>
    </row>
    <row r="2611" spans="1:29" x14ac:dyDescent="0.3">
      <c r="A2611" s="1">
        <f t="shared" si="400"/>
        <v>45227.156249993677</v>
      </c>
      <c r="B2611" s="6">
        <v>28</v>
      </c>
      <c r="C2611" s="6" t="s">
        <v>57</v>
      </c>
      <c r="D2611">
        <f>IF(HOUR(A2611)+MINUTE(A2611)/60&lt;=18,1,IF(HOUR(A2611)+MINUTE(A2611)/60&gt;=23.25,1,LOOKUP(DAY(A2611),calendario!$A$12:$A$41,calendario!$C$12:$C$41)))</f>
        <v>1</v>
      </c>
      <c r="E2611" s="89">
        <f t="shared" si="401"/>
        <v>0</v>
      </c>
      <c r="F2611" s="88">
        <v>0</v>
      </c>
      <c r="G2611" s="89">
        <f t="shared" si="401"/>
        <v>0</v>
      </c>
      <c r="H2611" s="86">
        <v>0</v>
      </c>
      <c r="O2611" s="53">
        <f t="shared" si="402"/>
        <v>4.5260037464002503</v>
      </c>
      <c r="P2611" s="54">
        <f t="shared" si="403"/>
        <v>58.927641853201457</v>
      </c>
      <c r="Q2611" s="69">
        <v>27.88640812077043</v>
      </c>
      <c r="R2611" s="53">
        <f t="shared" si="404"/>
        <v>14.047425819885477</v>
      </c>
      <c r="S2611" s="53">
        <f t="shared" si="405"/>
        <v>63.578701888081277</v>
      </c>
      <c r="T2611" s="53">
        <f t="shared" si="406"/>
        <v>4.5260037464002503</v>
      </c>
      <c r="U2611" s="53">
        <f t="shared" si="407"/>
        <v>58.927641853201457</v>
      </c>
      <c r="V2611" s="69">
        <v>27.88640812077043</v>
      </c>
      <c r="W2611" s="53">
        <f t="shared" si="408"/>
        <v>14.047425819885477</v>
      </c>
      <c r="X2611" s="53">
        <f t="shared" si="409"/>
        <v>63.578701888081277</v>
      </c>
      <c r="Y2611" s="12"/>
      <c r="Z2611" s="21"/>
      <c r="AA2611" s="48"/>
      <c r="AB2611" s="21"/>
      <c r="AC2611" s="12"/>
    </row>
    <row r="2612" spans="1:29" x14ac:dyDescent="0.3">
      <c r="A2612" s="1">
        <f t="shared" si="400"/>
        <v>45227.166666660341</v>
      </c>
      <c r="B2612" s="6">
        <v>28</v>
      </c>
      <c r="C2612" s="6" t="s">
        <v>58</v>
      </c>
      <c r="D2612">
        <f>IF(HOUR(A2612)+MINUTE(A2612)/60&lt;=18,1,IF(HOUR(A2612)+MINUTE(A2612)/60&gt;=23.25,1,LOOKUP(DAY(A2612),calendario!$A$12:$A$41,calendario!$C$12:$C$41)))</f>
        <v>1</v>
      </c>
      <c r="E2612" s="89">
        <f t="shared" si="401"/>
        <v>0</v>
      </c>
      <c r="F2612" s="88">
        <v>0</v>
      </c>
      <c r="G2612" s="89">
        <f t="shared" si="401"/>
        <v>0</v>
      </c>
      <c r="H2612" s="86">
        <v>0</v>
      </c>
      <c r="O2612" s="53">
        <f t="shared" si="402"/>
        <v>4.5260037464002503</v>
      </c>
      <c r="P2612" s="54">
        <f t="shared" si="403"/>
        <v>58.927641853201457</v>
      </c>
      <c r="Q2612" s="69">
        <v>27.88640812077043</v>
      </c>
      <c r="R2612" s="53">
        <f t="shared" si="404"/>
        <v>14.047425819885477</v>
      </c>
      <c r="S2612" s="53">
        <f t="shared" si="405"/>
        <v>63.578701888081277</v>
      </c>
      <c r="T2612" s="53">
        <f t="shared" si="406"/>
        <v>4.5260037464002503</v>
      </c>
      <c r="U2612" s="53">
        <f t="shared" si="407"/>
        <v>58.927641853201457</v>
      </c>
      <c r="V2612" s="69">
        <v>27.88640812077043</v>
      </c>
      <c r="W2612" s="53">
        <f t="shared" si="408"/>
        <v>14.047425819885477</v>
      </c>
      <c r="X2612" s="53">
        <f t="shared" si="409"/>
        <v>63.578701888081277</v>
      </c>
      <c r="Y2612" s="12"/>
      <c r="Z2612" s="21"/>
      <c r="AA2612" s="48"/>
      <c r="AB2612" s="21"/>
      <c r="AC2612" s="12"/>
    </row>
    <row r="2613" spans="1:29" x14ac:dyDescent="0.3">
      <c r="A2613" s="1">
        <f t="shared" si="400"/>
        <v>45227.177083327006</v>
      </c>
      <c r="B2613" s="6">
        <v>28</v>
      </c>
      <c r="C2613" s="6" t="s">
        <v>60</v>
      </c>
      <c r="D2613">
        <f>IF(HOUR(A2613)+MINUTE(A2613)/60&lt;=18,1,IF(HOUR(A2613)+MINUTE(A2613)/60&gt;=23.25,1,LOOKUP(DAY(A2613),calendario!$A$12:$A$41,calendario!$C$12:$C$41)))</f>
        <v>1</v>
      </c>
      <c r="E2613" s="89">
        <f t="shared" si="401"/>
        <v>0</v>
      </c>
      <c r="F2613" s="88">
        <v>0</v>
      </c>
      <c r="G2613" s="89">
        <f t="shared" si="401"/>
        <v>0</v>
      </c>
      <c r="H2613" s="86">
        <v>0</v>
      </c>
      <c r="O2613" s="53">
        <f t="shared" si="402"/>
        <v>4.5260037464002503</v>
      </c>
      <c r="P2613" s="54">
        <f t="shared" si="403"/>
        <v>58.927641853201457</v>
      </c>
      <c r="Q2613" s="69">
        <v>27.745044768349818</v>
      </c>
      <c r="R2613" s="53">
        <f t="shared" si="404"/>
        <v>14.118107496095783</v>
      </c>
      <c r="S2613" s="53">
        <f t="shared" si="405"/>
        <v>63.898607419410972</v>
      </c>
      <c r="T2613" s="53">
        <f t="shared" si="406"/>
        <v>4.5260037464002503</v>
      </c>
      <c r="U2613" s="53">
        <f t="shared" si="407"/>
        <v>58.927641853201457</v>
      </c>
      <c r="V2613" s="69">
        <v>27.745044768349818</v>
      </c>
      <c r="W2613" s="53">
        <f t="shared" si="408"/>
        <v>14.118107496095783</v>
      </c>
      <c r="X2613" s="53">
        <f t="shared" si="409"/>
        <v>63.898607419410972</v>
      </c>
      <c r="Y2613" s="12"/>
      <c r="Z2613" s="21"/>
      <c r="AA2613" s="48"/>
      <c r="AB2613" s="21"/>
      <c r="AC2613" s="12"/>
    </row>
    <row r="2614" spans="1:29" x14ac:dyDescent="0.3">
      <c r="A2614" s="1">
        <f t="shared" si="400"/>
        <v>45227.18749999367</v>
      </c>
      <c r="B2614" s="6">
        <v>28</v>
      </c>
      <c r="C2614" s="6" t="s">
        <v>61</v>
      </c>
      <c r="D2614">
        <f>IF(HOUR(A2614)+MINUTE(A2614)/60&lt;=18,1,IF(HOUR(A2614)+MINUTE(A2614)/60&gt;=23.25,1,LOOKUP(DAY(A2614),calendario!$A$12:$A$41,calendario!$C$12:$C$41)))</f>
        <v>1</v>
      </c>
      <c r="E2614" s="89">
        <f t="shared" si="401"/>
        <v>0</v>
      </c>
      <c r="F2614" s="88">
        <v>0</v>
      </c>
      <c r="G2614" s="89">
        <f t="shared" si="401"/>
        <v>0</v>
      </c>
      <c r="H2614" s="86">
        <v>0</v>
      </c>
      <c r="O2614" s="53">
        <f t="shared" si="402"/>
        <v>4.5260037464002503</v>
      </c>
      <c r="P2614" s="54">
        <f t="shared" si="403"/>
        <v>58.927641853201457</v>
      </c>
      <c r="Q2614" s="69">
        <v>27.745044768349818</v>
      </c>
      <c r="R2614" s="53">
        <f t="shared" si="404"/>
        <v>14.118107496095783</v>
      </c>
      <c r="S2614" s="53">
        <f t="shared" si="405"/>
        <v>63.898607419410972</v>
      </c>
      <c r="T2614" s="53">
        <f t="shared" si="406"/>
        <v>4.5260037464002503</v>
      </c>
      <c r="U2614" s="53">
        <f t="shared" si="407"/>
        <v>58.927641853201457</v>
      </c>
      <c r="V2614" s="69">
        <v>27.745044768349818</v>
      </c>
      <c r="W2614" s="53">
        <f t="shared" si="408"/>
        <v>14.118107496095783</v>
      </c>
      <c r="X2614" s="53">
        <f t="shared" si="409"/>
        <v>63.898607419410972</v>
      </c>
      <c r="Y2614" s="12"/>
      <c r="Z2614" s="21"/>
      <c r="AA2614" s="48"/>
      <c r="AB2614" s="21"/>
      <c r="AC2614" s="12"/>
    </row>
    <row r="2615" spans="1:29" x14ac:dyDescent="0.3">
      <c r="A2615" s="1">
        <f t="shared" si="400"/>
        <v>45227.197916660334</v>
      </c>
      <c r="B2615" s="6">
        <v>28</v>
      </c>
      <c r="C2615" s="6" t="s">
        <v>62</v>
      </c>
      <c r="D2615">
        <f>IF(HOUR(A2615)+MINUTE(A2615)/60&lt;=18,1,IF(HOUR(A2615)+MINUTE(A2615)/60&gt;=23.25,1,LOOKUP(DAY(A2615),calendario!$A$12:$A$41,calendario!$C$12:$C$41)))</f>
        <v>1</v>
      </c>
      <c r="E2615" s="89">
        <f t="shared" si="401"/>
        <v>0</v>
      </c>
      <c r="F2615" s="88">
        <v>0</v>
      </c>
      <c r="G2615" s="89">
        <f t="shared" si="401"/>
        <v>0</v>
      </c>
      <c r="H2615" s="86">
        <v>0</v>
      </c>
      <c r="O2615" s="53">
        <f t="shared" si="402"/>
        <v>4.5260037464002503</v>
      </c>
      <c r="P2615" s="54">
        <f t="shared" si="403"/>
        <v>58.927641853201457</v>
      </c>
      <c r="Q2615" s="69">
        <v>27.823412024986986</v>
      </c>
      <c r="R2615" s="53">
        <f t="shared" si="404"/>
        <v>14.078923867777199</v>
      </c>
      <c r="S2615" s="53">
        <f t="shared" si="405"/>
        <v>63.721262170843502</v>
      </c>
      <c r="T2615" s="53">
        <f t="shared" si="406"/>
        <v>4.5260037464002503</v>
      </c>
      <c r="U2615" s="53">
        <f t="shared" si="407"/>
        <v>58.927641853201457</v>
      </c>
      <c r="V2615" s="69">
        <v>27.823412024986986</v>
      </c>
      <c r="W2615" s="53">
        <f t="shared" si="408"/>
        <v>14.078923867777199</v>
      </c>
      <c r="X2615" s="53">
        <f t="shared" si="409"/>
        <v>63.721262170843502</v>
      </c>
      <c r="Y2615" s="12"/>
      <c r="Z2615" s="21"/>
      <c r="AA2615" s="48"/>
      <c r="AB2615" s="21"/>
      <c r="AC2615" s="12"/>
    </row>
    <row r="2616" spans="1:29" x14ac:dyDescent="0.3">
      <c r="A2616" s="1">
        <f t="shared" si="400"/>
        <v>45227.208333326998</v>
      </c>
      <c r="B2616" s="6">
        <v>28</v>
      </c>
      <c r="C2616" s="6" t="s">
        <v>63</v>
      </c>
      <c r="D2616">
        <f>IF(HOUR(A2616)+MINUTE(A2616)/60&lt;=18,1,IF(HOUR(A2616)+MINUTE(A2616)/60&gt;=23.25,1,LOOKUP(DAY(A2616),calendario!$A$12:$A$41,calendario!$C$12:$C$41)))</f>
        <v>1</v>
      </c>
      <c r="E2616" s="89">
        <f t="shared" si="401"/>
        <v>0</v>
      </c>
      <c r="F2616" s="88">
        <v>0</v>
      </c>
      <c r="G2616" s="89">
        <f t="shared" si="401"/>
        <v>0</v>
      </c>
      <c r="H2616" s="86">
        <v>0</v>
      </c>
      <c r="O2616" s="53">
        <f t="shared" si="402"/>
        <v>4.5260037464002503</v>
      </c>
      <c r="P2616" s="54">
        <f t="shared" si="403"/>
        <v>58.927641853201457</v>
      </c>
      <c r="Q2616" s="69">
        <v>27.823412024986986</v>
      </c>
      <c r="R2616" s="53">
        <f t="shared" si="404"/>
        <v>14.078923867777199</v>
      </c>
      <c r="S2616" s="53">
        <f t="shared" si="405"/>
        <v>63.721262170843502</v>
      </c>
      <c r="T2616" s="53">
        <f t="shared" si="406"/>
        <v>4.5260037464002503</v>
      </c>
      <c r="U2616" s="53">
        <f t="shared" si="407"/>
        <v>58.927641853201457</v>
      </c>
      <c r="V2616" s="69">
        <v>27.823412024986986</v>
      </c>
      <c r="W2616" s="53">
        <f t="shared" si="408"/>
        <v>14.078923867777199</v>
      </c>
      <c r="X2616" s="53">
        <f t="shared" si="409"/>
        <v>63.721262170843502</v>
      </c>
      <c r="Y2616" s="12"/>
      <c r="Z2616" s="21"/>
      <c r="AA2616" s="48"/>
      <c r="AB2616" s="21"/>
      <c r="AC2616" s="12"/>
    </row>
    <row r="2617" spans="1:29" x14ac:dyDescent="0.3">
      <c r="A2617" s="1">
        <f t="shared" si="400"/>
        <v>45227.218749993663</v>
      </c>
      <c r="B2617" s="6">
        <v>28</v>
      </c>
      <c r="C2617" s="6" t="s">
        <v>64</v>
      </c>
      <c r="D2617">
        <f>IF(HOUR(A2617)+MINUTE(A2617)/60&lt;=18,1,IF(HOUR(A2617)+MINUTE(A2617)/60&gt;=23.25,1,LOOKUP(DAY(A2617),calendario!$A$12:$A$41,calendario!$C$12:$C$41)))</f>
        <v>1</v>
      </c>
      <c r="E2617" s="89">
        <f t="shared" si="401"/>
        <v>0</v>
      </c>
      <c r="F2617" s="88">
        <v>0</v>
      </c>
      <c r="G2617" s="89">
        <f t="shared" si="401"/>
        <v>0</v>
      </c>
      <c r="H2617" s="86">
        <v>0</v>
      </c>
      <c r="O2617" s="53">
        <f t="shared" si="402"/>
        <v>4.5260037464002503</v>
      </c>
      <c r="P2617" s="54">
        <f t="shared" si="403"/>
        <v>58.927641853201457</v>
      </c>
      <c r="Q2617" s="69">
        <v>27.774725923997917</v>
      </c>
      <c r="R2617" s="53">
        <f t="shared" si="404"/>
        <v>14.103266918271734</v>
      </c>
      <c r="S2617" s="53">
        <f t="shared" si="405"/>
        <v>63.83143890858058</v>
      </c>
      <c r="T2617" s="53">
        <f t="shared" si="406"/>
        <v>4.5260037464002503</v>
      </c>
      <c r="U2617" s="53">
        <f t="shared" si="407"/>
        <v>58.927641853201457</v>
      </c>
      <c r="V2617" s="69">
        <v>27.774725923997917</v>
      </c>
      <c r="W2617" s="53">
        <f t="shared" si="408"/>
        <v>14.103266918271734</v>
      </c>
      <c r="X2617" s="53">
        <f t="shared" si="409"/>
        <v>63.83143890858058</v>
      </c>
      <c r="Y2617" s="12"/>
      <c r="Z2617" s="21"/>
      <c r="AA2617" s="48"/>
      <c r="AB2617" s="21"/>
      <c r="AC2617" s="12"/>
    </row>
    <row r="2618" spans="1:29" x14ac:dyDescent="0.3">
      <c r="A2618" s="1">
        <f t="shared" si="400"/>
        <v>45227.229166660327</v>
      </c>
      <c r="B2618" s="6">
        <v>28</v>
      </c>
      <c r="C2618" s="6" t="s">
        <v>65</v>
      </c>
      <c r="D2618">
        <f>IF(HOUR(A2618)+MINUTE(A2618)/60&lt;=18,1,IF(HOUR(A2618)+MINUTE(A2618)/60&gt;=23.25,1,LOOKUP(DAY(A2618),calendario!$A$12:$A$41,calendario!$C$12:$C$41)))</f>
        <v>1</v>
      </c>
      <c r="E2618" s="89">
        <f t="shared" si="401"/>
        <v>0</v>
      </c>
      <c r="F2618" s="88">
        <v>0</v>
      </c>
      <c r="G2618" s="89">
        <f t="shared" si="401"/>
        <v>0</v>
      </c>
      <c r="H2618" s="86">
        <v>0</v>
      </c>
      <c r="O2618" s="53">
        <f t="shared" si="402"/>
        <v>4.5260037464002503</v>
      </c>
      <c r="P2618" s="54">
        <f t="shared" si="403"/>
        <v>58.927641853201457</v>
      </c>
      <c r="Q2618" s="69">
        <v>27.774725923997917</v>
      </c>
      <c r="R2618" s="53">
        <f t="shared" si="404"/>
        <v>14.103266918271734</v>
      </c>
      <c r="S2618" s="53">
        <f t="shared" si="405"/>
        <v>63.83143890858058</v>
      </c>
      <c r="T2618" s="53">
        <f t="shared" si="406"/>
        <v>4.5260037464002503</v>
      </c>
      <c r="U2618" s="53">
        <f t="shared" si="407"/>
        <v>58.927641853201457</v>
      </c>
      <c r="V2618" s="69">
        <v>27.774725923997917</v>
      </c>
      <c r="W2618" s="53">
        <f t="shared" si="408"/>
        <v>14.103266918271734</v>
      </c>
      <c r="X2618" s="53">
        <f t="shared" si="409"/>
        <v>63.83143890858058</v>
      </c>
      <c r="Y2618" s="12"/>
      <c r="Z2618" s="21"/>
      <c r="AA2618" s="48"/>
      <c r="AB2618" s="21"/>
      <c r="AC2618" s="12"/>
    </row>
    <row r="2619" spans="1:29" x14ac:dyDescent="0.3">
      <c r="A2619" s="1">
        <f t="shared" si="400"/>
        <v>45227.239583326991</v>
      </c>
      <c r="B2619" s="6">
        <v>28</v>
      </c>
      <c r="C2619" s="6" t="s">
        <v>66</v>
      </c>
      <c r="D2619">
        <f>IF(HOUR(A2619)+MINUTE(A2619)/60&lt;=18,1,IF(HOUR(A2619)+MINUTE(A2619)/60&gt;=23.25,1,LOOKUP(DAY(A2619),calendario!$A$12:$A$41,calendario!$C$12:$C$41)))</f>
        <v>1</v>
      </c>
      <c r="E2619" s="89">
        <f t="shared" si="401"/>
        <v>0</v>
      </c>
      <c r="F2619" s="88">
        <v>0</v>
      </c>
      <c r="G2619" s="89">
        <f t="shared" si="401"/>
        <v>0</v>
      </c>
      <c r="H2619" s="86">
        <v>0</v>
      </c>
      <c r="O2619" s="53">
        <f t="shared" si="402"/>
        <v>4.5260037464002503</v>
      </c>
      <c r="P2619" s="54">
        <f t="shared" si="403"/>
        <v>58.927641853201457</v>
      </c>
      <c r="Q2619" s="69">
        <v>27.891501821967722</v>
      </c>
      <c r="R2619" s="53">
        <f t="shared" si="404"/>
        <v>14.044878969286831</v>
      </c>
      <c r="S2619" s="53">
        <f t="shared" si="405"/>
        <v>63.567174832730281</v>
      </c>
      <c r="T2619" s="53">
        <f t="shared" si="406"/>
        <v>4.5260037464002503</v>
      </c>
      <c r="U2619" s="53">
        <f t="shared" si="407"/>
        <v>58.927641853201457</v>
      </c>
      <c r="V2619" s="69">
        <v>27.891501821967722</v>
      </c>
      <c r="W2619" s="53">
        <f t="shared" si="408"/>
        <v>14.044878969286831</v>
      </c>
      <c r="X2619" s="53">
        <f t="shared" si="409"/>
        <v>63.567174832730281</v>
      </c>
      <c r="Y2619" s="12"/>
      <c r="Z2619" s="21"/>
      <c r="AA2619" s="48"/>
      <c r="AB2619" s="21"/>
      <c r="AC2619" s="12"/>
    </row>
    <row r="2620" spans="1:29" x14ac:dyDescent="0.3">
      <c r="A2620" s="1">
        <f t="shared" si="400"/>
        <v>45227.249999993655</v>
      </c>
      <c r="B2620" s="6">
        <v>28</v>
      </c>
      <c r="C2620" s="6" t="s">
        <v>67</v>
      </c>
      <c r="D2620">
        <f>IF(HOUR(A2620)+MINUTE(A2620)/60&lt;=18,1,IF(HOUR(A2620)+MINUTE(A2620)/60&gt;=23.25,1,LOOKUP(DAY(A2620),calendario!$A$12:$A$41,calendario!$C$12:$C$41)))</f>
        <v>1</v>
      </c>
      <c r="E2620" s="89">
        <f t="shared" si="401"/>
        <v>0.58997912597656255</v>
      </c>
      <c r="F2620" s="88">
        <v>2.3599165039062502</v>
      </c>
      <c r="G2620" s="89">
        <f t="shared" si="401"/>
        <v>0</v>
      </c>
      <c r="H2620" s="86">
        <v>0</v>
      </c>
      <c r="O2620" s="53">
        <f t="shared" si="402"/>
        <v>3.9241865771649334</v>
      </c>
      <c r="P2620" s="54">
        <f t="shared" si="403"/>
        <v>58.927641853201457</v>
      </c>
      <c r="Q2620" s="69">
        <v>27.891501821967722</v>
      </c>
      <c r="R2620" s="53">
        <f t="shared" si="404"/>
        <v>14.044878969286831</v>
      </c>
      <c r="S2620" s="53">
        <f t="shared" si="405"/>
        <v>55.114725529181449</v>
      </c>
      <c r="T2620" s="53">
        <f t="shared" si="406"/>
        <v>4.5260037464002503</v>
      </c>
      <c r="U2620" s="53">
        <f t="shared" si="407"/>
        <v>58.927641853201457</v>
      </c>
      <c r="V2620" s="69">
        <v>27.891501821967722</v>
      </c>
      <c r="W2620" s="53">
        <f t="shared" si="408"/>
        <v>14.044878969286831</v>
      </c>
      <c r="X2620" s="53">
        <f t="shared" si="409"/>
        <v>63.567174832730281</v>
      </c>
      <c r="Y2620" s="12"/>
      <c r="Z2620" s="21"/>
      <c r="AA2620" s="48"/>
      <c r="AB2620" s="21"/>
      <c r="AC2620" s="12"/>
    </row>
    <row r="2621" spans="1:29" x14ac:dyDescent="0.3">
      <c r="A2621" s="1">
        <f t="shared" si="400"/>
        <v>45227.26041666032</v>
      </c>
      <c r="B2621" s="6">
        <v>28</v>
      </c>
      <c r="C2621" s="6" t="s">
        <v>68</v>
      </c>
      <c r="D2621">
        <f>IF(HOUR(A2621)+MINUTE(A2621)/60&lt;=18,1,IF(HOUR(A2621)+MINUTE(A2621)/60&gt;=23.25,1,LOOKUP(DAY(A2621),calendario!$A$12:$A$41,calendario!$C$12:$C$41)))</f>
        <v>1</v>
      </c>
      <c r="E2621" s="89">
        <f t="shared" si="401"/>
        <v>2.2522900390624998</v>
      </c>
      <c r="F2621" s="88">
        <v>9.0091601562499992</v>
      </c>
      <c r="G2621" s="89">
        <f t="shared" si="401"/>
        <v>0</v>
      </c>
      <c r="H2621" s="86">
        <v>0</v>
      </c>
      <c r="O2621" s="53">
        <f t="shared" si="402"/>
        <v>2.2285210797688535</v>
      </c>
      <c r="P2621" s="54">
        <f t="shared" si="403"/>
        <v>58.927641853201457</v>
      </c>
      <c r="Q2621" s="69">
        <v>28.537577043206664</v>
      </c>
      <c r="R2621" s="53">
        <f t="shared" si="404"/>
        <v>13.72184135866736</v>
      </c>
      <c r="S2621" s="53">
        <f t="shared" si="405"/>
        <v>30.579412721034299</v>
      </c>
      <c r="T2621" s="53">
        <f t="shared" si="406"/>
        <v>4.5260037464002503</v>
      </c>
      <c r="U2621" s="53">
        <f t="shared" si="407"/>
        <v>58.927641853201457</v>
      </c>
      <c r="V2621" s="69">
        <v>28.537577043206664</v>
      </c>
      <c r="W2621" s="53">
        <f t="shared" si="408"/>
        <v>13.72184135866736</v>
      </c>
      <c r="X2621" s="53">
        <f t="shared" si="409"/>
        <v>62.105105396838375</v>
      </c>
      <c r="Y2621" s="12"/>
      <c r="Z2621" s="21"/>
      <c r="AA2621" s="48"/>
      <c r="AB2621" s="21"/>
      <c r="AC2621" s="12"/>
    </row>
    <row r="2622" spans="1:29" x14ac:dyDescent="0.3">
      <c r="A2622" s="1">
        <f t="shared" si="400"/>
        <v>45227.270833326984</v>
      </c>
      <c r="B2622" s="6">
        <v>28</v>
      </c>
      <c r="C2622" s="6" t="s">
        <v>69</v>
      </c>
      <c r="D2622">
        <f>IF(HOUR(A2622)+MINUTE(A2622)/60&lt;=18,1,IF(HOUR(A2622)+MINUTE(A2622)/60&gt;=23.25,1,LOOKUP(DAY(A2622),calendario!$A$12:$A$41,calendario!$C$12:$C$41)))</f>
        <v>1</v>
      </c>
      <c r="E2622" s="89">
        <f t="shared" si="401"/>
        <v>4.1594418945312501</v>
      </c>
      <c r="F2622" s="88">
        <v>16.637767578125001</v>
      </c>
      <c r="G2622" s="89">
        <f t="shared" si="401"/>
        <v>2.9605185546874999</v>
      </c>
      <c r="H2622" s="86">
        <v>11.84207421875</v>
      </c>
      <c r="O2622" s="53">
        <f t="shared" si="402"/>
        <v>0.28310185996126985</v>
      </c>
      <c r="P2622" s="54">
        <f t="shared" si="403"/>
        <v>58.927641853201457</v>
      </c>
      <c r="Q2622" s="69">
        <v>28.537577043206664</v>
      </c>
      <c r="R2622" s="53">
        <f t="shared" si="404"/>
        <v>13.72184135866736</v>
      </c>
      <c r="S2622" s="53">
        <f t="shared" si="405"/>
        <v>3.8846788107322077</v>
      </c>
      <c r="T2622" s="53">
        <f t="shared" si="406"/>
        <v>1.5060818244144196</v>
      </c>
      <c r="U2622" s="53">
        <f t="shared" si="407"/>
        <v>58.927641853201457</v>
      </c>
      <c r="V2622" s="69">
        <v>28.537577043206664</v>
      </c>
      <c r="W2622" s="53">
        <f t="shared" si="408"/>
        <v>13.72184135866736</v>
      </c>
      <c r="X2622" s="53">
        <f t="shared" si="409"/>
        <v>20.666215867786978</v>
      </c>
      <c r="Y2622" s="12"/>
      <c r="Z2622" s="21"/>
      <c r="AA2622" s="48"/>
      <c r="AB2622" s="21"/>
      <c r="AC2622" s="12"/>
    </row>
    <row r="2623" spans="1:29" x14ac:dyDescent="0.3">
      <c r="A2623" s="1">
        <f t="shared" si="400"/>
        <v>45227.281249993648</v>
      </c>
      <c r="B2623" s="6">
        <v>28</v>
      </c>
      <c r="C2623" s="6" t="s">
        <v>70</v>
      </c>
      <c r="D2623">
        <f>IF(HOUR(A2623)+MINUTE(A2623)/60&lt;=18,1,IF(HOUR(A2623)+MINUTE(A2623)/60&gt;=23.25,1,LOOKUP(DAY(A2623),calendario!$A$12:$A$41,calendario!$C$12:$C$41)))</f>
        <v>1</v>
      </c>
      <c r="E2623" s="89">
        <f t="shared" si="401"/>
        <v>4.5070175781249997</v>
      </c>
      <c r="F2623" s="88">
        <v>18.028070312499999</v>
      </c>
      <c r="G2623" s="89">
        <f t="shared" si="401"/>
        <v>4.4960556640625002</v>
      </c>
      <c r="H2623" s="86">
        <v>17.984222656250001</v>
      </c>
      <c r="O2623" s="53">
        <f t="shared" si="402"/>
        <v>0</v>
      </c>
      <c r="P2623" s="54">
        <f t="shared" si="403"/>
        <v>58.927641853201457</v>
      </c>
      <c r="Q2623" s="69">
        <v>28.043182717334719</v>
      </c>
      <c r="R2623" s="53">
        <f t="shared" si="404"/>
        <v>13.969038521603332</v>
      </c>
      <c r="S2623" s="53">
        <f t="shared" si="405"/>
        <v>0</v>
      </c>
      <c r="T2623" s="53">
        <f t="shared" si="406"/>
        <v>0</v>
      </c>
      <c r="U2623" s="53">
        <f t="shared" si="407"/>
        <v>58.927641853201457</v>
      </c>
      <c r="V2623" s="69">
        <v>28.043182717334719</v>
      </c>
      <c r="W2623" s="53">
        <f t="shared" si="408"/>
        <v>13.969038521603332</v>
      </c>
      <c r="X2623" s="53">
        <f t="shared" si="409"/>
        <v>0</v>
      </c>
      <c r="Y2623" s="12"/>
      <c r="Z2623" s="21"/>
      <c r="AA2623" s="48"/>
      <c r="AB2623" s="21"/>
      <c r="AC2623" s="12"/>
    </row>
    <row r="2624" spans="1:29" x14ac:dyDescent="0.3">
      <c r="A2624" s="1">
        <f t="shared" si="400"/>
        <v>45227.291666660312</v>
      </c>
      <c r="B2624" s="6">
        <v>28</v>
      </c>
      <c r="C2624" s="6" t="s">
        <v>71</v>
      </c>
      <c r="D2624">
        <f>IF(HOUR(A2624)+MINUTE(A2624)/60&lt;=18,1,IF(HOUR(A2624)+MINUTE(A2624)/60&gt;=23.25,1,LOOKUP(DAY(A2624),calendario!$A$12:$A$41,calendario!$C$12:$C$41)))</f>
        <v>1</v>
      </c>
      <c r="E2624" s="89">
        <f t="shared" si="401"/>
        <v>4.5069223632812498</v>
      </c>
      <c r="F2624" s="88">
        <v>18.027689453124999</v>
      </c>
      <c r="G2624" s="89">
        <f t="shared" si="401"/>
        <v>4.4969321289062503</v>
      </c>
      <c r="H2624" s="86">
        <v>17.987728515625001</v>
      </c>
      <c r="O2624" s="53">
        <f t="shared" si="402"/>
        <v>0</v>
      </c>
      <c r="P2624" s="54">
        <f t="shared" si="403"/>
        <v>58.927641853201457</v>
      </c>
      <c r="Q2624" s="69">
        <v>28.043182717334719</v>
      </c>
      <c r="R2624" s="53">
        <f t="shared" si="404"/>
        <v>13.969038521603332</v>
      </c>
      <c r="S2624" s="53">
        <f t="shared" si="405"/>
        <v>0</v>
      </c>
      <c r="T2624" s="53">
        <f t="shared" si="406"/>
        <v>0</v>
      </c>
      <c r="U2624" s="53">
        <f t="shared" si="407"/>
        <v>58.927641853201457</v>
      </c>
      <c r="V2624" s="69">
        <v>28.043182717334719</v>
      </c>
      <c r="W2624" s="53">
        <f t="shared" si="408"/>
        <v>13.969038521603332</v>
      </c>
      <c r="X2624" s="53">
        <f t="shared" si="409"/>
        <v>0</v>
      </c>
      <c r="Y2624" s="12"/>
      <c r="Z2624" s="21"/>
      <c r="AA2624" s="48"/>
      <c r="AB2624" s="21"/>
      <c r="AC2624" s="12"/>
    </row>
    <row r="2625" spans="1:29" x14ac:dyDescent="0.3">
      <c r="A2625" s="1">
        <f t="shared" si="400"/>
        <v>45227.302083326977</v>
      </c>
      <c r="B2625" s="6">
        <v>28</v>
      </c>
      <c r="C2625" s="6" t="s">
        <v>72</v>
      </c>
      <c r="D2625">
        <f>IF(HOUR(A2625)+MINUTE(A2625)/60&lt;=18,1,IF(HOUR(A2625)+MINUTE(A2625)/60&gt;=23.25,1,LOOKUP(DAY(A2625),calendario!$A$12:$A$41,calendario!$C$12:$C$41)))</f>
        <v>1</v>
      </c>
      <c r="E2625" s="89">
        <f t="shared" si="401"/>
        <v>4.5069077148437504</v>
      </c>
      <c r="F2625" s="88">
        <v>18.027630859375002</v>
      </c>
      <c r="G2625" s="89">
        <f t="shared" si="401"/>
        <v>4.4975336914062503</v>
      </c>
      <c r="H2625" s="86">
        <v>17.990134765625001</v>
      </c>
      <c r="O2625" s="53">
        <f t="shared" si="402"/>
        <v>0</v>
      </c>
      <c r="P2625" s="54">
        <f t="shared" si="403"/>
        <v>58.927641853201457</v>
      </c>
      <c r="Q2625" s="69">
        <v>27.2752246225924</v>
      </c>
      <c r="R2625" s="53">
        <f t="shared" si="404"/>
        <v>14.353017568974492</v>
      </c>
      <c r="S2625" s="53">
        <f t="shared" si="405"/>
        <v>0</v>
      </c>
      <c r="T2625" s="53">
        <f t="shared" si="406"/>
        <v>0</v>
      </c>
      <c r="U2625" s="53">
        <f t="shared" si="407"/>
        <v>58.927641853201457</v>
      </c>
      <c r="V2625" s="69">
        <v>27.2752246225924</v>
      </c>
      <c r="W2625" s="53">
        <f t="shared" si="408"/>
        <v>14.353017568974492</v>
      </c>
      <c r="X2625" s="53">
        <f t="shared" si="409"/>
        <v>0</v>
      </c>
      <c r="Y2625" s="12"/>
      <c r="Z2625" s="21"/>
      <c r="AA2625" s="48"/>
      <c r="AB2625" s="21"/>
      <c r="AC2625" s="12"/>
    </row>
    <row r="2626" spans="1:29" x14ac:dyDescent="0.3">
      <c r="A2626" s="1">
        <f t="shared" si="400"/>
        <v>45227.312499993641</v>
      </c>
      <c r="B2626" s="6">
        <v>28</v>
      </c>
      <c r="C2626" s="6" t="s">
        <v>73</v>
      </c>
      <c r="D2626">
        <f>IF(HOUR(A2626)+MINUTE(A2626)/60&lt;=18,1,IF(HOUR(A2626)+MINUTE(A2626)/60&gt;=23.25,1,LOOKUP(DAY(A2626),calendario!$A$12:$A$41,calendario!$C$12:$C$41)))</f>
        <v>1</v>
      </c>
      <c r="E2626" s="89">
        <f t="shared" si="401"/>
        <v>4.5077387695312501</v>
      </c>
      <c r="F2626" s="88">
        <v>18.030955078125</v>
      </c>
      <c r="G2626" s="89">
        <f t="shared" si="401"/>
        <v>4.4976728515625002</v>
      </c>
      <c r="H2626" s="86">
        <v>17.990691406250001</v>
      </c>
      <c r="O2626" s="53">
        <f t="shared" si="402"/>
        <v>0</v>
      </c>
      <c r="P2626" s="54">
        <f t="shared" si="403"/>
        <v>58.927641853201457</v>
      </c>
      <c r="Q2626" s="69">
        <v>27.2752246225924</v>
      </c>
      <c r="R2626" s="53">
        <f t="shared" si="404"/>
        <v>14.353017568974492</v>
      </c>
      <c r="S2626" s="53">
        <f t="shared" si="405"/>
        <v>0</v>
      </c>
      <c r="T2626" s="53">
        <f t="shared" si="406"/>
        <v>0</v>
      </c>
      <c r="U2626" s="53">
        <f t="shared" si="407"/>
        <v>58.927641853201457</v>
      </c>
      <c r="V2626" s="69">
        <v>27.2752246225924</v>
      </c>
      <c r="W2626" s="53">
        <f t="shared" si="408"/>
        <v>14.353017568974492</v>
      </c>
      <c r="X2626" s="53">
        <f t="shared" si="409"/>
        <v>0</v>
      </c>
      <c r="Y2626" s="12"/>
      <c r="Z2626" s="21"/>
      <c r="AA2626" s="48"/>
      <c r="AB2626" s="21"/>
      <c r="AC2626" s="12"/>
    </row>
    <row r="2627" spans="1:29" x14ac:dyDescent="0.3">
      <c r="A2627" s="1">
        <f t="shared" si="400"/>
        <v>45227.322916660305</v>
      </c>
      <c r="B2627" s="6">
        <v>28</v>
      </c>
      <c r="C2627" s="6" t="s">
        <v>74</v>
      </c>
      <c r="D2627">
        <f>IF(HOUR(A2627)+MINUTE(A2627)/60&lt;=18,1,IF(HOUR(A2627)+MINUTE(A2627)/60&gt;=23.25,1,LOOKUP(DAY(A2627),calendario!$A$12:$A$41,calendario!$C$12:$C$41)))</f>
        <v>1</v>
      </c>
      <c r="E2627" s="89">
        <f t="shared" si="401"/>
        <v>4.5074379882812501</v>
      </c>
      <c r="F2627" s="88">
        <v>18.029751953125</v>
      </c>
      <c r="G2627" s="89">
        <f t="shared" si="401"/>
        <v>4.4975200195312501</v>
      </c>
      <c r="H2627" s="86">
        <v>17.990080078125001</v>
      </c>
      <c r="O2627" s="53">
        <f t="shared" si="402"/>
        <v>0</v>
      </c>
      <c r="P2627" s="54">
        <f t="shared" si="403"/>
        <v>58.927641853201457</v>
      </c>
      <c r="Q2627" s="69">
        <v>28.257887298282142</v>
      </c>
      <c r="R2627" s="53">
        <f t="shared" si="404"/>
        <v>13.861686231129621</v>
      </c>
      <c r="S2627" s="53">
        <f t="shared" si="405"/>
        <v>0</v>
      </c>
      <c r="T2627" s="53">
        <f t="shared" si="406"/>
        <v>0</v>
      </c>
      <c r="U2627" s="53">
        <f t="shared" si="407"/>
        <v>58.927641853201457</v>
      </c>
      <c r="V2627" s="69">
        <v>28.257887298282142</v>
      </c>
      <c r="W2627" s="53">
        <f t="shared" si="408"/>
        <v>13.861686231129621</v>
      </c>
      <c r="X2627" s="53">
        <f t="shared" si="409"/>
        <v>0</v>
      </c>
      <c r="Y2627" s="12"/>
      <c r="Z2627" s="21"/>
      <c r="AA2627" s="48"/>
      <c r="AB2627" s="21"/>
      <c r="AC2627" s="12"/>
    </row>
    <row r="2628" spans="1:29" x14ac:dyDescent="0.3">
      <c r="A2628" s="1">
        <f t="shared" si="400"/>
        <v>45227.333333326969</v>
      </c>
      <c r="B2628" s="6">
        <v>28</v>
      </c>
      <c r="C2628" s="6" t="s">
        <v>75</v>
      </c>
      <c r="D2628">
        <f>IF(HOUR(A2628)+MINUTE(A2628)/60&lt;=18,1,IF(HOUR(A2628)+MINUTE(A2628)/60&gt;=23.25,1,LOOKUP(DAY(A2628),calendario!$A$12:$A$41,calendario!$C$12:$C$41)))</f>
        <v>1</v>
      </c>
      <c r="E2628" s="89">
        <f t="shared" si="401"/>
        <v>4.5076093750000004</v>
      </c>
      <c r="F2628" s="88">
        <v>18.030437500000001</v>
      </c>
      <c r="G2628" s="89">
        <f t="shared" si="401"/>
        <v>4.4973374023437502</v>
      </c>
      <c r="H2628" s="86">
        <v>17.989349609375001</v>
      </c>
      <c r="O2628" s="53">
        <f t="shared" si="402"/>
        <v>0</v>
      </c>
      <c r="P2628" s="54">
        <f t="shared" si="403"/>
        <v>58.927641853201457</v>
      </c>
      <c r="Q2628" s="69">
        <v>28.257887298282142</v>
      </c>
      <c r="R2628" s="53">
        <f t="shared" si="404"/>
        <v>13.861686231129621</v>
      </c>
      <c r="S2628" s="53">
        <f t="shared" si="405"/>
        <v>0</v>
      </c>
      <c r="T2628" s="53">
        <f t="shared" si="406"/>
        <v>0</v>
      </c>
      <c r="U2628" s="53">
        <f t="shared" si="407"/>
        <v>58.927641853201457</v>
      </c>
      <c r="V2628" s="69">
        <v>28.257887298282142</v>
      </c>
      <c r="W2628" s="53">
        <f t="shared" si="408"/>
        <v>13.861686231129621</v>
      </c>
      <c r="X2628" s="53">
        <f t="shared" si="409"/>
        <v>0</v>
      </c>
      <c r="Y2628" s="12"/>
      <c r="Z2628" s="21"/>
      <c r="AA2628" s="48"/>
      <c r="AB2628" s="21"/>
      <c r="AC2628" s="12"/>
    </row>
    <row r="2629" spans="1:29" x14ac:dyDescent="0.3">
      <c r="A2629" s="1">
        <f t="shared" si="400"/>
        <v>45227.343749993634</v>
      </c>
      <c r="B2629" s="6">
        <v>28</v>
      </c>
      <c r="C2629" s="6" t="s">
        <v>76</v>
      </c>
      <c r="D2629">
        <f>IF(HOUR(A2629)+MINUTE(A2629)/60&lt;=18,1,IF(HOUR(A2629)+MINUTE(A2629)/60&gt;=23.25,1,LOOKUP(DAY(A2629),calendario!$A$12:$A$41,calendario!$C$12:$C$41)))</f>
        <v>1</v>
      </c>
      <c r="E2629" s="89">
        <f t="shared" si="401"/>
        <v>4.5074077148437501</v>
      </c>
      <c r="F2629" s="88">
        <v>18.029630859375001</v>
      </c>
      <c r="G2629" s="89">
        <f t="shared" si="401"/>
        <v>4.4974897460937502</v>
      </c>
      <c r="H2629" s="86">
        <v>17.989958984375001</v>
      </c>
      <c r="O2629" s="53">
        <f t="shared" si="402"/>
        <v>0</v>
      </c>
      <c r="P2629" s="54">
        <f t="shared" si="403"/>
        <v>58.927641853201457</v>
      </c>
      <c r="Q2629" s="69">
        <v>28.143523685580426</v>
      </c>
      <c r="R2629" s="53">
        <f t="shared" si="404"/>
        <v>13.918868037480479</v>
      </c>
      <c r="S2629" s="53">
        <f t="shared" si="405"/>
        <v>0</v>
      </c>
      <c r="T2629" s="53">
        <f t="shared" si="406"/>
        <v>0</v>
      </c>
      <c r="U2629" s="53">
        <f t="shared" si="407"/>
        <v>58.927641853201457</v>
      </c>
      <c r="V2629" s="69">
        <v>28.143523685580426</v>
      </c>
      <c r="W2629" s="53">
        <f t="shared" si="408"/>
        <v>13.918868037480479</v>
      </c>
      <c r="X2629" s="53">
        <f t="shared" si="409"/>
        <v>0</v>
      </c>
      <c r="Y2629" s="12"/>
      <c r="Z2629" s="21"/>
      <c r="AA2629" s="48"/>
      <c r="AB2629" s="21"/>
      <c r="AC2629" s="12"/>
    </row>
    <row r="2630" spans="1:29" x14ac:dyDescent="0.3">
      <c r="A2630" s="1">
        <f t="shared" ref="A2630:A2693" si="410">A2629+0.0104166666666667</f>
        <v>45227.354166660298</v>
      </c>
      <c r="B2630" s="6">
        <v>28</v>
      </c>
      <c r="C2630" s="6" t="s">
        <v>77</v>
      </c>
      <c r="D2630">
        <f>IF(HOUR(A2630)+MINUTE(A2630)/60&lt;=18,1,IF(HOUR(A2630)+MINUTE(A2630)/60&gt;=23.25,1,LOOKUP(DAY(A2630),calendario!$A$12:$A$41,calendario!$C$12:$C$41)))</f>
        <v>1</v>
      </c>
      <c r="E2630" s="89">
        <f t="shared" ref="E2630:G2693" si="411">F2630/4</f>
        <v>4.5073027343750001</v>
      </c>
      <c r="F2630" s="88">
        <v>18.0292109375</v>
      </c>
      <c r="G2630" s="89">
        <f t="shared" si="411"/>
        <v>4.4974790039062498</v>
      </c>
      <c r="H2630" s="86">
        <v>17.989916015624999</v>
      </c>
      <c r="O2630" s="53">
        <f t="shared" ref="O2630:O2692" si="412">IF(($K$2*95%/4-E2630)*$M$8*$M$9&lt;0,0,($K$2*95%/4-E2630)*$M$8*$M$9)</f>
        <v>0</v>
      </c>
      <c r="P2630" s="54">
        <f t="shared" ref="P2630:P2692" si="413">IF(B2630&lt;=3,IF(D2630=1,$L$14*10/$K$11,$K$14*10/$K$11),IF(D2630=1,$L$15*10/$K$11,$K$15*10/$K$11))</f>
        <v>58.927641853201457</v>
      </c>
      <c r="Q2630" s="69">
        <v>28.143523685580426</v>
      </c>
      <c r="R2630" s="53">
        <f t="shared" ref="R2630:R2692" si="414">IF((P2630*95%-Q2630)/2&lt;0,0,(P2630*95%-Q2630)/2)</f>
        <v>13.918868037480479</v>
      </c>
      <c r="S2630" s="53">
        <f t="shared" ref="S2630:S2692" si="415">R2630*O2630</f>
        <v>0</v>
      </c>
      <c r="T2630" s="53">
        <f t="shared" ref="T2630:T2692" si="416">IF(($K$3*95%/4-G2630)*$M$8*$M$9&lt;0,0,($K$3*95%/4-G2630)*$M$8*$M$9)</f>
        <v>0</v>
      </c>
      <c r="U2630" s="53">
        <f t="shared" ref="U2630:U2692" si="417">IF(B2630&lt;=3,IF(D2630=1,$L$14*10/$K$11,$K$14*10/$K$11),IF(D2630=1,$L$15*10/$K$11,$K$15*10/$K$11))</f>
        <v>58.927641853201457</v>
      </c>
      <c r="V2630" s="69">
        <v>28.143523685580426</v>
      </c>
      <c r="W2630" s="53">
        <f t="shared" ref="W2630:W2692" si="418">IF((U2630*95%-V2630)/2&lt;0,0,(U2630*95%-V2630)/2)</f>
        <v>13.918868037480479</v>
      </c>
      <c r="X2630" s="53">
        <f t="shared" ref="X2630:X2692" si="419">W2630*T2630</f>
        <v>0</v>
      </c>
      <c r="Y2630" s="12"/>
      <c r="Z2630" s="21"/>
      <c r="AA2630" s="48"/>
      <c r="AB2630" s="21"/>
      <c r="AC2630" s="12"/>
    </row>
    <row r="2631" spans="1:29" x14ac:dyDescent="0.3">
      <c r="A2631" s="1">
        <f t="shared" si="410"/>
        <v>45227.364583326962</v>
      </c>
      <c r="B2631" s="6">
        <v>28</v>
      </c>
      <c r="C2631" s="6" t="s">
        <v>78</v>
      </c>
      <c r="D2631">
        <f>IF(HOUR(A2631)+MINUTE(A2631)/60&lt;=18,1,IF(HOUR(A2631)+MINUTE(A2631)/60&gt;=23.25,1,LOOKUP(DAY(A2631),calendario!$A$12:$A$41,calendario!$C$12:$C$41)))</f>
        <v>1</v>
      </c>
      <c r="E2631" s="89">
        <f t="shared" si="411"/>
        <v>4.5073686523437502</v>
      </c>
      <c r="F2631" s="88">
        <v>18.029474609375001</v>
      </c>
      <c r="G2631" s="89">
        <f t="shared" si="411"/>
        <v>4.4974125976562496</v>
      </c>
      <c r="H2631" s="86">
        <v>17.989650390624998</v>
      </c>
      <c r="O2631" s="53">
        <f t="shared" si="412"/>
        <v>0</v>
      </c>
      <c r="P2631" s="54">
        <f t="shared" si="413"/>
        <v>58.927641853201457</v>
      </c>
      <c r="Q2631" s="69">
        <v>28.408928943258719</v>
      </c>
      <c r="R2631" s="53">
        <f t="shared" si="414"/>
        <v>13.786165408641333</v>
      </c>
      <c r="S2631" s="53">
        <f t="shared" si="415"/>
        <v>0</v>
      </c>
      <c r="T2631" s="53">
        <f t="shared" si="416"/>
        <v>0</v>
      </c>
      <c r="U2631" s="53">
        <f t="shared" si="417"/>
        <v>58.927641853201457</v>
      </c>
      <c r="V2631" s="69">
        <v>28.408928943258719</v>
      </c>
      <c r="W2631" s="53">
        <f t="shared" si="418"/>
        <v>13.786165408641333</v>
      </c>
      <c r="X2631" s="53">
        <f t="shared" si="419"/>
        <v>0</v>
      </c>
      <c r="Y2631" s="12"/>
      <c r="Z2631" s="21"/>
      <c r="AA2631" s="48"/>
      <c r="AB2631" s="21"/>
      <c r="AC2631" s="12"/>
    </row>
    <row r="2632" spans="1:29" x14ac:dyDescent="0.3">
      <c r="A2632" s="1">
        <f t="shared" si="410"/>
        <v>45227.374999993626</v>
      </c>
      <c r="B2632" s="6">
        <v>28</v>
      </c>
      <c r="C2632" s="6" t="s">
        <v>79</v>
      </c>
      <c r="D2632">
        <f>IF(HOUR(A2632)+MINUTE(A2632)/60&lt;=18,1,IF(HOUR(A2632)+MINUTE(A2632)/60&gt;=23.25,1,LOOKUP(DAY(A2632),calendario!$A$12:$A$41,calendario!$C$12:$C$41)))</f>
        <v>1</v>
      </c>
      <c r="E2632" s="89">
        <f t="shared" si="411"/>
        <v>4.5070502929687501</v>
      </c>
      <c r="F2632" s="88">
        <v>18.028201171875001</v>
      </c>
      <c r="G2632" s="89">
        <f t="shared" si="411"/>
        <v>4.49727099609375</v>
      </c>
      <c r="H2632" s="86">
        <v>17.989083984375</v>
      </c>
      <c r="O2632" s="53">
        <f t="shared" si="412"/>
        <v>0</v>
      </c>
      <c r="P2632" s="54">
        <f t="shared" si="413"/>
        <v>58.927641853201457</v>
      </c>
      <c r="Q2632" s="69">
        <v>28.408928943258719</v>
      </c>
      <c r="R2632" s="53">
        <f t="shared" si="414"/>
        <v>13.786165408641333</v>
      </c>
      <c r="S2632" s="53">
        <f t="shared" si="415"/>
        <v>0</v>
      </c>
      <c r="T2632" s="53">
        <f t="shared" si="416"/>
        <v>0</v>
      </c>
      <c r="U2632" s="53">
        <f t="shared" si="417"/>
        <v>58.927641853201457</v>
      </c>
      <c r="V2632" s="69">
        <v>28.408928943258719</v>
      </c>
      <c r="W2632" s="53">
        <f t="shared" si="418"/>
        <v>13.786165408641333</v>
      </c>
      <c r="X2632" s="53">
        <f t="shared" si="419"/>
        <v>0</v>
      </c>
      <c r="Y2632" s="12"/>
      <c r="Z2632" s="21"/>
      <c r="AA2632" s="48"/>
      <c r="AB2632" s="21"/>
      <c r="AC2632" s="12"/>
    </row>
    <row r="2633" spans="1:29" x14ac:dyDescent="0.3">
      <c r="A2633" s="1">
        <f t="shared" si="410"/>
        <v>45227.385416660291</v>
      </c>
      <c r="B2633" s="6">
        <v>28</v>
      </c>
      <c r="C2633" s="6" t="s">
        <v>80</v>
      </c>
      <c r="D2633">
        <f>IF(HOUR(A2633)+MINUTE(A2633)/60&lt;=18,1,IF(HOUR(A2633)+MINUTE(A2633)/60&gt;=23.25,1,LOOKUP(DAY(A2633),calendario!$A$12:$A$41,calendario!$C$12:$C$41)))</f>
        <v>1</v>
      </c>
      <c r="E2633" s="89">
        <f t="shared" si="411"/>
        <v>4.5065419921874996</v>
      </c>
      <c r="F2633" s="88">
        <v>18.026167968749998</v>
      </c>
      <c r="G2633" s="89">
        <f t="shared" si="411"/>
        <v>4.4972412109375002</v>
      </c>
      <c r="H2633" s="86">
        <v>17.988964843750001</v>
      </c>
      <c r="O2633" s="53">
        <f t="shared" si="412"/>
        <v>0</v>
      </c>
      <c r="P2633" s="54">
        <f t="shared" si="413"/>
        <v>58.927641853201457</v>
      </c>
      <c r="Q2633" s="69">
        <v>28.849519000520559</v>
      </c>
      <c r="R2633" s="53">
        <f t="shared" si="414"/>
        <v>13.565870380010413</v>
      </c>
      <c r="S2633" s="53">
        <f t="shared" si="415"/>
        <v>0</v>
      </c>
      <c r="T2633" s="53">
        <f t="shared" si="416"/>
        <v>0</v>
      </c>
      <c r="U2633" s="53">
        <f t="shared" si="417"/>
        <v>58.927641853201457</v>
      </c>
      <c r="V2633" s="69">
        <v>28.849519000520559</v>
      </c>
      <c r="W2633" s="53">
        <f t="shared" si="418"/>
        <v>13.565870380010413</v>
      </c>
      <c r="X2633" s="53">
        <f t="shared" si="419"/>
        <v>0</v>
      </c>
      <c r="Y2633" s="12"/>
      <c r="Z2633" s="21"/>
      <c r="AA2633" s="48"/>
      <c r="AB2633" s="21"/>
      <c r="AC2633" s="12"/>
    </row>
    <row r="2634" spans="1:29" x14ac:dyDescent="0.3">
      <c r="A2634" s="1">
        <f t="shared" si="410"/>
        <v>45227.395833326955</v>
      </c>
      <c r="B2634" s="6">
        <v>28</v>
      </c>
      <c r="C2634" s="6" t="s">
        <v>81</v>
      </c>
      <c r="D2634">
        <f>IF(HOUR(A2634)+MINUTE(A2634)/60&lt;=18,1,IF(HOUR(A2634)+MINUTE(A2634)/60&gt;=23.25,1,LOOKUP(DAY(A2634),calendario!$A$12:$A$41,calendario!$C$12:$C$41)))</f>
        <v>1</v>
      </c>
      <c r="E2634" s="89">
        <f t="shared" si="411"/>
        <v>4.50551953125</v>
      </c>
      <c r="F2634" s="88">
        <v>18.022078125</v>
      </c>
      <c r="G2634" s="89">
        <f t="shared" si="411"/>
        <v>4.4973525390624998</v>
      </c>
      <c r="H2634" s="86">
        <v>17.989410156249999</v>
      </c>
      <c r="O2634" s="53">
        <f t="shared" si="412"/>
        <v>0</v>
      </c>
      <c r="P2634" s="54">
        <f t="shared" si="413"/>
        <v>58.927641853201457</v>
      </c>
      <c r="Q2634" s="69">
        <v>28.849519000520559</v>
      </c>
      <c r="R2634" s="53">
        <f t="shared" si="414"/>
        <v>13.565870380010413</v>
      </c>
      <c r="S2634" s="53">
        <f t="shared" si="415"/>
        <v>0</v>
      </c>
      <c r="T2634" s="53">
        <f t="shared" si="416"/>
        <v>0</v>
      </c>
      <c r="U2634" s="53">
        <f t="shared" si="417"/>
        <v>58.927641853201457</v>
      </c>
      <c r="V2634" s="69">
        <v>28.849519000520559</v>
      </c>
      <c r="W2634" s="53">
        <f t="shared" si="418"/>
        <v>13.565870380010413</v>
      </c>
      <c r="X2634" s="53">
        <f t="shared" si="419"/>
        <v>0</v>
      </c>
      <c r="Y2634" s="12"/>
      <c r="Z2634" s="21"/>
      <c r="AA2634" s="48"/>
      <c r="AB2634" s="21"/>
      <c r="AC2634" s="12"/>
    </row>
    <row r="2635" spans="1:29" x14ac:dyDescent="0.3">
      <c r="A2635" s="1">
        <f t="shared" si="410"/>
        <v>45227.406249993619</v>
      </c>
      <c r="B2635" s="6">
        <v>28</v>
      </c>
      <c r="C2635" s="6" t="s">
        <v>82</v>
      </c>
      <c r="D2635">
        <f>IF(HOUR(A2635)+MINUTE(A2635)/60&lt;=18,1,IF(HOUR(A2635)+MINUTE(A2635)/60&gt;=23.25,1,LOOKUP(DAY(A2635),calendario!$A$12:$A$41,calendario!$C$12:$C$41)))</f>
        <v>1</v>
      </c>
      <c r="E2635" s="89">
        <f t="shared" si="411"/>
        <v>4.5048530273437501</v>
      </c>
      <c r="F2635" s="88">
        <v>18.019412109375001</v>
      </c>
      <c r="G2635" s="89">
        <f t="shared" si="411"/>
        <v>4.4970419921874996</v>
      </c>
      <c r="H2635" s="86">
        <v>17.988167968749998</v>
      </c>
      <c r="O2635" s="53">
        <f t="shared" si="412"/>
        <v>0</v>
      </c>
      <c r="P2635" s="54">
        <f t="shared" si="413"/>
        <v>58.927641853201457</v>
      </c>
      <c r="Q2635" s="69">
        <v>28.661638990109317</v>
      </c>
      <c r="R2635" s="53">
        <f t="shared" si="414"/>
        <v>13.659810385216034</v>
      </c>
      <c r="S2635" s="53">
        <f t="shared" si="415"/>
        <v>0</v>
      </c>
      <c r="T2635" s="53">
        <f t="shared" si="416"/>
        <v>0</v>
      </c>
      <c r="U2635" s="53">
        <f t="shared" si="417"/>
        <v>58.927641853201457</v>
      </c>
      <c r="V2635" s="69">
        <v>28.661638990109317</v>
      </c>
      <c r="W2635" s="53">
        <f t="shared" si="418"/>
        <v>13.659810385216034</v>
      </c>
      <c r="X2635" s="53">
        <f t="shared" si="419"/>
        <v>0</v>
      </c>
      <c r="Y2635" s="12"/>
      <c r="Z2635" s="21"/>
      <c r="AA2635" s="48"/>
      <c r="AB2635" s="21"/>
      <c r="AC2635" s="12"/>
    </row>
    <row r="2636" spans="1:29" x14ac:dyDescent="0.3">
      <c r="A2636" s="1">
        <f t="shared" si="410"/>
        <v>45227.416666660283</v>
      </c>
      <c r="B2636" s="6">
        <v>28</v>
      </c>
      <c r="C2636" s="6" t="s">
        <v>83</v>
      </c>
      <c r="D2636">
        <f>IF(HOUR(A2636)+MINUTE(A2636)/60&lt;=18,1,IF(HOUR(A2636)+MINUTE(A2636)/60&gt;=23.25,1,LOOKUP(DAY(A2636),calendario!$A$12:$A$41,calendario!$C$12:$C$41)))</f>
        <v>1</v>
      </c>
      <c r="E2636" s="89">
        <f t="shared" si="411"/>
        <v>4.5040249023437502</v>
      </c>
      <c r="F2636" s="88">
        <v>18.016099609375001</v>
      </c>
      <c r="G2636" s="89">
        <f t="shared" si="411"/>
        <v>4.4973291015625003</v>
      </c>
      <c r="H2636" s="86">
        <v>17.989316406250001</v>
      </c>
      <c r="O2636" s="53">
        <f t="shared" si="412"/>
        <v>0</v>
      </c>
      <c r="P2636" s="54">
        <f t="shared" si="413"/>
        <v>58.927641853201457</v>
      </c>
      <c r="Q2636" s="69">
        <v>28.661638990109317</v>
      </c>
      <c r="R2636" s="53">
        <f t="shared" si="414"/>
        <v>13.659810385216034</v>
      </c>
      <c r="S2636" s="53">
        <f t="shared" si="415"/>
        <v>0</v>
      </c>
      <c r="T2636" s="53">
        <f t="shared" si="416"/>
        <v>0</v>
      </c>
      <c r="U2636" s="53">
        <f t="shared" si="417"/>
        <v>58.927641853201457</v>
      </c>
      <c r="V2636" s="69">
        <v>28.661638990109317</v>
      </c>
      <c r="W2636" s="53">
        <f t="shared" si="418"/>
        <v>13.659810385216034</v>
      </c>
      <c r="X2636" s="53">
        <f t="shared" si="419"/>
        <v>0</v>
      </c>
      <c r="Y2636" s="12"/>
      <c r="Z2636" s="21"/>
      <c r="AA2636" s="48"/>
      <c r="AB2636" s="21"/>
      <c r="AC2636" s="12"/>
    </row>
    <row r="2637" spans="1:29" x14ac:dyDescent="0.3">
      <c r="A2637" s="1">
        <f t="shared" si="410"/>
        <v>45227.427083326947</v>
      </c>
      <c r="B2637" s="6">
        <v>28</v>
      </c>
      <c r="C2637" s="6" t="s">
        <v>84</v>
      </c>
      <c r="D2637">
        <f>IF(HOUR(A2637)+MINUTE(A2637)/60&lt;=18,1,IF(HOUR(A2637)+MINUTE(A2637)/60&gt;=23.25,1,LOOKUP(DAY(A2637),calendario!$A$12:$A$41,calendario!$C$12:$C$41)))</f>
        <v>1</v>
      </c>
      <c r="E2637" s="89">
        <f t="shared" si="411"/>
        <v>4.5024062499999999</v>
      </c>
      <c r="F2637" s="88">
        <v>18.009625</v>
      </c>
      <c r="G2637" s="89">
        <f t="shared" si="411"/>
        <v>4.4973969726562499</v>
      </c>
      <c r="H2637" s="86">
        <v>17.989587890625</v>
      </c>
      <c r="O2637" s="53">
        <f t="shared" si="412"/>
        <v>0</v>
      </c>
      <c r="P2637" s="54">
        <f t="shared" si="413"/>
        <v>58.927641853201457</v>
      </c>
      <c r="Q2637" s="69">
        <v>28.81509656428943</v>
      </c>
      <c r="R2637" s="53">
        <f t="shared" si="414"/>
        <v>13.583081598125977</v>
      </c>
      <c r="S2637" s="53">
        <f t="shared" si="415"/>
        <v>0</v>
      </c>
      <c r="T2637" s="53">
        <f t="shared" si="416"/>
        <v>0</v>
      </c>
      <c r="U2637" s="53">
        <f t="shared" si="417"/>
        <v>58.927641853201457</v>
      </c>
      <c r="V2637" s="69">
        <v>28.81509656428943</v>
      </c>
      <c r="W2637" s="53">
        <f t="shared" si="418"/>
        <v>13.583081598125977</v>
      </c>
      <c r="X2637" s="53">
        <f t="shared" si="419"/>
        <v>0</v>
      </c>
      <c r="Y2637" s="12"/>
      <c r="Z2637" s="21"/>
      <c r="AA2637" s="48"/>
      <c r="AB2637" s="21"/>
      <c r="AC2637" s="12"/>
    </row>
    <row r="2638" spans="1:29" x14ac:dyDescent="0.3">
      <c r="A2638" s="1">
        <f t="shared" si="410"/>
        <v>45227.437499993612</v>
      </c>
      <c r="B2638" s="6">
        <v>28</v>
      </c>
      <c r="C2638" s="6" t="s">
        <v>85</v>
      </c>
      <c r="D2638">
        <f>IF(HOUR(A2638)+MINUTE(A2638)/60&lt;=18,1,IF(HOUR(A2638)+MINUTE(A2638)/60&gt;=23.25,1,LOOKUP(DAY(A2638),calendario!$A$12:$A$41,calendario!$C$12:$C$41)))</f>
        <v>1</v>
      </c>
      <c r="E2638" s="89">
        <f t="shared" si="411"/>
        <v>4.5008642578125002</v>
      </c>
      <c r="F2638" s="88">
        <v>18.003457031250001</v>
      </c>
      <c r="G2638" s="89">
        <f t="shared" si="411"/>
        <v>4.4970864257812497</v>
      </c>
      <c r="H2638" s="86">
        <v>17.988345703124999</v>
      </c>
      <c r="O2638" s="53">
        <f t="shared" si="412"/>
        <v>0</v>
      </c>
      <c r="P2638" s="54">
        <f t="shared" si="413"/>
        <v>58.927641853201457</v>
      </c>
      <c r="Q2638" s="69">
        <v>28.81509656428943</v>
      </c>
      <c r="R2638" s="53">
        <f t="shared" si="414"/>
        <v>13.583081598125977</v>
      </c>
      <c r="S2638" s="53">
        <f t="shared" si="415"/>
        <v>0</v>
      </c>
      <c r="T2638" s="53">
        <f t="shared" si="416"/>
        <v>0</v>
      </c>
      <c r="U2638" s="53">
        <f t="shared" si="417"/>
        <v>58.927641853201457</v>
      </c>
      <c r="V2638" s="69">
        <v>28.81509656428943</v>
      </c>
      <c r="W2638" s="53">
        <f t="shared" si="418"/>
        <v>13.583081598125977</v>
      </c>
      <c r="X2638" s="53">
        <f t="shared" si="419"/>
        <v>0</v>
      </c>
      <c r="Y2638" s="12"/>
      <c r="Z2638" s="21"/>
      <c r="AA2638" s="48"/>
      <c r="AB2638" s="21"/>
      <c r="AC2638" s="12"/>
    </row>
    <row r="2639" spans="1:29" x14ac:dyDescent="0.3">
      <c r="A2639" s="1">
        <f t="shared" si="410"/>
        <v>45227.447916660276</v>
      </c>
      <c r="B2639" s="6">
        <v>28</v>
      </c>
      <c r="C2639" s="6" t="s">
        <v>86</v>
      </c>
      <c r="D2639">
        <f>IF(HOUR(A2639)+MINUTE(A2639)/60&lt;=18,1,IF(HOUR(A2639)+MINUTE(A2639)/60&gt;=23.25,1,LOOKUP(DAY(A2639),calendario!$A$12:$A$41,calendario!$C$12:$C$41)))</f>
        <v>1</v>
      </c>
      <c r="E2639" s="89">
        <f t="shared" si="411"/>
        <v>4.4998017578124996</v>
      </c>
      <c r="F2639" s="88">
        <v>17.999207031249998</v>
      </c>
      <c r="G2639" s="89">
        <f t="shared" si="411"/>
        <v>4.4969042968749999</v>
      </c>
      <c r="H2639" s="86">
        <v>17.9876171875</v>
      </c>
      <c r="O2639" s="53">
        <f t="shared" si="412"/>
        <v>0</v>
      </c>
      <c r="P2639" s="54">
        <f t="shared" si="413"/>
        <v>58.927641853201457</v>
      </c>
      <c r="Q2639" s="69">
        <v>28.233050234252993</v>
      </c>
      <c r="R2639" s="53">
        <f t="shared" si="414"/>
        <v>13.874104763144196</v>
      </c>
      <c r="S2639" s="53">
        <f t="shared" si="415"/>
        <v>0</v>
      </c>
      <c r="T2639" s="53">
        <f t="shared" si="416"/>
        <v>0</v>
      </c>
      <c r="U2639" s="53">
        <f t="shared" si="417"/>
        <v>58.927641853201457</v>
      </c>
      <c r="V2639" s="69">
        <v>28.233050234252993</v>
      </c>
      <c r="W2639" s="53">
        <f t="shared" si="418"/>
        <v>13.874104763144196</v>
      </c>
      <c r="X2639" s="53">
        <f t="shared" si="419"/>
        <v>0</v>
      </c>
      <c r="Y2639" s="12"/>
      <c r="Z2639" s="21"/>
      <c r="AA2639" s="48"/>
      <c r="AB2639" s="21"/>
      <c r="AC2639" s="12"/>
    </row>
    <row r="2640" spans="1:29" x14ac:dyDescent="0.3">
      <c r="A2640" s="1">
        <f t="shared" si="410"/>
        <v>45227.45833332694</v>
      </c>
      <c r="B2640" s="6">
        <v>28</v>
      </c>
      <c r="C2640" s="6" t="s">
        <v>87</v>
      </c>
      <c r="D2640">
        <f>IF(HOUR(A2640)+MINUTE(A2640)/60&lt;=18,1,IF(HOUR(A2640)+MINUTE(A2640)/60&gt;=23.25,1,LOOKUP(DAY(A2640),calendario!$A$12:$A$41,calendario!$C$12:$C$41)))</f>
        <v>1</v>
      </c>
      <c r="E2640" s="89">
        <f t="shared" si="411"/>
        <v>4.4988583984375001</v>
      </c>
      <c r="F2640" s="88">
        <v>17.995433593750001</v>
      </c>
      <c r="G2640" s="89">
        <f t="shared" si="411"/>
        <v>4.4972050781249999</v>
      </c>
      <c r="H2640" s="86">
        <v>17.9888203125</v>
      </c>
      <c r="O2640" s="53">
        <f t="shared" si="412"/>
        <v>0</v>
      </c>
      <c r="P2640" s="54">
        <f t="shared" si="413"/>
        <v>58.927641853201457</v>
      </c>
      <c r="Q2640" s="69">
        <v>28.233050234252993</v>
      </c>
      <c r="R2640" s="53">
        <f t="shared" si="414"/>
        <v>13.874104763144196</v>
      </c>
      <c r="S2640" s="53">
        <f t="shared" si="415"/>
        <v>0</v>
      </c>
      <c r="T2640" s="53">
        <f t="shared" si="416"/>
        <v>0</v>
      </c>
      <c r="U2640" s="53">
        <f t="shared" si="417"/>
        <v>58.927641853201457</v>
      </c>
      <c r="V2640" s="69">
        <v>28.233050234252993</v>
      </c>
      <c r="W2640" s="53">
        <f t="shared" si="418"/>
        <v>13.874104763144196</v>
      </c>
      <c r="X2640" s="53">
        <f t="shared" si="419"/>
        <v>0</v>
      </c>
      <c r="Y2640" s="12"/>
      <c r="Z2640" s="21"/>
      <c r="AA2640" s="48"/>
      <c r="AB2640" s="21"/>
      <c r="AC2640" s="12"/>
    </row>
    <row r="2641" spans="1:29" x14ac:dyDescent="0.3">
      <c r="A2641" s="1">
        <f t="shared" si="410"/>
        <v>45227.468749993604</v>
      </c>
      <c r="B2641" s="6">
        <v>28</v>
      </c>
      <c r="C2641" s="6" t="s">
        <v>88</v>
      </c>
      <c r="D2641">
        <f>IF(HOUR(A2641)+MINUTE(A2641)/60&lt;=18,1,IF(HOUR(A2641)+MINUTE(A2641)/60&gt;=23.25,1,LOOKUP(DAY(A2641),calendario!$A$12:$A$41,calendario!$C$12:$C$41)))</f>
        <v>1</v>
      </c>
      <c r="E2641" s="89">
        <f t="shared" si="411"/>
        <v>4.4975732421875003</v>
      </c>
      <c r="F2641" s="88">
        <v>17.990292968750001</v>
      </c>
      <c r="G2641" s="89">
        <f t="shared" si="411"/>
        <v>4.4971406250000001</v>
      </c>
      <c r="H2641" s="86">
        <v>17.9885625</v>
      </c>
      <c r="O2641" s="53">
        <f t="shared" si="412"/>
        <v>0</v>
      </c>
      <c r="P2641" s="54">
        <f t="shared" si="413"/>
        <v>58.927641853201457</v>
      </c>
      <c r="Q2641" s="69">
        <v>28.186800364393545</v>
      </c>
      <c r="R2641" s="53">
        <f t="shared" si="414"/>
        <v>13.89722969807392</v>
      </c>
      <c r="S2641" s="53">
        <f t="shared" si="415"/>
        <v>0</v>
      </c>
      <c r="T2641" s="53">
        <f t="shared" si="416"/>
        <v>0</v>
      </c>
      <c r="U2641" s="53">
        <f t="shared" si="417"/>
        <v>58.927641853201457</v>
      </c>
      <c r="V2641" s="69">
        <v>28.186800364393545</v>
      </c>
      <c r="W2641" s="53">
        <f t="shared" si="418"/>
        <v>13.89722969807392</v>
      </c>
      <c r="X2641" s="53">
        <f t="shared" si="419"/>
        <v>0</v>
      </c>
      <c r="Y2641" s="12"/>
      <c r="Z2641" s="21"/>
      <c r="AA2641" s="48"/>
      <c r="AB2641" s="21"/>
      <c r="AC2641" s="12"/>
    </row>
    <row r="2642" spans="1:29" x14ac:dyDescent="0.3">
      <c r="A2642" s="1">
        <f t="shared" si="410"/>
        <v>45227.479166660269</v>
      </c>
      <c r="B2642" s="6">
        <v>28</v>
      </c>
      <c r="C2642" s="6" t="s">
        <v>89</v>
      </c>
      <c r="D2642">
        <f>IF(HOUR(A2642)+MINUTE(A2642)/60&lt;=18,1,IF(HOUR(A2642)+MINUTE(A2642)/60&gt;=23.25,1,LOOKUP(DAY(A2642),calendario!$A$12:$A$41,calendario!$C$12:$C$41)))</f>
        <v>1</v>
      </c>
      <c r="E2642" s="89">
        <f t="shared" si="411"/>
        <v>4.4975986328125002</v>
      </c>
      <c r="F2642" s="88">
        <v>17.990394531250001</v>
      </c>
      <c r="G2642" s="89">
        <f t="shared" si="411"/>
        <v>4.4972094726562499</v>
      </c>
      <c r="H2642" s="86">
        <v>17.988837890625</v>
      </c>
      <c r="O2642" s="53">
        <f t="shared" si="412"/>
        <v>0</v>
      </c>
      <c r="P2642" s="54">
        <f t="shared" si="413"/>
        <v>58.927641853201457</v>
      </c>
      <c r="Q2642" s="69">
        <v>28.186800364393545</v>
      </c>
      <c r="R2642" s="53">
        <f t="shared" si="414"/>
        <v>13.89722969807392</v>
      </c>
      <c r="S2642" s="53">
        <f t="shared" si="415"/>
        <v>0</v>
      </c>
      <c r="T2642" s="53">
        <f t="shared" si="416"/>
        <v>0</v>
      </c>
      <c r="U2642" s="53">
        <f t="shared" si="417"/>
        <v>58.927641853201457</v>
      </c>
      <c r="V2642" s="69">
        <v>28.186800364393545</v>
      </c>
      <c r="W2642" s="53">
        <f t="shared" si="418"/>
        <v>13.89722969807392</v>
      </c>
      <c r="X2642" s="53">
        <f t="shared" si="419"/>
        <v>0</v>
      </c>
      <c r="Y2642" s="12"/>
      <c r="Z2642" s="21"/>
      <c r="AA2642" s="48"/>
      <c r="AB2642" s="21"/>
      <c r="AC2642" s="12"/>
    </row>
    <row r="2643" spans="1:29" x14ac:dyDescent="0.3">
      <c r="A2643" s="1">
        <f t="shared" si="410"/>
        <v>45227.489583326933</v>
      </c>
      <c r="B2643" s="6">
        <v>28</v>
      </c>
      <c r="C2643" s="6" t="s">
        <v>90</v>
      </c>
      <c r="D2643">
        <f>IF(HOUR(A2643)+MINUTE(A2643)/60&lt;=18,1,IF(HOUR(A2643)+MINUTE(A2643)/60&gt;=23.25,1,LOOKUP(DAY(A2643),calendario!$A$12:$A$41,calendario!$C$12:$C$41)))</f>
        <v>1</v>
      </c>
      <c r="E2643" s="89">
        <f t="shared" si="411"/>
        <v>4.4965390625000001</v>
      </c>
      <c r="F2643" s="88">
        <v>17.986156250000001</v>
      </c>
      <c r="G2643" s="89">
        <f t="shared" si="411"/>
        <v>4.4970849609375003</v>
      </c>
      <c r="H2643" s="86">
        <v>17.988339843750001</v>
      </c>
      <c r="O2643" s="53">
        <f t="shared" si="412"/>
        <v>0</v>
      </c>
      <c r="P2643" s="54">
        <f t="shared" si="413"/>
        <v>58.927641853201457</v>
      </c>
      <c r="Q2643" s="69">
        <v>29.393258198854763</v>
      </c>
      <c r="R2643" s="53">
        <f t="shared" si="414"/>
        <v>13.29400078084331</v>
      </c>
      <c r="S2643" s="53">
        <f t="shared" si="415"/>
        <v>0</v>
      </c>
      <c r="T2643" s="53">
        <f t="shared" si="416"/>
        <v>0</v>
      </c>
      <c r="U2643" s="53">
        <f t="shared" si="417"/>
        <v>58.927641853201457</v>
      </c>
      <c r="V2643" s="69">
        <v>29.393258198854763</v>
      </c>
      <c r="W2643" s="53">
        <f t="shared" si="418"/>
        <v>13.29400078084331</v>
      </c>
      <c r="X2643" s="53">
        <f t="shared" si="419"/>
        <v>0</v>
      </c>
      <c r="Y2643" s="12"/>
      <c r="Z2643" s="21"/>
      <c r="AA2643" s="48"/>
      <c r="AB2643" s="21"/>
      <c r="AC2643" s="12"/>
    </row>
    <row r="2644" spans="1:29" x14ac:dyDescent="0.3">
      <c r="A2644" s="1">
        <f t="shared" si="410"/>
        <v>45227.499999993597</v>
      </c>
      <c r="B2644" s="6">
        <v>28</v>
      </c>
      <c r="C2644" s="6" t="s">
        <v>91</v>
      </c>
      <c r="D2644">
        <f>IF(HOUR(A2644)+MINUTE(A2644)/60&lt;=18,1,IF(HOUR(A2644)+MINUTE(A2644)/60&gt;=23.25,1,LOOKUP(DAY(A2644),calendario!$A$12:$A$41,calendario!$C$12:$C$41)))</f>
        <v>1</v>
      </c>
      <c r="E2644" s="89">
        <f t="shared" si="411"/>
        <v>4.4962456054687499</v>
      </c>
      <c r="F2644" s="88">
        <v>17.984982421874999</v>
      </c>
      <c r="G2644" s="89">
        <f t="shared" si="411"/>
        <v>4.4968300781249999</v>
      </c>
      <c r="H2644" s="86">
        <v>17.9873203125</v>
      </c>
      <c r="O2644" s="53">
        <f t="shared" si="412"/>
        <v>0</v>
      </c>
      <c r="P2644" s="54">
        <f t="shared" si="413"/>
        <v>58.927641853201457</v>
      </c>
      <c r="Q2644" s="69">
        <v>29.393258198854763</v>
      </c>
      <c r="R2644" s="53">
        <f t="shared" si="414"/>
        <v>13.29400078084331</v>
      </c>
      <c r="S2644" s="53">
        <f t="shared" si="415"/>
        <v>0</v>
      </c>
      <c r="T2644" s="53">
        <f t="shared" si="416"/>
        <v>0</v>
      </c>
      <c r="U2644" s="53">
        <f t="shared" si="417"/>
        <v>58.927641853201457</v>
      </c>
      <c r="V2644" s="69">
        <v>29.393258198854763</v>
      </c>
      <c r="W2644" s="53">
        <f t="shared" si="418"/>
        <v>13.29400078084331</v>
      </c>
      <c r="X2644" s="53">
        <f t="shared" si="419"/>
        <v>0</v>
      </c>
      <c r="Y2644" s="12"/>
      <c r="Z2644" s="21"/>
      <c r="AA2644" s="48"/>
      <c r="AB2644" s="21"/>
      <c r="AC2644" s="12"/>
    </row>
    <row r="2645" spans="1:29" x14ac:dyDescent="0.3">
      <c r="A2645" s="1">
        <f t="shared" si="410"/>
        <v>45227.510416660261</v>
      </c>
      <c r="B2645" s="6">
        <v>28</v>
      </c>
      <c r="C2645" s="6" t="s">
        <v>93</v>
      </c>
      <c r="D2645">
        <f>IF(HOUR(A2645)+MINUTE(A2645)/60&lt;=18,1,IF(HOUR(A2645)+MINUTE(A2645)/60&gt;=23.25,1,LOOKUP(DAY(A2645),calendario!$A$12:$A$41,calendario!$C$12:$C$41)))</f>
        <v>1</v>
      </c>
      <c r="E2645" s="89">
        <f t="shared" si="411"/>
        <v>4.4959755859374999</v>
      </c>
      <c r="F2645" s="88">
        <v>17.98390234375</v>
      </c>
      <c r="G2645" s="89">
        <f t="shared" si="411"/>
        <v>4.49673046875</v>
      </c>
      <c r="H2645" s="86">
        <v>17.986921875</v>
      </c>
      <c r="O2645" s="53">
        <f t="shared" si="412"/>
        <v>0</v>
      </c>
      <c r="P2645" s="54">
        <f t="shared" si="413"/>
        <v>58.927641853201457</v>
      </c>
      <c r="Q2645" s="69">
        <v>28.329475793857366</v>
      </c>
      <c r="R2645" s="53">
        <f t="shared" si="414"/>
        <v>13.825891983342009</v>
      </c>
      <c r="S2645" s="53">
        <f t="shared" si="415"/>
        <v>0</v>
      </c>
      <c r="T2645" s="53">
        <f t="shared" si="416"/>
        <v>0</v>
      </c>
      <c r="U2645" s="53">
        <f t="shared" si="417"/>
        <v>58.927641853201457</v>
      </c>
      <c r="V2645" s="69">
        <v>28.329475793857366</v>
      </c>
      <c r="W2645" s="53">
        <f t="shared" si="418"/>
        <v>13.825891983342009</v>
      </c>
      <c r="X2645" s="53">
        <f t="shared" si="419"/>
        <v>0</v>
      </c>
      <c r="Y2645" s="12"/>
      <c r="Z2645" s="21"/>
      <c r="AA2645" s="48"/>
      <c r="AB2645" s="21"/>
      <c r="AC2645" s="12"/>
    </row>
    <row r="2646" spans="1:29" x14ac:dyDescent="0.3">
      <c r="A2646" s="1">
        <f t="shared" si="410"/>
        <v>45227.520833326926</v>
      </c>
      <c r="B2646" s="6">
        <v>28</v>
      </c>
      <c r="C2646" s="6" t="s">
        <v>94</v>
      </c>
      <c r="D2646">
        <f>IF(HOUR(A2646)+MINUTE(A2646)/60&lt;=18,1,IF(HOUR(A2646)+MINUTE(A2646)/60&gt;=23.25,1,LOOKUP(DAY(A2646),calendario!$A$12:$A$41,calendario!$C$12:$C$41)))</f>
        <v>1</v>
      </c>
      <c r="E2646" s="89">
        <f t="shared" si="411"/>
        <v>4.4961655273437504</v>
      </c>
      <c r="F2646" s="88">
        <v>17.984662109375002</v>
      </c>
      <c r="G2646" s="89">
        <f t="shared" si="411"/>
        <v>4.4968076171874998</v>
      </c>
      <c r="H2646" s="86">
        <v>17.987230468749999</v>
      </c>
      <c r="O2646" s="53">
        <f t="shared" si="412"/>
        <v>0</v>
      </c>
      <c r="P2646" s="54">
        <f t="shared" si="413"/>
        <v>58.927641853201457</v>
      </c>
      <c r="Q2646" s="69">
        <v>28.329475793857366</v>
      </c>
      <c r="R2646" s="53">
        <f t="shared" si="414"/>
        <v>13.825891983342009</v>
      </c>
      <c r="S2646" s="53">
        <f t="shared" si="415"/>
        <v>0</v>
      </c>
      <c r="T2646" s="53">
        <f t="shared" si="416"/>
        <v>0</v>
      </c>
      <c r="U2646" s="53">
        <f t="shared" si="417"/>
        <v>58.927641853201457</v>
      </c>
      <c r="V2646" s="69">
        <v>28.329475793857366</v>
      </c>
      <c r="W2646" s="53">
        <f t="shared" si="418"/>
        <v>13.825891983342009</v>
      </c>
      <c r="X2646" s="53">
        <f t="shared" si="419"/>
        <v>0</v>
      </c>
      <c r="Y2646" s="12"/>
      <c r="Z2646" s="21"/>
      <c r="AA2646" s="48"/>
      <c r="AB2646" s="21"/>
      <c r="AC2646" s="12"/>
    </row>
    <row r="2647" spans="1:29" x14ac:dyDescent="0.3">
      <c r="A2647" s="1">
        <f t="shared" si="410"/>
        <v>45227.53124999359</v>
      </c>
      <c r="B2647" s="6">
        <v>28</v>
      </c>
      <c r="C2647" s="6" t="s">
        <v>96</v>
      </c>
      <c r="D2647">
        <f>IF(HOUR(A2647)+MINUTE(A2647)/60&lt;=18,1,IF(HOUR(A2647)+MINUTE(A2647)/60&gt;=23.25,1,LOOKUP(DAY(A2647),calendario!$A$12:$A$41,calendario!$C$12:$C$41)))</f>
        <v>1</v>
      </c>
      <c r="E2647" s="89">
        <f t="shared" si="411"/>
        <v>4.4960742187499996</v>
      </c>
      <c r="F2647" s="88">
        <v>17.984296874999998</v>
      </c>
      <c r="G2647" s="89">
        <f t="shared" si="411"/>
        <v>4.4966933593749996</v>
      </c>
      <c r="H2647" s="86">
        <v>17.986773437499998</v>
      </c>
      <c r="O2647" s="53">
        <f t="shared" si="412"/>
        <v>0</v>
      </c>
      <c r="P2647" s="54">
        <f t="shared" si="413"/>
        <v>58.927641853201457</v>
      </c>
      <c r="Q2647" s="69">
        <v>28.11244482040604</v>
      </c>
      <c r="R2647" s="53">
        <f t="shared" si="414"/>
        <v>13.934407470067672</v>
      </c>
      <c r="S2647" s="53">
        <f t="shared" si="415"/>
        <v>0</v>
      </c>
      <c r="T2647" s="53">
        <f t="shared" si="416"/>
        <v>0</v>
      </c>
      <c r="U2647" s="53">
        <f t="shared" si="417"/>
        <v>58.927641853201457</v>
      </c>
      <c r="V2647" s="69">
        <v>28.11244482040604</v>
      </c>
      <c r="W2647" s="53">
        <f t="shared" si="418"/>
        <v>13.934407470067672</v>
      </c>
      <c r="X2647" s="53">
        <f t="shared" si="419"/>
        <v>0</v>
      </c>
      <c r="Y2647" s="12"/>
      <c r="Z2647" s="21"/>
      <c r="AA2647" s="48"/>
      <c r="AB2647" s="21"/>
      <c r="AC2647" s="12"/>
    </row>
    <row r="2648" spans="1:29" x14ac:dyDescent="0.3">
      <c r="A2648" s="1">
        <f t="shared" si="410"/>
        <v>45227.541666660254</v>
      </c>
      <c r="B2648" s="6">
        <v>28</v>
      </c>
      <c r="C2648" s="6" t="s">
        <v>97</v>
      </c>
      <c r="D2648">
        <f>IF(HOUR(A2648)+MINUTE(A2648)/60&lt;=18,1,IF(HOUR(A2648)+MINUTE(A2648)/60&gt;=23.25,1,LOOKUP(DAY(A2648),calendario!$A$12:$A$41,calendario!$C$12:$C$41)))</f>
        <v>1</v>
      </c>
      <c r="E2648" s="89">
        <f t="shared" si="411"/>
        <v>4.4957827148437497</v>
      </c>
      <c r="F2648" s="88">
        <v>17.983130859374999</v>
      </c>
      <c r="G2648" s="89">
        <f t="shared" si="411"/>
        <v>4.4973339843750004</v>
      </c>
      <c r="H2648" s="86">
        <v>17.989335937500002</v>
      </c>
      <c r="O2648" s="53">
        <f t="shared" si="412"/>
        <v>0</v>
      </c>
      <c r="P2648" s="54">
        <f t="shared" si="413"/>
        <v>58.927641853201457</v>
      </c>
      <c r="Q2648" s="69">
        <v>28.11244482040604</v>
      </c>
      <c r="R2648" s="53">
        <f t="shared" si="414"/>
        <v>13.934407470067672</v>
      </c>
      <c r="S2648" s="53">
        <f t="shared" si="415"/>
        <v>0</v>
      </c>
      <c r="T2648" s="53">
        <f t="shared" si="416"/>
        <v>0</v>
      </c>
      <c r="U2648" s="53">
        <f t="shared" si="417"/>
        <v>58.927641853201457</v>
      </c>
      <c r="V2648" s="69">
        <v>28.11244482040604</v>
      </c>
      <c r="W2648" s="53">
        <f t="shared" si="418"/>
        <v>13.934407470067672</v>
      </c>
      <c r="X2648" s="53">
        <f t="shared" si="419"/>
        <v>0</v>
      </c>
      <c r="Y2648" s="12"/>
      <c r="Z2648" s="21"/>
      <c r="AA2648" s="48"/>
      <c r="AB2648" s="21"/>
      <c r="AC2648" s="12"/>
    </row>
    <row r="2649" spans="1:29" x14ac:dyDescent="0.3">
      <c r="A2649" s="1">
        <f t="shared" si="410"/>
        <v>45227.552083326918</v>
      </c>
      <c r="B2649" s="6">
        <v>28</v>
      </c>
      <c r="C2649" s="6" t="s">
        <v>98</v>
      </c>
      <c r="D2649">
        <f>IF(HOUR(A2649)+MINUTE(A2649)/60&lt;=18,1,IF(HOUR(A2649)+MINUTE(A2649)/60&gt;=23.25,1,LOOKUP(DAY(A2649),calendario!$A$12:$A$41,calendario!$C$12:$C$41)))</f>
        <v>1</v>
      </c>
      <c r="E2649" s="89">
        <f t="shared" si="411"/>
        <v>4.4959755859374999</v>
      </c>
      <c r="F2649" s="88">
        <v>17.98390234375</v>
      </c>
      <c r="G2649" s="89">
        <f t="shared" si="411"/>
        <v>4.4976494140624999</v>
      </c>
      <c r="H2649" s="86">
        <v>17.990597656249999</v>
      </c>
      <c r="O2649" s="53">
        <f t="shared" si="412"/>
        <v>0</v>
      </c>
      <c r="P2649" s="54">
        <f t="shared" si="413"/>
        <v>58.927641853201457</v>
      </c>
      <c r="Q2649" s="69">
        <v>28.185068193649141</v>
      </c>
      <c r="R2649" s="53">
        <f t="shared" si="414"/>
        <v>13.898095783446122</v>
      </c>
      <c r="S2649" s="53">
        <f t="shared" si="415"/>
        <v>0</v>
      </c>
      <c r="T2649" s="53">
        <f t="shared" si="416"/>
        <v>0</v>
      </c>
      <c r="U2649" s="53">
        <f t="shared" si="417"/>
        <v>58.927641853201457</v>
      </c>
      <c r="V2649" s="69">
        <v>28.185068193649141</v>
      </c>
      <c r="W2649" s="53">
        <f t="shared" si="418"/>
        <v>13.898095783446122</v>
      </c>
      <c r="X2649" s="53">
        <f t="shared" si="419"/>
        <v>0</v>
      </c>
      <c r="Y2649" s="12"/>
      <c r="Z2649" s="21"/>
      <c r="AA2649" s="48"/>
      <c r="AB2649" s="21"/>
      <c r="AC2649" s="12"/>
    </row>
    <row r="2650" spans="1:29" x14ac:dyDescent="0.3">
      <c r="A2650" s="1">
        <f t="shared" si="410"/>
        <v>45227.562499993583</v>
      </c>
      <c r="B2650" s="6">
        <v>28</v>
      </c>
      <c r="C2650" s="6" t="s">
        <v>99</v>
      </c>
      <c r="D2650">
        <f>IF(HOUR(A2650)+MINUTE(A2650)/60&lt;=18,1,IF(HOUR(A2650)+MINUTE(A2650)/60&gt;=23.25,1,LOOKUP(DAY(A2650),calendario!$A$12:$A$41,calendario!$C$12:$C$41)))</f>
        <v>1</v>
      </c>
      <c r="E2650" s="89">
        <f t="shared" si="411"/>
        <v>4.4958374023437502</v>
      </c>
      <c r="F2650" s="88">
        <v>17.983349609375001</v>
      </c>
      <c r="G2650" s="89">
        <f t="shared" si="411"/>
        <v>4.4975556640625003</v>
      </c>
      <c r="H2650" s="86">
        <v>17.990222656250001</v>
      </c>
      <c r="O2650" s="53">
        <f t="shared" si="412"/>
        <v>0</v>
      </c>
      <c r="P2650" s="54">
        <f t="shared" si="413"/>
        <v>58.927641853201457</v>
      </c>
      <c r="Q2650" s="69">
        <v>28.185068193649141</v>
      </c>
      <c r="R2650" s="53">
        <f t="shared" si="414"/>
        <v>13.898095783446122</v>
      </c>
      <c r="S2650" s="53">
        <f t="shared" si="415"/>
        <v>0</v>
      </c>
      <c r="T2650" s="53">
        <f t="shared" si="416"/>
        <v>0</v>
      </c>
      <c r="U2650" s="53">
        <f t="shared" si="417"/>
        <v>58.927641853201457</v>
      </c>
      <c r="V2650" s="69">
        <v>28.185068193649141</v>
      </c>
      <c r="W2650" s="53">
        <f t="shared" si="418"/>
        <v>13.898095783446122</v>
      </c>
      <c r="X2650" s="53">
        <f t="shared" si="419"/>
        <v>0</v>
      </c>
      <c r="Y2650" s="12"/>
      <c r="Z2650" s="21"/>
      <c r="AA2650" s="48"/>
      <c r="AB2650" s="21"/>
      <c r="AC2650" s="12"/>
    </row>
    <row r="2651" spans="1:29" x14ac:dyDescent="0.3">
      <c r="A2651" s="1">
        <f t="shared" si="410"/>
        <v>45227.572916660247</v>
      </c>
      <c r="B2651" s="6">
        <v>28</v>
      </c>
      <c r="C2651" s="6" t="s">
        <v>100</v>
      </c>
      <c r="D2651">
        <f>IF(HOUR(A2651)+MINUTE(A2651)/60&lt;=18,1,IF(HOUR(A2651)+MINUTE(A2651)/60&gt;=23.25,1,LOOKUP(DAY(A2651),calendario!$A$12:$A$41,calendario!$C$12:$C$41)))</f>
        <v>1</v>
      </c>
      <c r="E2651" s="89">
        <f t="shared" si="411"/>
        <v>4.4960043945312496</v>
      </c>
      <c r="F2651" s="88">
        <v>17.984017578124998</v>
      </c>
      <c r="G2651" s="89">
        <f t="shared" si="411"/>
        <v>4.4975468750000003</v>
      </c>
      <c r="H2651" s="86">
        <v>17.990187500000001</v>
      </c>
      <c r="O2651" s="53">
        <f t="shared" si="412"/>
        <v>0</v>
      </c>
      <c r="P2651" s="54">
        <f t="shared" si="413"/>
        <v>58.927641853201457</v>
      </c>
      <c r="Q2651" s="69">
        <v>37.903272254034356</v>
      </c>
      <c r="R2651" s="53">
        <f t="shared" si="414"/>
        <v>9.0389937532535143</v>
      </c>
      <c r="S2651" s="53">
        <f t="shared" si="415"/>
        <v>0</v>
      </c>
      <c r="T2651" s="53">
        <f t="shared" si="416"/>
        <v>0</v>
      </c>
      <c r="U2651" s="53">
        <f t="shared" si="417"/>
        <v>58.927641853201457</v>
      </c>
      <c r="V2651" s="69">
        <v>37.903272254034356</v>
      </c>
      <c r="W2651" s="53">
        <f t="shared" si="418"/>
        <v>9.0389937532535143</v>
      </c>
      <c r="X2651" s="53">
        <f t="shared" si="419"/>
        <v>0</v>
      </c>
      <c r="Y2651" s="12"/>
      <c r="Z2651" s="21"/>
      <c r="AA2651" s="48"/>
      <c r="AB2651" s="21"/>
      <c r="AC2651" s="12"/>
    </row>
    <row r="2652" spans="1:29" x14ac:dyDescent="0.3">
      <c r="A2652" s="1">
        <f t="shared" si="410"/>
        <v>45227.583333326911</v>
      </c>
      <c r="B2652" s="6">
        <v>28</v>
      </c>
      <c r="C2652" s="6" t="s">
        <v>101</v>
      </c>
      <c r="D2652">
        <f>IF(HOUR(A2652)+MINUTE(A2652)/60&lt;=18,1,IF(HOUR(A2652)+MINUTE(A2652)/60&gt;=23.25,1,LOOKUP(DAY(A2652),calendario!$A$12:$A$41,calendario!$C$12:$C$41)))</f>
        <v>1</v>
      </c>
      <c r="E2652" s="89">
        <f t="shared" si="411"/>
        <v>4.4962031250000001</v>
      </c>
      <c r="F2652" s="88">
        <v>17.9848125</v>
      </c>
      <c r="G2652" s="89">
        <f t="shared" si="411"/>
        <v>4.49735791015625</v>
      </c>
      <c r="H2652" s="86">
        <v>17.989431640625</v>
      </c>
      <c r="O2652" s="53">
        <f t="shared" si="412"/>
        <v>0</v>
      </c>
      <c r="P2652" s="54">
        <f t="shared" si="413"/>
        <v>58.927641853201457</v>
      </c>
      <c r="Q2652" s="69">
        <v>37.903272254034356</v>
      </c>
      <c r="R2652" s="53">
        <f t="shared" si="414"/>
        <v>9.0389937532535143</v>
      </c>
      <c r="S2652" s="53">
        <f t="shared" si="415"/>
        <v>0</v>
      </c>
      <c r="T2652" s="53">
        <f t="shared" si="416"/>
        <v>0</v>
      </c>
      <c r="U2652" s="53">
        <f t="shared" si="417"/>
        <v>58.927641853201457</v>
      </c>
      <c r="V2652" s="69">
        <v>37.903272254034356</v>
      </c>
      <c r="W2652" s="53">
        <f t="shared" si="418"/>
        <v>9.0389937532535143</v>
      </c>
      <c r="X2652" s="53">
        <f t="shared" si="419"/>
        <v>0</v>
      </c>
      <c r="Y2652" s="12"/>
      <c r="Z2652" s="21"/>
      <c r="AA2652" s="48"/>
      <c r="AB2652" s="21"/>
      <c r="AC2652" s="12"/>
    </row>
    <row r="2653" spans="1:29" x14ac:dyDescent="0.3">
      <c r="A2653" s="1">
        <f t="shared" si="410"/>
        <v>45227.593749993575</v>
      </c>
      <c r="B2653" s="6">
        <v>28</v>
      </c>
      <c r="C2653" s="6" t="s">
        <v>102</v>
      </c>
      <c r="D2653">
        <f>IF(HOUR(A2653)+MINUTE(A2653)/60&lt;=18,1,IF(HOUR(A2653)+MINUTE(A2653)/60&gt;=23.25,1,LOOKUP(DAY(A2653),calendario!$A$12:$A$41,calendario!$C$12:$C$41)))</f>
        <v>1</v>
      </c>
      <c r="E2653" s="89">
        <f t="shared" si="411"/>
        <v>4.4961196289062499</v>
      </c>
      <c r="F2653" s="88">
        <v>17.984478515625</v>
      </c>
      <c r="G2653" s="89">
        <f t="shared" si="411"/>
        <v>4.4973906250000004</v>
      </c>
      <c r="H2653" s="86">
        <v>17.989562500000002</v>
      </c>
      <c r="O2653" s="53">
        <f t="shared" si="412"/>
        <v>0</v>
      </c>
      <c r="P2653" s="54">
        <f t="shared" si="413"/>
        <v>58.927641853201457</v>
      </c>
      <c r="Q2653" s="69">
        <v>37.416771473191048</v>
      </c>
      <c r="R2653" s="53">
        <f t="shared" si="414"/>
        <v>9.2822441436751681</v>
      </c>
      <c r="S2653" s="53">
        <f t="shared" si="415"/>
        <v>0</v>
      </c>
      <c r="T2653" s="53">
        <f t="shared" si="416"/>
        <v>0</v>
      </c>
      <c r="U2653" s="53">
        <f t="shared" si="417"/>
        <v>58.927641853201457</v>
      </c>
      <c r="V2653" s="69">
        <v>37.416771473191048</v>
      </c>
      <c r="W2653" s="53">
        <f t="shared" si="418"/>
        <v>9.2822441436751681</v>
      </c>
      <c r="X2653" s="53">
        <f t="shared" si="419"/>
        <v>0</v>
      </c>
      <c r="Y2653" s="12"/>
      <c r="Z2653" s="21"/>
      <c r="AA2653" s="48"/>
      <c r="AB2653" s="21"/>
      <c r="AC2653" s="12"/>
    </row>
    <row r="2654" spans="1:29" x14ac:dyDescent="0.3">
      <c r="A2654" s="1">
        <f t="shared" si="410"/>
        <v>45227.60416666024</v>
      </c>
      <c r="B2654" s="6">
        <v>28</v>
      </c>
      <c r="C2654" s="6" t="s">
        <v>103</v>
      </c>
      <c r="D2654">
        <f>IF(HOUR(A2654)+MINUTE(A2654)/60&lt;=18,1,IF(HOUR(A2654)+MINUTE(A2654)/60&gt;=23.25,1,LOOKUP(DAY(A2654),calendario!$A$12:$A$41,calendario!$C$12:$C$41)))</f>
        <v>1</v>
      </c>
      <c r="E2654" s="89">
        <f t="shared" si="411"/>
        <v>4.4959638671875002</v>
      </c>
      <c r="F2654" s="88">
        <v>17.983855468750001</v>
      </c>
      <c r="G2654" s="89">
        <f t="shared" si="411"/>
        <v>4.4977988281250001</v>
      </c>
      <c r="H2654" s="86">
        <v>17.9911953125</v>
      </c>
      <c r="O2654" s="53">
        <f t="shared" si="412"/>
        <v>0</v>
      </c>
      <c r="P2654" s="54">
        <f t="shared" si="413"/>
        <v>58.927641853201457</v>
      </c>
      <c r="Q2654" s="69">
        <v>37.416771473191048</v>
      </c>
      <c r="R2654" s="53">
        <f t="shared" si="414"/>
        <v>9.2822441436751681</v>
      </c>
      <c r="S2654" s="53">
        <f t="shared" si="415"/>
        <v>0</v>
      </c>
      <c r="T2654" s="53">
        <f t="shared" si="416"/>
        <v>0</v>
      </c>
      <c r="U2654" s="53">
        <f t="shared" si="417"/>
        <v>58.927641853201457</v>
      </c>
      <c r="V2654" s="69">
        <v>37.416771473191048</v>
      </c>
      <c r="W2654" s="53">
        <f t="shared" si="418"/>
        <v>9.2822441436751681</v>
      </c>
      <c r="X2654" s="53">
        <f t="shared" si="419"/>
        <v>0</v>
      </c>
      <c r="Y2654" s="12"/>
      <c r="Z2654" s="21"/>
      <c r="AA2654" s="48"/>
      <c r="AB2654" s="21"/>
      <c r="AC2654" s="12"/>
    </row>
    <row r="2655" spans="1:29" x14ac:dyDescent="0.3">
      <c r="A2655" s="1">
        <f t="shared" si="410"/>
        <v>45227.614583326904</v>
      </c>
      <c r="B2655" s="6">
        <v>28</v>
      </c>
      <c r="C2655" s="6" t="s">
        <v>104</v>
      </c>
      <c r="D2655">
        <f>IF(HOUR(A2655)+MINUTE(A2655)/60&lt;=18,1,IF(HOUR(A2655)+MINUTE(A2655)/60&gt;=23.25,1,LOOKUP(DAY(A2655),calendario!$A$12:$A$41,calendario!$C$12:$C$41)))</f>
        <v>1</v>
      </c>
      <c r="E2655" s="89">
        <f t="shared" si="411"/>
        <v>4.4964023437499998</v>
      </c>
      <c r="F2655" s="88">
        <v>17.985609374999999</v>
      </c>
      <c r="G2655" s="89">
        <f t="shared" si="411"/>
        <v>4.4979887695312497</v>
      </c>
      <c r="H2655" s="86">
        <v>17.991955078124999</v>
      </c>
      <c r="O2655" s="53">
        <f t="shared" si="412"/>
        <v>0</v>
      </c>
      <c r="P2655" s="54">
        <f t="shared" si="413"/>
        <v>58.927641853201457</v>
      </c>
      <c r="Q2655" s="69">
        <v>37.671633524206143</v>
      </c>
      <c r="R2655" s="53">
        <f t="shared" si="414"/>
        <v>9.1548131181676204</v>
      </c>
      <c r="S2655" s="53">
        <f t="shared" si="415"/>
        <v>0</v>
      </c>
      <c r="T2655" s="53">
        <f t="shared" si="416"/>
        <v>0</v>
      </c>
      <c r="U2655" s="53">
        <f t="shared" si="417"/>
        <v>58.927641853201457</v>
      </c>
      <c r="V2655" s="69">
        <v>37.671633524206143</v>
      </c>
      <c r="W2655" s="53">
        <f t="shared" si="418"/>
        <v>9.1548131181676204</v>
      </c>
      <c r="X2655" s="53">
        <f t="shared" si="419"/>
        <v>0</v>
      </c>
      <c r="Y2655" s="12"/>
      <c r="Z2655" s="21"/>
      <c r="AA2655" s="48"/>
      <c r="AB2655" s="21"/>
      <c r="AC2655" s="12"/>
    </row>
    <row r="2656" spans="1:29" x14ac:dyDescent="0.3">
      <c r="A2656" s="1">
        <f t="shared" si="410"/>
        <v>45227.624999993568</v>
      </c>
      <c r="B2656" s="6">
        <v>28</v>
      </c>
      <c r="C2656" s="6" t="s">
        <v>105</v>
      </c>
      <c r="D2656">
        <f>IF(HOUR(A2656)+MINUTE(A2656)/60&lt;=18,1,IF(HOUR(A2656)+MINUTE(A2656)/60&gt;=23.25,1,LOOKUP(DAY(A2656),calendario!$A$12:$A$41,calendario!$C$12:$C$41)))</f>
        <v>1</v>
      </c>
      <c r="E2656" s="89">
        <f t="shared" si="411"/>
        <v>4.4965019531249997</v>
      </c>
      <c r="F2656" s="88">
        <v>17.986007812499999</v>
      </c>
      <c r="G2656" s="89">
        <f t="shared" si="411"/>
        <v>4.4976264648437496</v>
      </c>
      <c r="H2656" s="86">
        <v>17.990505859374998</v>
      </c>
      <c r="O2656" s="53">
        <f t="shared" si="412"/>
        <v>0</v>
      </c>
      <c r="P2656" s="54">
        <f t="shared" si="413"/>
        <v>58.927641853201457</v>
      </c>
      <c r="Q2656" s="69">
        <v>37.671633524206143</v>
      </c>
      <c r="R2656" s="53">
        <f t="shared" si="414"/>
        <v>9.1548131181676204</v>
      </c>
      <c r="S2656" s="53">
        <f t="shared" si="415"/>
        <v>0</v>
      </c>
      <c r="T2656" s="53">
        <f t="shared" si="416"/>
        <v>0</v>
      </c>
      <c r="U2656" s="53">
        <f t="shared" si="417"/>
        <v>58.927641853201457</v>
      </c>
      <c r="V2656" s="69">
        <v>37.671633524206143</v>
      </c>
      <c r="W2656" s="53">
        <f t="shared" si="418"/>
        <v>9.1548131181676204</v>
      </c>
      <c r="X2656" s="53">
        <f t="shared" si="419"/>
        <v>0</v>
      </c>
      <c r="Y2656" s="12"/>
      <c r="Z2656" s="21"/>
      <c r="AA2656" s="48"/>
      <c r="AB2656" s="21"/>
      <c r="AC2656" s="12"/>
    </row>
    <row r="2657" spans="1:29" x14ac:dyDescent="0.3">
      <c r="A2657" s="1">
        <f t="shared" si="410"/>
        <v>45227.635416660232</v>
      </c>
      <c r="B2657" s="6">
        <v>28</v>
      </c>
      <c r="C2657" s="6" t="s">
        <v>106</v>
      </c>
      <c r="D2657">
        <f>IF(HOUR(A2657)+MINUTE(A2657)/60&lt;=18,1,IF(HOUR(A2657)+MINUTE(A2657)/60&gt;=23.25,1,LOOKUP(DAY(A2657),calendario!$A$12:$A$41,calendario!$C$12:$C$41)))</f>
        <v>1</v>
      </c>
      <c r="E2657" s="89">
        <f t="shared" si="411"/>
        <v>4.4963623046874996</v>
      </c>
      <c r="F2657" s="88">
        <v>17.985449218749999</v>
      </c>
      <c r="G2657" s="89">
        <f t="shared" si="411"/>
        <v>4.4978652343750003</v>
      </c>
      <c r="H2657" s="86">
        <v>17.991460937500001</v>
      </c>
      <c r="O2657" s="53">
        <f t="shared" si="412"/>
        <v>0</v>
      </c>
      <c r="P2657" s="54">
        <f t="shared" si="413"/>
        <v>58.927641853201457</v>
      </c>
      <c r="Q2657" s="69">
        <v>37.260867516918267</v>
      </c>
      <c r="R2657" s="53">
        <f t="shared" si="414"/>
        <v>9.3601961218115584</v>
      </c>
      <c r="S2657" s="53">
        <f t="shared" si="415"/>
        <v>0</v>
      </c>
      <c r="T2657" s="53">
        <f t="shared" si="416"/>
        <v>0</v>
      </c>
      <c r="U2657" s="53">
        <f t="shared" si="417"/>
        <v>58.927641853201457</v>
      </c>
      <c r="V2657" s="69">
        <v>37.260867516918267</v>
      </c>
      <c r="W2657" s="53">
        <f t="shared" si="418"/>
        <v>9.3601961218115584</v>
      </c>
      <c r="X2657" s="53">
        <f t="shared" si="419"/>
        <v>0</v>
      </c>
      <c r="Y2657" s="12"/>
      <c r="Z2657" s="21"/>
      <c r="AA2657" s="48"/>
      <c r="AB2657" s="21"/>
      <c r="AC2657" s="12"/>
    </row>
    <row r="2658" spans="1:29" x14ac:dyDescent="0.3">
      <c r="A2658" s="1">
        <f t="shared" si="410"/>
        <v>45227.645833326897</v>
      </c>
      <c r="B2658" s="6">
        <v>28</v>
      </c>
      <c r="C2658" s="6" t="s">
        <v>107</v>
      </c>
      <c r="D2658">
        <f>IF(HOUR(A2658)+MINUTE(A2658)/60&lt;=18,1,IF(HOUR(A2658)+MINUTE(A2658)/60&gt;=23.25,1,LOOKUP(DAY(A2658),calendario!$A$12:$A$41,calendario!$C$12:$C$41)))</f>
        <v>1</v>
      </c>
      <c r="E2658" s="89">
        <f t="shared" si="411"/>
        <v>4.4960283203125</v>
      </c>
      <c r="F2658" s="88">
        <v>17.98411328125</v>
      </c>
      <c r="G2658" s="89">
        <f t="shared" si="411"/>
        <v>4.4977548828125</v>
      </c>
      <c r="H2658" s="86">
        <v>17.99101953125</v>
      </c>
      <c r="O2658" s="53">
        <f t="shared" si="412"/>
        <v>0</v>
      </c>
      <c r="P2658" s="54">
        <f t="shared" si="413"/>
        <v>58.927641853201457</v>
      </c>
      <c r="Q2658" s="69">
        <v>37.260867516918267</v>
      </c>
      <c r="R2658" s="53">
        <f t="shared" si="414"/>
        <v>9.3601961218115584</v>
      </c>
      <c r="S2658" s="53">
        <f t="shared" si="415"/>
        <v>0</v>
      </c>
      <c r="T2658" s="53">
        <f t="shared" si="416"/>
        <v>0</v>
      </c>
      <c r="U2658" s="53">
        <f t="shared" si="417"/>
        <v>58.927641853201457</v>
      </c>
      <c r="V2658" s="69">
        <v>37.260867516918267</v>
      </c>
      <c r="W2658" s="53">
        <f t="shared" si="418"/>
        <v>9.3601961218115584</v>
      </c>
      <c r="X2658" s="53">
        <f t="shared" si="419"/>
        <v>0</v>
      </c>
      <c r="Y2658" s="12"/>
      <c r="Z2658" s="21"/>
      <c r="AA2658" s="48"/>
      <c r="AB2658" s="21"/>
      <c r="AC2658" s="12"/>
    </row>
    <row r="2659" spans="1:29" x14ac:dyDescent="0.3">
      <c r="A2659" s="1">
        <f t="shared" si="410"/>
        <v>45227.656249993561</v>
      </c>
      <c r="B2659" s="6">
        <v>28</v>
      </c>
      <c r="C2659" s="6" t="s">
        <v>108</v>
      </c>
      <c r="D2659">
        <f>IF(HOUR(A2659)+MINUTE(A2659)/60&lt;=18,1,IF(HOUR(A2659)+MINUTE(A2659)/60&gt;=23.25,1,LOOKUP(DAY(A2659),calendario!$A$12:$A$41,calendario!$C$12:$C$41)))</f>
        <v>1</v>
      </c>
      <c r="E2659" s="89">
        <f t="shared" si="411"/>
        <v>4.4959482421874997</v>
      </c>
      <c r="F2659" s="88">
        <v>17.983792968749999</v>
      </c>
      <c r="G2659" s="89">
        <f t="shared" si="411"/>
        <v>4.49789404296875</v>
      </c>
      <c r="H2659" s="86">
        <v>17.991576171875</v>
      </c>
      <c r="O2659" s="53">
        <f t="shared" si="412"/>
        <v>0</v>
      </c>
      <c r="P2659" s="54">
        <f t="shared" si="413"/>
        <v>58.927641853201457</v>
      </c>
      <c r="Q2659" s="69">
        <v>36.417807652264443</v>
      </c>
      <c r="R2659" s="53">
        <f t="shared" si="414"/>
        <v>9.7817260541384705</v>
      </c>
      <c r="S2659" s="53">
        <f t="shared" si="415"/>
        <v>0</v>
      </c>
      <c r="T2659" s="53">
        <f t="shared" si="416"/>
        <v>0</v>
      </c>
      <c r="U2659" s="53">
        <f t="shared" si="417"/>
        <v>58.927641853201457</v>
      </c>
      <c r="V2659" s="69">
        <v>36.417807652264443</v>
      </c>
      <c r="W2659" s="53">
        <f t="shared" si="418"/>
        <v>9.7817260541384705</v>
      </c>
      <c r="X2659" s="53">
        <f t="shared" si="419"/>
        <v>0</v>
      </c>
      <c r="Y2659" s="12"/>
      <c r="Z2659" s="21"/>
      <c r="AA2659" s="48"/>
      <c r="AB2659" s="21"/>
      <c r="AC2659" s="12"/>
    </row>
    <row r="2660" spans="1:29" x14ac:dyDescent="0.3">
      <c r="A2660" s="1">
        <f t="shared" si="410"/>
        <v>45227.666666660225</v>
      </c>
      <c r="B2660" s="6">
        <v>28</v>
      </c>
      <c r="C2660" s="6" t="s">
        <v>109</v>
      </c>
      <c r="D2660">
        <f>IF(HOUR(A2660)+MINUTE(A2660)/60&lt;=18,1,IF(HOUR(A2660)+MINUTE(A2660)/60&gt;=23.25,1,LOOKUP(DAY(A2660),calendario!$A$12:$A$41,calendario!$C$12:$C$41)))</f>
        <v>1</v>
      </c>
      <c r="E2660" s="89">
        <f t="shared" si="411"/>
        <v>4.4964667968749996</v>
      </c>
      <c r="F2660" s="88">
        <v>17.985867187499998</v>
      </c>
      <c r="G2660" s="89">
        <f t="shared" si="411"/>
        <v>4.4981787109375002</v>
      </c>
      <c r="H2660" s="86">
        <v>17.992714843750001</v>
      </c>
      <c r="O2660" s="53">
        <f t="shared" si="412"/>
        <v>0</v>
      </c>
      <c r="P2660" s="54">
        <f t="shared" si="413"/>
        <v>58.927641853201457</v>
      </c>
      <c r="Q2660" s="69">
        <v>36.417807652264443</v>
      </c>
      <c r="R2660" s="53">
        <f t="shared" si="414"/>
        <v>9.7817260541384705</v>
      </c>
      <c r="S2660" s="53">
        <f t="shared" si="415"/>
        <v>0</v>
      </c>
      <c r="T2660" s="53">
        <f t="shared" si="416"/>
        <v>0</v>
      </c>
      <c r="U2660" s="53">
        <f t="shared" si="417"/>
        <v>58.927641853201457</v>
      </c>
      <c r="V2660" s="69">
        <v>36.417807652264443</v>
      </c>
      <c r="W2660" s="53">
        <f t="shared" si="418"/>
        <v>9.7817260541384705</v>
      </c>
      <c r="X2660" s="53">
        <f t="shared" si="419"/>
        <v>0</v>
      </c>
      <c r="Y2660" s="12"/>
      <c r="Z2660" s="21"/>
      <c r="AA2660" s="48"/>
      <c r="AB2660" s="21"/>
      <c r="AC2660" s="12"/>
    </row>
    <row r="2661" spans="1:29" x14ac:dyDescent="0.3">
      <c r="A2661" s="1">
        <f t="shared" si="410"/>
        <v>45227.677083326889</v>
      </c>
      <c r="B2661" s="6">
        <v>28</v>
      </c>
      <c r="C2661" s="6" t="s">
        <v>110</v>
      </c>
      <c r="D2661">
        <f>IF(HOUR(A2661)+MINUTE(A2661)/60&lt;=18,1,IF(HOUR(A2661)+MINUTE(A2661)/60&gt;=23.25,1,LOOKUP(DAY(A2661),calendario!$A$12:$A$41,calendario!$C$12:$C$41)))</f>
        <v>1</v>
      </c>
      <c r="E2661" s="89">
        <f t="shared" si="411"/>
        <v>4.4965405273437504</v>
      </c>
      <c r="F2661" s="88">
        <v>17.986162109375002</v>
      </c>
      <c r="G2661" s="89">
        <f t="shared" si="411"/>
        <v>4.4982392578125001</v>
      </c>
      <c r="H2661" s="86">
        <v>17.99295703125</v>
      </c>
      <c r="O2661" s="53">
        <f t="shared" si="412"/>
        <v>0</v>
      </c>
      <c r="P2661" s="54">
        <f t="shared" si="413"/>
        <v>58.927641853201457</v>
      </c>
      <c r="Q2661" s="69">
        <v>36.095192608016653</v>
      </c>
      <c r="R2661" s="53">
        <f t="shared" si="414"/>
        <v>9.9430335762623656</v>
      </c>
      <c r="S2661" s="53">
        <f t="shared" si="415"/>
        <v>0</v>
      </c>
      <c r="T2661" s="53">
        <f t="shared" si="416"/>
        <v>0</v>
      </c>
      <c r="U2661" s="53">
        <f t="shared" si="417"/>
        <v>58.927641853201457</v>
      </c>
      <c r="V2661" s="69">
        <v>36.095192608016653</v>
      </c>
      <c r="W2661" s="53">
        <f t="shared" si="418"/>
        <v>9.9430335762623656</v>
      </c>
      <c r="X2661" s="53">
        <f t="shared" si="419"/>
        <v>0</v>
      </c>
      <c r="Y2661" s="12"/>
      <c r="Z2661" s="21"/>
      <c r="AA2661" s="48"/>
      <c r="AB2661" s="21"/>
      <c r="AC2661" s="12"/>
    </row>
    <row r="2662" spans="1:29" x14ac:dyDescent="0.3">
      <c r="A2662" s="1">
        <f t="shared" si="410"/>
        <v>45227.687499993554</v>
      </c>
      <c r="B2662" s="6">
        <v>28</v>
      </c>
      <c r="C2662" s="6" t="s">
        <v>111</v>
      </c>
      <c r="D2662">
        <f>IF(HOUR(A2662)+MINUTE(A2662)/60&lt;=18,1,IF(HOUR(A2662)+MINUTE(A2662)/60&gt;=23.25,1,LOOKUP(DAY(A2662),calendario!$A$12:$A$41,calendario!$C$12:$C$41)))</f>
        <v>1</v>
      </c>
      <c r="E2662" s="89">
        <f t="shared" si="411"/>
        <v>4.4962880859374996</v>
      </c>
      <c r="F2662" s="88">
        <v>17.985152343749998</v>
      </c>
      <c r="G2662" s="89">
        <f t="shared" si="411"/>
        <v>4.4980385742187501</v>
      </c>
      <c r="H2662" s="86">
        <v>17.992154296875</v>
      </c>
      <c r="O2662" s="53">
        <f t="shared" si="412"/>
        <v>0</v>
      </c>
      <c r="P2662" s="54">
        <f t="shared" si="413"/>
        <v>58.927641853201457</v>
      </c>
      <c r="Q2662" s="69">
        <v>36.095192608016653</v>
      </c>
      <c r="R2662" s="53">
        <f t="shared" si="414"/>
        <v>9.9430335762623656</v>
      </c>
      <c r="S2662" s="53">
        <f t="shared" si="415"/>
        <v>0</v>
      </c>
      <c r="T2662" s="53">
        <f t="shared" si="416"/>
        <v>0</v>
      </c>
      <c r="U2662" s="53">
        <f t="shared" si="417"/>
        <v>58.927641853201457</v>
      </c>
      <c r="V2662" s="69">
        <v>36.095192608016653</v>
      </c>
      <c r="W2662" s="53">
        <f t="shared" si="418"/>
        <v>9.9430335762623656</v>
      </c>
      <c r="X2662" s="53">
        <f t="shared" si="419"/>
        <v>0</v>
      </c>
      <c r="Y2662" s="12"/>
      <c r="Z2662" s="21"/>
      <c r="AA2662" s="48"/>
      <c r="AB2662" s="21"/>
      <c r="AC2662" s="12"/>
    </row>
    <row r="2663" spans="1:29" x14ac:dyDescent="0.3">
      <c r="A2663" s="1">
        <f t="shared" si="410"/>
        <v>45227.697916660218</v>
      </c>
      <c r="B2663" s="6">
        <v>28</v>
      </c>
      <c r="C2663" s="6" t="s">
        <v>112</v>
      </c>
      <c r="D2663">
        <f>IF(HOUR(A2663)+MINUTE(A2663)/60&lt;=18,1,IF(HOUR(A2663)+MINUTE(A2663)/60&gt;=23.25,1,LOOKUP(DAY(A2663),calendario!$A$12:$A$41,calendario!$C$12:$C$41)))</f>
        <v>1</v>
      </c>
      <c r="E2663" s="89">
        <f t="shared" si="411"/>
        <v>4.4999243164062497</v>
      </c>
      <c r="F2663" s="88">
        <v>17.999697265624999</v>
      </c>
      <c r="G2663" s="89">
        <f t="shared" si="411"/>
        <v>4.4984321289062503</v>
      </c>
      <c r="H2663" s="86">
        <v>17.993728515625001</v>
      </c>
      <c r="O2663" s="53">
        <f t="shared" si="412"/>
        <v>0</v>
      </c>
      <c r="P2663" s="54">
        <f t="shared" si="413"/>
        <v>58.927641853201457</v>
      </c>
      <c r="Q2663" s="69">
        <v>36.141486985944816</v>
      </c>
      <c r="R2663" s="53">
        <f t="shared" si="414"/>
        <v>9.9198863872982841</v>
      </c>
      <c r="S2663" s="53">
        <f t="shared" si="415"/>
        <v>0</v>
      </c>
      <c r="T2663" s="53">
        <f t="shared" si="416"/>
        <v>0</v>
      </c>
      <c r="U2663" s="53">
        <f t="shared" si="417"/>
        <v>58.927641853201457</v>
      </c>
      <c r="V2663" s="69">
        <v>36.141486985944816</v>
      </c>
      <c r="W2663" s="53">
        <f t="shared" si="418"/>
        <v>9.9198863872982841</v>
      </c>
      <c r="X2663" s="53">
        <f t="shared" si="419"/>
        <v>0</v>
      </c>
      <c r="Y2663" s="12"/>
      <c r="Z2663" s="21"/>
      <c r="AA2663" s="48"/>
      <c r="AB2663" s="21"/>
      <c r="AC2663" s="12"/>
    </row>
    <row r="2664" spans="1:29" x14ac:dyDescent="0.3">
      <c r="A2664" s="1">
        <f t="shared" si="410"/>
        <v>45227.708333326882</v>
      </c>
      <c r="B2664" s="6">
        <v>28</v>
      </c>
      <c r="C2664" s="6" t="s">
        <v>113</v>
      </c>
      <c r="D2664">
        <f>IF(HOUR(A2664)+MINUTE(A2664)/60&lt;=18,1,IF(HOUR(A2664)+MINUTE(A2664)/60&gt;=23.25,1,LOOKUP(DAY(A2664),calendario!$A$12:$A$41,calendario!$C$12:$C$41)))</f>
        <v>1</v>
      </c>
      <c r="E2664" s="89">
        <f t="shared" si="411"/>
        <v>4.6408281249999996</v>
      </c>
      <c r="F2664" s="88">
        <v>18.563312499999999</v>
      </c>
      <c r="G2664" s="89">
        <f t="shared" si="411"/>
        <v>4.5434428710937498</v>
      </c>
      <c r="H2664" s="86">
        <v>18.173771484374999</v>
      </c>
      <c r="O2664" s="53">
        <f t="shared" si="412"/>
        <v>0</v>
      </c>
      <c r="P2664" s="54">
        <f t="shared" si="413"/>
        <v>58.927641853201457</v>
      </c>
      <c r="Q2664" s="69">
        <v>36.141486985944816</v>
      </c>
      <c r="R2664" s="53">
        <f t="shared" si="414"/>
        <v>9.9198863872982841</v>
      </c>
      <c r="S2664" s="53">
        <f t="shared" si="415"/>
        <v>0</v>
      </c>
      <c r="T2664" s="53">
        <f t="shared" si="416"/>
        <v>0</v>
      </c>
      <c r="U2664" s="53">
        <f t="shared" si="417"/>
        <v>58.927641853201457</v>
      </c>
      <c r="V2664" s="69">
        <v>36.141486985944816</v>
      </c>
      <c r="W2664" s="53">
        <f t="shared" si="418"/>
        <v>9.9198863872982841</v>
      </c>
      <c r="X2664" s="53">
        <f t="shared" si="419"/>
        <v>0</v>
      </c>
      <c r="Y2664" s="12"/>
      <c r="Z2664" s="21"/>
      <c r="AA2664" s="48"/>
      <c r="AB2664" s="21"/>
      <c r="AC2664" s="12"/>
    </row>
    <row r="2665" spans="1:29" x14ac:dyDescent="0.3">
      <c r="A2665" s="1">
        <f t="shared" si="410"/>
        <v>45227.718749993546</v>
      </c>
      <c r="B2665" s="6">
        <v>28</v>
      </c>
      <c r="C2665" s="6" t="s">
        <v>114</v>
      </c>
      <c r="D2665">
        <f>IF(HOUR(A2665)+MINUTE(A2665)/60&lt;=18,1,IF(HOUR(A2665)+MINUTE(A2665)/60&gt;=23.25,1,LOOKUP(DAY(A2665),calendario!$A$12:$A$41,calendario!$C$12:$C$41)))</f>
        <v>1</v>
      </c>
      <c r="E2665" s="89">
        <f t="shared" si="411"/>
        <v>4.6408227539062503</v>
      </c>
      <c r="F2665" s="88">
        <v>18.563291015625001</v>
      </c>
      <c r="G2665" s="89">
        <f t="shared" si="411"/>
        <v>4.6529692382812504</v>
      </c>
      <c r="H2665" s="86">
        <v>18.611876953125002</v>
      </c>
      <c r="O2665" s="53">
        <f t="shared" si="412"/>
        <v>0</v>
      </c>
      <c r="P2665" s="54">
        <f t="shared" si="413"/>
        <v>58.927641853201457</v>
      </c>
      <c r="Q2665" s="69">
        <v>35.930852941176468</v>
      </c>
      <c r="R2665" s="53">
        <f t="shared" si="414"/>
        <v>10.025203409682458</v>
      </c>
      <c r="S2665" s="53">
        <f t="shared" si="415"/>
        <v>0</v>
      </c>
      <c r="T2665" s="53">
        <f t="shared" si="416"/>
        <v>0</v>
      </c>
      <c r="U2665" s="53">
        <f t="shared" si="417"/>
        <v>58.927641853201457</v>
      </c>
      <c r="V2665" s="69">
        <v>35.930852941176468</v>
      </c>
      <c r="W2665" s="53">
        <f t="shared" si="418"/>
        <v>10.025203409682458</v>
      </c>
      <c r="X2665" s="53">
        <f t="shared" si="419"/>
        <v>0</v>
      </c>
      <c r="Y2665" s="12"/>
      <c r="Z2665" s="21"/>
      <c r="AA2665" s="48"/>
      <c r="AB2665" s="21"/>
      <c r="AC2665" s="12"/>
    </row>
    <row r="2666" spans="1:29" x14ac:dyDescent="0.3">
      <c r="A2666" s="1">
        <f t="shared" si="410"/>
        <v>45227.72916666021</v>
      </c>
      <c r="B2666" s="6">
        <v>28</v>
      </c>
      <c r="C2666" s="6" t="s">
        <v>115</v>
      </c>
      <c r="D2666">
        <f>IF(HOUR(A2666)+MINUTE(A2666)/60&lt;=18,1,IF(HOUR(A2666)+MINUTE(A2666)/60&gt;=23.25,1,LOOKUP(DAY(A2666),calendario!$A$12:$A$41,calendario!$C$12:$C$41)))</f>
        <v>1</v>
      </c>
      <c r="E2666" s="89">
        <f t="shared" si="411"/>
        <v>4.6410253906249999</v>
      </c>
      <c r="F2666" s="88">
        <v>18.564101562499999</v>
      </c>
      <c r="G2666" s="89">
        <f t="shared" si="411"/>
        <v>4.6530332031250001</v>
      </c>
      <c r="H2666" s="86">
        <v>18.612132812500001</v>
      </c>
      <c r="O2666" s="53">
        <f t="shared" si="412"/>
        <v>0</v>
      </c>
      <c r="P2666" s="54">
        <f t="shared" si="413"/>
        <v>58.927641853201457</v>
      </c>
      <c r="Q2666" s="69">
        <v>35.930852941176468</v>
      </c>
      <c r="R2666" s="53">
        <f t="shared" si="414"/>
        <v>10.025203409682458</v>
      </c>
      <c r="S2666" s="53">
        <f t="shared" si="415"/>
        <v>0</v>
      </c>
      <c r="T2666" s="53">
        <f t="shared" si="416"/>
        <v>0</v>
      </c>
      <c r="U2666" s="53">
        <f t="shared" si="417"/>
        <v>58.927641853201457</v>
      </c>
      <c r="V2666" s="69">
        <v>35.930852941176468</v>
      </c>
      <c r="W2666" s="53">
        <f t="shared" si="418"/>
        <v>10.025203409682458</v>
      </c>
      <c r="X2666" s="53">
        <f t="shared" si="419"/>
        <v>0</v>
      </c>
      <c r="Y2666" s="12"/>
      <c r="Z2666" s="21"/>
      <c r="AA2666" s="48"/>
      <c r="AB2666" s="21"/>
      <c r="AC2666" s="12"/>
    </row>
    <row r="2667" spans="1:29" x14ac:dyDescent="0.3">
      <c r="A2667" s="1">
        <f t="shared" si="410"/>
        <v>45227.739583326875</v>
      </c>
      <c r="B2667" s="6">
        <v>28</v>
      </c>
      <c r="C2667" s="6" t="s">
        <v>116</v>
      </c>
      <c r="D2667">
        <f>IF(HOUR(A2667)+MINUTE(A2667)/60&lt;=18,1,IF(HOUR(A2667)+MINUTE(A2667)/60&gt;=23.25,1,LOOKUP(DAY(A2667),calendario!$A$12:$A$41,calendario!$C$12:$C$41)))</f>
        <v>1</v>
      </c>
      <c r="E2667" s="89">
        <f t="shared" si="411"/>
        <v>4.6408872070312501</v>
      </c>
      <c r="F2667" s="88">
        <v>18.563548828125001</v>
      </c>
      <c r="G2667" s="89">
        <f t="shared" si="411"/>
        <v>4.6529477539062496</v>
      </c>
      <c r="H2667" s="86">
        <v>18.611791015624998</v>
      </c>
      <c r="O2667" s="53">
        <f t="shared" si="412"/>
        <v>0</v>
      </c>
      <c r="P2667" s="54">
        <f t="shared" si="413"/>
        <v>58.927641853201457</v>
      </c>
      <c r="Q2667" s="69">
        <v>36.646708224882872</v>
      </c>
      <c r="R2667" s="53">
        <f t="shared" si="414"/>
        <v>9.6672757678292562</v>
      </c>
      <c r="S2667" s="53">
        <f t="shared" si="415"/>
        <v>0</v>
      </c>
      <c r="T2667" s="53">
        <f t="shared" si="416"/>
        <v>0</v>
      </c>
      <c r="U2667" s="53">
        <f t="shared" si="417"/>
        <v>58.927641853201457</v>
      </c>
      <c r="V2667" s="69">
        <v>36.646708224882872</v>
      </c>
      <c r="W2667" s="53">
        <f t="shared" si="418"/>
        <v>9.6672757678292562</v>
      </c>
      <c r="X2667" s="53">
        <f t="shared" si="419"/>
        <v>0</v>
      </c>
      <c r="Y2667" s="12"/>
      <c r="Z2667" s="21"/>
      <c r="AA2667" s="48"/>
      <c r="AB2667" s="21"/>
      <c r="AC2667" s="12"/>
    </row>
    <row r="2668" spans="1:29" x14ac:dyDescent="0.3">
      <c r="A2668" s="1">
        <f t="shared" si="410"/>
        <v>45227.749999993539</v>
      </c>
      <c r="B2668" s="6">
        <v>28</v>
      </c>
      <c r="C2668" s="6" t="s">
        <v>117</v>
      </c>
      <c r="D2668">
        <f>IF(HOUR(A2668)+MINUTE(A2668)/60&lt;=18,1,IF(HOUR(A2668)+MINUTE(A2668)/60&gt;=23.25,1,LOOKUP(DAY(A2668),calendario!$A$12:$A$41,calendario!$C$12:$C$41)))</f>
        <v>1</v>
      </c>
      <c r="E2668" s="89">
        <f t="shared" si="411"/>
        <v>4.6420913085937503</v>
      </c>
      <c r="F2668" s="88">
        <v>18.568365234375001</v>
      </c>
      <c r="G2668" s="89">
        <f t="shared" si="411"/>
        <v>4.6525615234375</v>
      </c>
      <c r="H2668" s="86">
        <v>18.61024609375</v>
      </c>
      <c r="O2668" s="53">
        <f t="shared" si="412"/>
        <v>0</v>
      </c>
      <c r="P2668" s="54">
        <f t="shared" si="413"/>
        <v>58.927641853201457</v>
      </c>
      <c r="Q2668" s="69">
        <v>36.646708224882872</v>
      </c>
      <c r="R2668" s="53">
        <f t="shared" si="414"/>
        <v>9.6672757678292562</v>
      </c>
      <c r="S2668" s="53">
        <f t="shared" si="415"/>
        <v>0</v>
      </c>
      <c r="T2668" s="53">
        <f t="shared" si="416"/>
        <v>0</v>
      </c>
      <c r="U2668" s="53">
        <f t="shared" si="417"/>
        <v>58.927641853201457</v>
      </c>
      <c r="V2668" s="69">
        <v>36.646708224882872</v>
      </c>
      <c r="W2668" s="53">
        <f t="shared" si="418"/>
        <v>9.6672757678292562</v>
      </c>
      <c r="X2668" s="53">
        <f t="shared" si="419"/>
        <v>0</v>
      </c>
      <c r="Y2668" s="12"/>
      <c r="Z2668" s="21"/>
      <c r="AA2668" s="48"/>
      <c r="AB2668" s="21"/>
      <c r="AC2668" s="12"/>
    </row>
    <row r="2669" spans="1:29" x14ac:dyDescent="0.3">
      <c r="A2669" s="1">
        <f t="shared" si="410"/>
        <v>45227.760416660203</v>
      </c>
      <c r="B2669" s="6">
        <v>28</v>
      </c>
      <c r="C2669" s="6" t="s">
        <v>118</v>
      </c>
      <c r="D2669">
        <f>IF(HOUR(A2669)+MINUTE(A2669)/60&lt;=18,1,IF(HOUR(A2669)+MINUTE(A2669)/60&gt;=23.25,1,LOOKUP(DAY(A2669),calendario!$A$12:$A$41,calendario!$C$12:$C$41)))</f>
        <v>0</v>
      </c>
      <c r="E2669" s="89">
        <f t="shared" si="411"/>
        <v>4.6434321289062499</v>
      </c>
      <c r="F2669" s="88">
        <v>18.573728515625</v>
      </c>
      <c r="G2669" s="89">
        <f t="shared" si="411"/>
        <v>4.6519130859375002</v>
      </c>
      <c r="H2669" s="86">
        <v>18.607652343750001</v>
      </c>
      <c r="O2669" s="53">
        <f t="shared" si="412"/>
        <v>0</v>
      </c>
      <c r="P2669" s="54">
        <f t="shared" si="413"/>
        <v>60.072878709005721</v>
      </c>
      <c r="Q2669" s="69">
        <v>36.611674908901612</v>
      </c>
      <c r="R2669" s="53">
        <f t="shared" si="414"/>
        <v>10.228779932326908</v>
      </c>
      <c r="S2669" s="53">
        <f t="shared" si="415"/>
        <v>0</v>
      </c>
      <c r="T2669" s="53">
        <f t="shared" si="416"/>
        <v>0</v>
      </c>
      <c r="U2669" s="53">
        <f t="shared" si="417"/>
        <v>60.072878709005721</v>
      </c>
      <c r="V2669" s="69">
        <v>36.611674908901612</v>
      </c>
      <c r="W2669" s="53">
        <f t="shared" si="418"/>
        <v>10.228779932326908</v>
      </c>
      <c r="X2669" s="53">
        <f t="shared" si="419"/>
        <v>0</v>
      </c>
      <c r="Y2669" s="12"/>
      <c r="Z2669" s="21"/>
      <c r="AA2669" s="48"/>
      <c r="AB2669" s="21"/>
      <c r="AC2669" s="12"/>
    </row>
    <row r="2670" spans="1:29" x14ac:dyDescent="0.3">
      <c r="A2670" s="1">
        <f t="shared" si="410"/>
        <v>45227.770833326867</v>
      </c>
      <c r="B2670" s="6">
        <v>28</v>
      </c>
      <c r="C2670" s="6" t="s">
        <v>119</v>
      </c>
      <c r="D2670">
        <f>IF(HOUR(A2670)+MINUTE(A2670)/60&lt;=18,1,IF(HOUR(A2670)+MINUTE(A2670)/60&gt;=23.25,1,LOOKUP(DAY(A2670),calendario!$A$12:$A$41,calendario!$C$12:$C$41)))</f>
        <v>0</v>
      </c>
      <c r="E2670" s="89">
        <f t="shared" si="411"/>
        <v>4.6451171875000004</v>
      </c>
      <c r="F2670" s="88">
        <v>18.580468750000001</v>
      </c>
      <c r="G2670" s="89">
        <f t="shared" si="411"/>
        <v>4.6516513671875002</v>
      </c>
      <c r="H2670" s="86">
        <v>18.606605468750001</v>
      </c>
      <c r="O2670" s="53">
        <f t="shared" si="412"/>
        <v>0</v>
      </c>
      <c r="P2670" s="54">
        <f t="shared" si="413"/>
        <v>60.072878709005721</v>
      </c>
      <c r="Q2670" s="69">
        <v>36.611674908901612</v>
      </c>
      <c r="R2670" s="53">
        <f t="shared" si="414"/>
        <v>10.228779932326908</v>
      </c>
      <c r="S2670" s="53">
        <f t="shared" si="415"/>
        <v>0</v>
      </c>
      <c r="T2670" s="53">
        <f t="shared" si="416"/>
        <v>0</v>
      </c>
      <c r="U2670" s="53">
        <f t="shared" si="417"/>
        <v>60.072878709005721</v>
      </c>
      <c r="V2670" s="69">
        <v>36.611674908901612</v>
      </c>
      <c r="W2670" s="53">
        <f t="shared" si="418"/>
        <v>10.228779932326908</v>
      </c>
      <c r="X2670" s="53">
        <f t="shared" si="419"/>
        <v>0</v>
      </c>
      <c r="Y2670" s="12"/>
      <c r="Z2670" s="21"/>
      <c r="AA2670" s="48"/>
      <c r="AB2670" s="21"/>
      <c r="AC2670" s="12"/>
    </row>
    <row r="2671" spans="1:29" x14ac:dyDescent="0.3">
      <c r="A2671" s="1">
        <f t="shared" si="410"/>
        <v>45227.781249993532</v>
      </c>
      <c r="B2671" s="6">
        <v>28</v>
      </c>
      <c r="C2671" s="6" t="s">
        <v>120</v>
      </c>
      <c r="D2671">
        <f>IF(HOUR(A2671)+MINUTE(A2671)/60&lt;=18,1,IF(HOUR(A2671)+MINUTE(A2671)/60&gt;=23.25,1,LOOKUP(DAY(A2671),calendario!$A$12:$A$41,calendario!$C$12:$C$41)))</f>
        <v>0</v>
      </c>
      <c r="E2671" s="89">
        <f t="shared" si="411"/>
        <v>4.6458178710937501</v>
      </c>
      <c r="F2671" s="88">
        <v>18.583271484375</v>
      </c>
      <c r="G2671" s="89">
        <f t="shared" si="411"/>
        <v>4.6517968749999996</v>
      </c>
      <c r="H2671" s="86">
        <v>18.607187499999998</v>
      </c>
      <c r="O2671" s="53">
        <f t="shared" si="412"/>
        <v>0</v>
      </c>
      <c r="P2671" s="54">
        <f t="shared" si="413"/>
        <v>60.072878709005721</v>
      </c>
      <c r="Q2671" s="69">
        <v>36.156667360749609</v>
      </c>
      <c r="R2671" s="53">
        <f t="shared" si="414"/>
        <v>10.45628370640291</v>
      </c>
      <c r="S2671" s="53">
        <f t="shared" si="415"/>
        <v>0</v>
      </c>
      <c r="T2671" s="53">
        <f t="shared" si="416"/>
        <v>0</v>
      </c>
      <c r="U2671" s="53">
        <f t="shared" si="417"/>
        <v>60.072878709005721</v>
      </c>
      <c r="V2671" s="69">
        <v>36.156667360749609</v>
      </c>
      <c r="W2671" s="53">
        <f t="shared" si="418"/>
        <v>10.45628370640291</v>
      </c>
      <c r="X2671" s="53">
        <f t="shared" si="419"/>
        <v>0</v>
      </c>
      <c r="Y2671" s="12"/>
      <c r="Z2671" s="21"/>
      <c r="AA2671" s="48"/>
      <c r="AB2671" s="21"/>
      <c r="AC2671" s="12"/>
    </row>
    <row r="2672" spans="1:29" x14ac:dyDescent="0.3">
      <c r="A2672" s="1">
        <f t="shared" si="410"/>
        <v>45227.791666660196</v>
      </c>
      <c r="B2672" s="6">
        <v>28</v>
      </c>
      <c r="C2672" s="6" t="s">
        <v>121</v>
      </c>
      <c r="D2672">
        <f>IF(HOUR(A2672)+MINUTE(A2672)/60&lt;=18,1,IF(HOUR(A2672)+MINUTE(A2672)/60&gt;=23.25,1,LOOKUP(DAY(A2672),calendario!$A$12:$A$41,calendario!$C$12:$C$41)))</f>
        <v>0</v>
      </c>
      <c r="E2672" s="89">
        <f t="shared" si="411"/>
        <v>4.6480034179687504</v>
      </c>
      <c r="F2672" s="88">
        <v>18.592013671875002</v>
      </c>
      <c r="G2672" s="89">
        <f t="shared" si="411"/>
        <v>4.6519111328124998</v>
      </c>
      <c r="H2672" s="86">
        <v>18.607644531249999</v>
      </c>
      <c r="O2672" s="53">
        <f t="shared" si="412"/>
        <v>0</v>
      </c>
      <c r="P2672" s="54">
        <f t="shared" si="413"/>
        <v>60.072878709005721</v>
      </c>
      <c r="Q2672" s="69">
        <v>36.156667360749609</v>
      </c>
      <c r="R2672" s="53">
        <f t="shared" si="414"/>
        <v>10.45628370640291</v>
      </c>
      <c r="S2672" s="53">
        <f t="shared" si="415"/>
        <v>0</v>
      </c>
      <c r="T2672" s="53">
        <f t="shared" si="416"/>
        <v>0</v>
      </c>
      <c r="U2672" s="53">
        <f t="shared" si="417"/>
        <v>60.072878709005721</v>
      </c>
      <c r="V2672" s="69">
        <v>36.156667360749609</v>
      </c>
      <c r="W2672" s="53">
        <f t="shared" si="418"/>
        <v>10.45628370640291</v>
      </c>
      <c r="X2672" s="53">
        <f t="shared" si="419"/>
        <v>0</v>
      </c>
      <c r="Y2672" s="12"/>
      <c r="Z2672" s="21"/>
      <c r="AA2672" s="48"/>
      <c r="AB2672" s="21"/>
      <c r="AC2672" s="12"/>
    </row>
    <row r="2673" spans="1:29" x14ac:dyDescent="0.3">
      <c r="A2673" s="1">
        <f t="shared" si="410"/>
        <v>45227.80208332686</v>
      </c>
      <c r="B2673" s="6">
        <v>28</v>
      </c>
      <c r="C2673" s="6" t="s">
        <v>122</v>
      </c>
      <c r="D2673">
        <f>IF(HOUR(A2673)+MINUTE(A2673)/60&lt;=18,1,IF(HOUR(A2673)+MINUTE(A2673)/60&gt;=23.25,1,LOOKUP(DAY(A2673),calendario!$A$12:$A$41,calendario!$C$12:$C$41)))</f>
        <v>0</v>
      </c>
      <c r="E2673" s="89">
        <f t="shared" si="411"/>
        <v>4.6490922851562502</v>
      </c>
      <c r="F2673" s="88">
        <v>18.596369140625001</v>
      </c>
      <c r="G2673" s="89">
        <f t="shared" si="411"/>
        <v>4.6518310546875004</v>
      </c>
      <c r="H2673" s="86">
        <v>18.607324218750001</v>
      </c>
      <c r="O2673" s="53">
        <f t="shared" si="412"/>
        <v>0</v>
      </c>
      <c r="P2673" s="54">
        <f t="shared" si="413"/>
        <v>60.072878709005721</v>
      </c>
      <c r="Q2673" s="69">
        <v>36.242058823529405</v>
      </c>
      <c r="R2673" s="53">
        <f t="shared" si="414"/>
        <v>10.413587975013012</v>
      </c>
      <c r="S2673" s="53">
        <f t="shared" si="415"/>
        <v>0</v>
      </c>
      <c r="T2673" s="53">
        <f t="shared" si="416"/>
        <v>0</v>
      </c>
      <c r="U2673" s="53">
        <f t="shared" si="417"/>
        <v>60.072878709005721</v>
      </c>
      <c r="V2673" s="69">
        <v>36.242058823529405</v>
      </c>
      <c r="W2673" s="53">
        <f t="shared" si="418"/>
        <v>10.413587975013012</v>
      </c>
      <c r="X2673" s="53">
        <f t="shared" si="419"/>
        <v>0</v>
      </c>
      <c r="Y2673" s="12"/>
      <c r="Z2673" s="21"/>
      <c r="AA2673" s="48"/>
      <c r="AB2673" s="21"/>
      <c r="AC2673" s="12"/>
    </row>
    <row r="2674" spans="1:29" x14ac:dyDescent="0.3">
      <c r="A2674" s="1">
        <f t="shared" si="410"/>
        <v>45227.812499993524</v>
      </c>
      <c r="B2674" s="6">
        <v>28</v>
      </c>
      <c r="C2674" s="6" t="s">
        <v>123</v>
      </c>
      <c r="D2674">
        <f>IF(HOUR(A2674)+MINUTE(A2674)/60&lt;=18,1,IF(HOUR(A2674)+MINUTE(A2674)/60&gt;=23.25,1,LOOKUP(DAY(A2674),calendario!$A$12:$A$41,calendario!$C$12:$C$41)))</f>
        <v>0</v>
      </c>
      <c r="E2674" s="89">
        <f t="shared" si="411"/>
        <v>4.6498002929687496</v>
      </c>
      <c r="F2674" s="88">
        <v>18.599201171874999</v>
      </c>
      <c r="G2674" s="89">
        <f t="shared" si="411"/>
        <v>4.6517089843750004</v>
      </c>
      <c r="H2674" s="86">
        <v>18.606835937500001</v>
      </c>
      <c r="O2674" s="53">
        <f t="shared" si="412"/>
        <v>0</v>
      </c>
      <c r="P2674" s="54">
        <f t="shared" si="413"/>
        <v>60.072878709005721</v>
      </c>
      <c r="Q2674" s="69">
        <v>36.242058823529405</v>
      </c>
      <c r="R2674" s="53">
        <f t="shared" si="414"/>
        <v>10.413587975013012</v>
      </c>
      <c r="S2674" s="53">
        <f t="shared" si="415"/>
        <v>0</v>
      </c>
      <c r="T2674" s="53">
        <f t="shared" si="416"/>
        <v>0</v>
      </c>
      <c r="U2674" s="53">
        <f t="shared" si="417"/>
        <v>60.072878709005721</v>
      </c>
      <c r="V2674" s="69">
        <v>36.242058823529405</v>
      </c>
      <c r="W2674" s="53">
        <f t="shared" si="418"/>
        <v>10.413587975013012</v>
      </c>
      <c r="X2674" s="53">
        <f t="shared" si="419"/>
        <v>0</v>
      </c>
      <c r="Y2674" s="12"/>
      <c r="Z2674" s="21"/>
      <c r="AA2674" s="48"/>
      <c r="AB2674" s="21"/>
      <c r="AC2674" s="12"/>
    </row>
    <row r="2675" spans="1:29" x14ac:dyDescent="0.3">
      <c r="A2675" s="1">
        <f t="shared" si="410"/>
        <v>45227.822916660189</v>
      </c>
      <c r="B2675" s="6">
        <v>28</v>
      </c>
      <c r="C2675" s="6" t="s">
        <v>124</v>
      </c>
      <c r="D2675">
        <f>IF(HOUR(A2675)+MINUTE(A2675)/60&lt;=18,1,IF(HOUR(A2675)+MINUTE(A2675)/60&gt;=23.25,1,LOOKUP(DAY(A2675),calendario!$A$12:$A$41,calendario!$C$12:$C$41)))</f>
        <v>0</v>
      </c>
      <c r="E2675" s="89">
        <f t="shared" si="411"/>
        <v>4.6498940429687501</v>
      </c>
      <c r="F2675" s="88">
        <v>18.599576171875</v>
      </c>
      <c r="G2675" s="89">
        <f t="shared" si="411"/>
        <v>4.6516406249999998</v>
      </c>
      <c r="H2675" s="86">
        <v>18.606562499999999</v>
      </c>
      <c r="O2675" s="53">
        <f t="shared" si="412"/>
        <v>0</v>
      </c>
      <c r="P2675" s="54">
        <f t="shared" si="413"/>
        <v>60.072878709005721</v>
      </c>
      <c r="Q2675" s="69">
        <v>36.249920874544507</v>
      </c>
      <c r="R2675" s="53">
        <f t="shared" si="414"/>
        <v>10.409656949505461</v>
      </c>
      <c r="S2675" s="53">
        <f t="shared" si="415"/>
        <v>0</v>
      </c>
      <c r="T2675" s="53">
        <f t="shared" si="416"/>
        <v>0</v>
      </c>
      <c r="U2675" s="53">
        <f t="shared" si="417"/>
        <v>60.072878709005721</v>
      </c>
      <c r="V2675" s="69">
        <v>36.249920874544507</v>
      </c>
      <c r="W2675" s="53">
        <f t="shared" si="418"/>
        <v>10.409656949505461</v>
      </c>
      <c r="X2675" s="53">
        <f t="shared" si="419"/>
        <v>0</v>
      </c>
      <c r="Y2675" s="12"/>
      <c r="Z2675" s="21"/>
      <c r="AA2675" s="48"/>
      <c r="AB2675" s="21"/>
      <c r="AC2675" s="12"/>
    </row>
    <row r="2676" spans="1:29" x14ac:dyDescent="0.3">
      <c r="A2676" s="1">
        <f t="shared" si="410"/>
        <v>45227.833333326853</v>
      </c>
      <c r="B2676" s="6">
        <v>28</v>
      </c>
      <c r="C2676" s="6" t="s">
        <v>125</v>
      </c>
      <c r="D2676">
        <f>IF(HOUR(A2676)+MINUTE(A2676)/60&lt;=18,1,IF(HOUR(A2676)+MINUTE(A2676)/60&gt;=23.25,1,LOOKUP(DAY(A2676),calendario!$A$12:$A$41,calendario!$C$12:$C$41)))</f>
        <v>0</v>
      </c>
      <c r="E2676" s="89">
        <f t="shared" si="411"/>
        <v>4.6508583984375003</v>
      </c>
      <c r="F2676" s="88">
        <v>18.603433593750001</v>
      </c>
      <c r="G2676" s="89">
        <f t="shared" si="411"/>
        <v>4.6515668945312498</v>
      </c>
      <c r="H2676" s="86">
        <v>18.606267578124999</v>
      </c>
      <c r="O2676" s="53">
        <f t="shared" si="412"/>
        <v>0</v>
      </c>
      <c r="P2676" s="54">
        <f t="shared" si="413"/>
        <v>60.072878709005721</v>
      </c>
      <c r="Q2676" s="69">
        <v>36.249920874544507</v>
      </c>
      <c r="R2676" s="53">
        <f t="shared" si="414"/>
        <v>10.409656949505461</v>
      </c>
      <c r="S2676" s="53">
        <f t="shared" si="415"/>
        <v>0</v>
      </c>
      <c r="T2676" s="53">
        <f t="shared" si="416"/>
        <v>0</v>
      </c>
      <c r="U2676" s="53">
        <f t="shared" si="417"/>
        <v>60.072878709005721</v>
      </c>
      <c r="V2676" s="69">
        <v>36.249920874544507</v>
      </c>
      <c r="W2676" s="53">
        <f t="shared" si="418"/>
        <v>10.409656949505461</v>
      </c>
      <c r="X2676" s="53">
        <f t="shared" si="419"/>
        <v>0</v>
      </c>
      <c r="Y2676" s="12"/>
      <c r="Z2676" s="21"/>
      <c r="AA2676" s="48"/>
      <c r="AB2676" s="21"/>
      <c r="AC2676" s="12"/>
    </row>
    <row r="2677" spans="1:29" x14ac:dyDescent="0.3">
      <c r="A2677" s="1">
        <f t="shared" si="410"/>
        <v>45227.843749993517</v>
      </c>
      <c r="B2677" s="6">
        <v>28</v>
      </c>
      <c r="C2677" s="6" t="s">
        <v>126</v>
      </c>
      <c r="D2677">
        <f>IF(HOUR(A2677)+MINUTE(A2677)/60&lt;=18,1,IF(HOUR(A2677)+MINUTE(A2677)/60&gt;=23.25,1,LOOKUP(DAY(A2677),calendario!$A$12:$A$41,calendario!$C$12:$C$41)))</f>
        <v>0</v>
      </c>
      <c r="E2677" s="89">
        <f t="shared" si="411"/>
        <v>4.6510644531249996</v>
      </c>
      <c r="F2677" s="88">
        <v>18.604257812499998</v>
      </c>
      <c r="G2677" s="89">
        <f t="shared" si="411"/>
        <v>4.6515815429687501</v>
      </c>
      <c r="H2677" s="86">
        <v>18.606326171875001</v>
      </c>
      <c r="O2677" s="53">
        <f t="shared" si="412"/>
        <v>0</v>
      </c>
      <c r="P2677" s="54">
        <f t="shared" si="413"/>
        <v>60.072878709005721</v>
      </c>
      <c r="Q2677" s="69">
        <v>27.32346095783446</v>
      </c>
      <c r="R2677" s="53">
        <f t="shared" si="414"/>
        <v>14.872886907860485</v>
      </c>
      <c r="S2677" s="53">
        <f t="shared" si="415"/>
        <v>0</v>
      </c>
      <c r="T2677" s="53">
        <f t="shared" si="416"/>
        <v>0</v>
      </c>
      <c r="U2677" s="53">
        <f t="shared" si="417"/>
        <v>60.072878709005721</v>
      </c>
      <c r="V2677" s="69">
        <v>27.32346095783446</v>
      </c>
      <c r="W2677" s="53">
        <f t="shared" si="418"/>
        <v>14.872886907860485</v>
      </c>
      <c r="X2677" s="53">
        <f t="shared" si="419"/>
        <v>0</v>
      </c>
      <c r="Y2677" s="12"/>
      <c r="Z2677" s="21"/>
      <c r="AA2677" s="48"/>
      <c r="AB2677" s="21"/>
      <c r="AC2677" s="12"/>
    </row>
    <row r="2678" spans="1:29" x14ac:dyDescent="0.3">
      <c r="A2678" s="1">
        <f t="shared" si="410"/>
        <v>45227.854166660181</v>
      </c>
      <c r="B2678" s="6">
        <v>28</v>
      </c>
      <c r="C2678" s="6" t="s">
        <v>127</v>
      </c>
      <c r="D2678">
        <f>IF(HOUR(A2678)+MINUTE(A2678)/60&lt;=18,1,IF(HOUR(A2678)+MINUTE(A2678)/60&gt;=23.25,1,LOOKUP(DAY(A2678),calendario!$A$12:$A$41,calendario!$C$12:$C$41)))</f>
        <v>0</v>
      </c>
      <c r="E2678" s="89">
        <f t="shared" si="411"/>
        <v>4.6510063476562502</v>
      </c>
      <c r="F2678" s="88">
        <v>18.604025390625001</v>
      </c>
      <c r="G2678" s="89">
        <f t="shared" si="411"/>
        <v>4.6515346679687504</v>
      </c>
      <c r="H2678" s="86">
        <v>18.606138671875001</v>
      </c>
      <c r="O2678" s="53">
        <f t="shared" si="412"/>
        <v>0</v>
      </c>
      <c r="P2678" s="54">
        <f t="shared" si="413"/>
        <v>60.072878709005721</v>
      </c>
      <c r="Q2678" s="69">
        <v>27.32346095783446</v>
      </c>
      <c r="R2678" s="53">
        <f t="shared" si="414"/>
        <v>14.872886907860485</v>
      </c>
      <c r="S2678" s="53">
        <f t="shared" si="415"/>
        <v>0</v>
      </c>
      <c r="T2678" s="53">
        <f t="shared" si="416"/>
        <v>0</v>
      </c>
      <c r="U2678" s="53">
        <f t="shared" si="417"/>
        <v>60.072878709005721</v>
      </c>
      <c r="V2678" s="69">
        <v>27.32346095783446</v>
      </c>
      <c r="W2678" s="53">
        <f t="shared" si="418"/>
        <v>14.872886907860485</v>
      </c>
      <c r="X2678" s="53">
        <f t="shared" si="419"/>
        <v>0</v>
      </c>
      <c r="Y2678" s="12"/>
      <c r="Z2678" s="21"/>
      <c r="AA2678" s="48"/>
      <c r="AB2678" s="21"/>
      <c r="AC2678" s="12"/>
    </row>
    <row r="2679" spans="1:29" x14ac:dyDescent="0.3">
      <c r="A2679" s="1">
        <f t="shared" si="410"/>
        <v>45227.864583326846</v>
      </c>
      <c r="B2679" s="6">
        <v>28</v>
      </c>
      <c r="C2679" s="6" t="s">
        <v>128</v>
      </c>
      <c r="D2679">
        <f>IF(HOUR(A2679)+MINUTE(A2679)/60&lt;=18,1,IF(HOUR(A2679)+MINUTE(A2679)/60&gt;=23.25,1,LOOKUP(DAY(A2679),calendario!$A$12:$A$41,calendario!$C$12:$C$41)))</f>
        <v>0</v>
      </c>
      <c r="E2679" s="89">
        <f t="shared" si="411"/>
        <v>4.6515263671874996</v>
      </c>
      <c r="F2679" s="88">
        <v>18.606105468749998</v>
      </c>
      <c r="G2679" s="89">
        <f t="shared" si="411"/>
        <v>4.6516357421874996</v>
      </c>
      <c r="H2679" s="86">
        <v>18.606542968749999</v>
      </c>
      <c r="O2679" s="53">
        <f t="shared" si="412"/>
        <v>0</v>
      </c>
      <c r="P2679" s="54">
        <f t="shared" si="413"/>
        <v>60.072878709005721</v>
      </c>
      <c r="Q2679" s="69">
        <v>27.160566892243622</v>
      </c>
      <c r="R2679" s="53">
        <f t="shared" si="414"/>
        <v>14.954333940655903</v>
      </c>
      <c r="S2679" s="53">
        <f t="shared" si="415"/>
        <v>0</v>
      </c>
      <c r="T2679" s="53">
        <f t="shared" si="416"/>
        <v>0</v>
      </c>
      <c r="U2679" s="53">
        <f t="shared" si="417"/>
        <v>60.072878709005721</v>
      </c>
      <c r="V2679" s="69">
        <v>27.160566892243622</v>
      </c>
      <c r="W2679" s="53">
        <f t="shared" si="418"/>
        <v>14.954333940655903</v>
      </c>
      <c r="X2679" s="53">
        <f t="shared" si="419"/>
        <v>0</v>
      </c>
      <c r="Y2679" s="12"/>
      <c r="Z2679" s="21"/>
      <c r="AA2679" s="48"/>
      <c r="AB2679" s="21"/>
      <c r="AC2679" s="12"/>
    </row>
    <row r="2680" spans="1:29" x14ac:dyDescent="0.3">
      <c r="A2680" s="1">
        <f t="shared" si="410"/>
        <v>45227.87499999351</v>
      </c>
      <c r="B2680" s="6">
        <v>28</v>
      </c>
      <c r="C2680" s="6" t="s">
        <v>129</v>
      </c>
      <c r="D2680">
        <f>IF(HOUR(A2680)+MINUTE(A2680)/60&lt;=18,1,IF(HOUR(A2680)+MINUTE(A2680)/60&gt;=23.25,1,LOOKUP(DAY(A2680),calendario!$A$12:$A$41,calendario!$C$12:$C$41)))</f>
        <v>0</v>
      </c>
      <c r="E2680" s="89">
        <f t="shared" si="411"/>
        <v>4.6519692382812501</v>
      </c>
      <c r="F2680" s="88">
        <v>18.607876953125</v>
      </c>
      <c r="G2680" s="89">
        <f t="shared" si="411"/>
        <v>4.6514643554687503</v>
      </c>
      <c r="H2680" s="86">
        <v>18.605857421875001</v>
      </c>
      <c r="O2680" s="53">
        <f t="shared" si="412"/>
        <v>0</v>
      </c>
      <c r="P2680" s="54">
        <f t="shared" si="413"/>
        <v>60.072878709005721</v>
      </c>
      <c r="Q2680" s="69">
        <v>27.160566892243622</v>
      </c>
      <c r="R2680" s="53">
        <f t="shared" si="414"/>
        <v>14.954333940655903</v>
      </c>
      <c r="S2680" s="53">
        <f t="shared" si="415"/>
        <v>0</v>
      </c>
      <c r="T2680" s="53">
        <f t="shared" si="416"/>
        <v>0</v>
      </c>
      <c r="U2680" s="53">
        <f t="shared" si="417"/>
        <v>60.072878709005721</v>
      </c>
      <c r="V2680" s="69">
        <v>27.160566892243622</v>
      </c>
      <c r="W2680" s="53">
        <f t="shared" si="418"/>
        <v>14.954333940655903</v>
      </c>
      <c r="X2680" s="53">
        <f t="shared" si="419"/>
        <v>0</v>
      </c>
      <c r="Y2680" s="12"/>
      <c r="Z2680" s="21"/>
      <c r="AA2680" s="48"/>
      <c r="AB2680" s="21"/>
      <c r="AC2680" s="12"/>
    </row>
    <row r="2681" spans="1:29" x14ac:dyDescent="0.3">
      <c r="A2681" s="1">
        <f t="shared" si="410"/>
        <v>45227.885416660174</v>
      </c>
      <c r="B2681" s="6">
        <v>28</v>
      </c>
      <c r="C2681" s="6" t="s">
        <v>130</v>
      </c>
      <c r="D2681">
        <f>IF(HOUR(A2681)+MINUTE(A2681)/60&lt;=18,1,IF(HOUR(A2681)+MINUTE(A2681)/60&gt;=23.25,1,LOOKUP(DAY(A2681),calendario!$A$12:$A$41,calendario!$C$12:$C$41)))</f>
        <v>0</v>
      </c>
      <c r="E2681" s="89">
        <f t="shared" si="411"/>
        <v>4.6520756835937496</v>
      </c>
      <c r="F2681" s="88">
        <v>18.608302734374998</v>
      </c>
      <c r="G2681" s="89">
        <f t="shared" si="411"/>
        <v>4.6511176757812498</v>
      </c>
      <c r="H2681" s="86">
        <v>18.604470703124999</v>
      </c>
      <c r="O2681" s="53">
        <f t="shared" si="412"/>
        <v>0</v>
      </c>
      <c r="P2681" s="54">
        <f t="shared" si="413"/>
        <v>60.072878709005721</v>
      </c>
      <c r="Q2681" s="69">
        <v>27.318610359187922</v>
      </c>
      <c r="R2681" s="53">
        <f t="shared" si="414"/>
        <v>14.875312207183754</v>
      </c>
      <c r="S2681" s="53">
        <f t="shared" si="415"/>
        <v>0</v>
      </c>
      <c r="T2681" s="53">
        <f t="shared" si="416"/>
        <v>0</v>
      </c>
      <c r="U2681" s="53">
        <f t="shared" si="417"/>
        <v>60.072878709005721</v>
      </c>
      <c r="V2681" s="69">
        <v>27.318610359187922</v>
      </c>
      <c r="W2681" s="53">
        <f t="shared" si="418"/>
        <v>14.875312207183754</v>
      </c>
      <c r="X2681" s="53">
        <f t="shared" si="419"/>
        <v>0</v>
      </c>
      <c r="Y2681" s="12"/>
      <c r="Z2681" s="21"/>
      <c r="AA2681" s="48"/>
      <c r="AB2681" s="21"/>
      <c r="AC2681" s="12"/>
    </row>
    <row r="2682" spans="1:29" x14ac:dyDescent="0.3">
      <c r="A2682" s="1">
        <f t="shared" si="410"/>
        <v>45227.895833326838</v>
      </c>
      <c r="B2682" s="6">
        <v>28</v>
      </c>
      <c r="C2682" s="6" t="s">
        <v>131</v>
      </c>
      <c r="D2682">
        <f>IF(HOUR(A2682)+MINUTE(A2682)/60&lt;=18,1,IF(HOUR(A2682)+MINUTE(A2682)/60&gt;=23.25,1,LOOKUP(DAY(A2682),calendario!$A$12:$A$41,calendario!$C$12:$C$41)))</f>
        <v>0</v>
      </c>
      <c r="E2682" s="89">
        <f t="shared" si="411"/>
        <v>4.6519965820312503</v>
      </c>
      <c r="F2682" s="88">
        <v>18.607986328125001</v>
      </c>
      <c r="G2682" s="89">
        <f t="shared" si="411"/>
        <v>4.6509121093749997</v>
      </c>
      <c r="H2682" s="86">
        <v>18.603648437499999</v>
      </c>
      <c r="O2682" s="53">
        <f t="shared" si="412"/>
        <v>0</v>
      </c>
      <c r="P2682" s="54">
        <f t="shared" si="413"/>
        <v>60.072878709005721</v>
      </c>
      <c r="Q2682" s="69">
        <v>27.318610359187922</v>
      </c>
      <c r="R2682" s="53">
        <f t="shared" si="414"/>
        <v>14.875312207183754</v>
      </c>
      <c r="S2682" s="53">
        <f t="shared" si="415"/>
        <v>0</v>
      </c>
      <c r="T2682" s="53">
        <f t="shared" si="416"/>
        <v>0</v>
      </c>
      <c r="U2682" s="53">
        <f t="shared" si="417"/>
        <v>60.072878709005721</v>
      </c>
      <c r="V2682" s="69">
        <v>27.318610359187922</v>
      </c>
      <c r="W2682" s="53">
        <f t="shared" si="418"/>
        <v>14.875312207183754</v>
      </c>
      <c r="X2682" s="53">
        <f t="shared" si="419"/>
        <v>0</v>
      </c>
      <c r="Y2682" s="12"/>
      <c r="Z2682" s="21"/>
      <c r="AA2682" s="48"/>
      <c r="AB2682" s="21"/>
      <c r="AC2682" s="12"/>
    </row>
    <row r="2683" spans="1:29" x14ac:dyDescent="0.3">
      <c r="A2683" s="1">
        <f t="shared" si="410"/>
        <v>45227.906249993503</v>
      </c>
      <c r="B2683" s="6">
        <v>28</v>
      </c>
      <c r="C2683" s="6" t="s">
        <v>132</v>
      </c>
      <c r="D2683">
        <f>IF(HOUR(A2683)+MINUTE(A2683)/60&lt;=18,1,IF(HOUR(A2683)+MINUTE(A2683)/60&gt;=23.25,1,LOOKUP(DAY(A2683),calendario!$A$12:$A$41,calendario!$C$12:$C$41)))</f>
        <v>0</v>
      </c>
      <c r="E2683" s="89">
        <f t="shared" si="411"/>
        <v>4.6521967773437503</v>
      </c>
      <c r="F2683" s="88">
        <v>18.608787109375001</v>
      </c>
      <c r="G2683" s="89">
        <f t="shared" si="411"/>
        <v>4.6507993164062498</v>
      </c>
      <c r="H2683" s="86">
        <v>18.603197265624999</v>
      </c>
      <c r="O2683" s="53">
        <f t="shared" si="412"/>
        <v>0</v>
      </c>
      <c r="P2683" s="54">
        <f t="shared" si="413"/>
        <v>60.072878709005721</v>
      </c>
      <c r="Q2683" s="69">
        <v>27.66350937011973</v>
      </c>
      <c r="R2683" s="53">
        <f t="shared" si="414"/>
        <v>14.70286270171785</v>
      </c>
      <c r="S2683" s="53">
        <f t="shared" si="415"/>
        <v>0</v>
      </c>
      <c r="T2683" s="53">
        <f t="shared" si="416"/>
        <v>0</v>
      </c>
      <c r="U2683" s="53">
        <f t="shared" si="417"/>
        <v>60.072878709005721</v>
      </c>
      <c r="V2683" s="69">
        <v>27.66350937011973</v>
      </c>
      <c r="W2683" s="53">
        <f t="shared" si="418"/>
        <v>14.70286270171785</v>
      </c>
      <c r="X2683" s="53">
        <f t="shared" si="419"/>
        <v>0</v>
      </c>
      <c r="Y2683" s="12"/>
      <c r="Z2683" s="21"/>
      <c r="AA2683" s="48"/>
      <c r="AB2683" s="21"/>
      <c r="AC2683" s="12"/>
    </row>
    <row r="2684" spans="1:29" x14ac:dyDescent="0.3">
      <c r="A2684" s="1">
        <f t="shared" si="410"/>
        <v>45227.916666660167</v>
      </c>
      <c r="B2684" s="6">
        <v>28</v>
      </c>
      <c r="C2684" s="6" t="s">
        <v>133</v>
      </c>
      <c r="D2684">
        <f>IF(HOUR(A2684)+MINUTE(A2684)/60&lt;=18,1,IF(HOUR(A2684)+MINUTE(A2684)/60&gt;=23.25,1,LOOKUP(DAY(A2684),calendario!$A$12:$A$41,calendario!$C$12:$C$41)))</f>
        <v>0</v>
      </c>
      <c r="E2684" s="89">
        <f t="shared" si="411"/>
        <v>4.6521513671874999</v>
      </c>
      <c r="F2684" s="88">
        <v>18.60860546875</v>
      </c>
      <c r="G2684" s="89">
        <f t="shared" si="411"/>
        <v>4.6507187500000002</v>
      </c>
      <c r="H2684" s="86">
        <v>18.602875000000001</v>
      </c>
      <c r="O2684" s="53">
        <f t="shared" si="412"/>
        <v>0</v>
      </c>
      <c r="P2684" s="54">
        <f t="shared" si="413"/>
        <v>60.072878709005721</v>
      </c>
      <c r="Q2684" s="69">
        <v>27.66350937011973</v>
      </c>
      <c r="R2684" s="53">
        <f t="shared" si="414"/>
        <v>14.70286270171785</v>
      </c>
      <c r="S2684" s="53">
        <f t="shared" si="415"/>
        <v>0</v>
      </c>
      <c r="T2684" s="53">
        <f t="shared" si="416"/>
        <v>0</v>
      </c>
      <c r="U2684" s="53">
        <f t="shared" si="417"/>
        <v>60.072878709005721</v>
      </c>
      <c r="V2684" s="69">
        <v>27.66350937011973</v>
      </c>
      <c r="W2684" s="53">
        <f t="shared" si="418"/>
        <v>14.70286270171785</v>
      </c>
      <c r="X2684" s="53">
        <f t="shared" si="419"/>
        <v>0</v>
      </c>
      <c r="Y2684" s="12"/>
      <c r="Z2684" s="21"/>
      <c r="AA2684" s="48"/>
      <c r="AB2684" s="21"/>
      <c r="AC2684" s="12"/>
    </row>
    <row r="2685" spans="1:29" x14ac:dyDescent="0.3">
      <c r="A2685" s="1">
        <f t="shared" si="410"/>
        <v>45227.927083326831</v>
      </c>
      <c r="B2685" s="6">
        <v>28</v>
      </c>
      <c r="C2685" s="6" t="s">
        <v>134</v>
      </c>
      <c r="D2685">
        <f>IF(HOUR(A2685)+MINUTE(A2685)/60&lt;=18,1,IF(HOUR(A2685)+MINUTE(A2685)/60&gt;=23.25,1,LOOKUP(DAY(A2685),calendario!$A$12:$A$41,calendario!$C$12:$C$41)))</f>
        <v>0</v>
      </c>
      <c r="E2685" s="89">
        <f t="shared" si="411"/>
        <v>4.6520947265624999</v>
      </c>
      <c r="F2685" s="88">
        <v>18.60837890625</v>
      </c>
      <c r="G2685" s="89">
        <f t="shared" si="411"/>
        <v>4.6508300781249998</v>
      </c>
      <c r="H2685" s="86">
        <v>18.603320312499999</v>
      </c>
      <c r="O2685" s="53">
        <f t="shared" si="412"/>
        <v>0</v>
      </c>
      <c r="P2685" s="54">
        <f t="shared" si="413"/>
        <v>60.072878709005721</v>
      </c>
      <c r="Q2685" s="69">
        <v>27.779040343571058</v>
      </c>
      <c r="R2685" s="53">
        <f t="shared" si="414"/>
        <v>14.645097214992186</v>
      </c>
      <c r="S2685" s="53">
        <f t="shared" si="415"/>
        <v>0</v>
      </c>
      <c r="T2685" s="53">
        <f t="shared" si="416"/>
        <v>0</v>
      </c>
      <c r="U2685" s="53">
        <f t="shared" si="417"/>
        <v>60.072878709005721</v>
      </c>
      <c r="V2685" s="69">
        <v>27.779040343571058</v>
      </c>
      <c r="W2685" s="53">
        <f t="shared" si="418"/>
        <v>14.645097214992186</v>
      </c>
      <c r="X2685" s="53">
        <f t="shared" si="419"/>
        <v>0</v>
      </c>
      <c r="Y2685" s="12"/>
      <c r="Z2685" s="21"/>
      <c r="AA2685" s="48"/>
      <c r="AB2685" s="21"/>
      <c r="AC2685" s="12"/>
    </row>
    <row r="2686" spans="1:29" x14ac:dyDescent="0.3">
      <c r="A2686" s="1">
        <f t="shared" si="410"/>
        <v>45227.937499993495</v>
      </c>
      <c r="B2686" s="6">
        <v>28</v>
      </c>
      <c r="C2686" s="6" t="s">
        <v>135</v>
      </c>
      <c r="D2686">
        <f>IF(HOUR(A2686)+MINUTE(A2686)/60&lt;=18,1,IF(HOUR(A2686)+MINUTE(A2686)/60&gt;=23.25,1,LOOKUP(DAY(A2686),calendario!$A$12:$A$41,calendario!$C$12:$C$41)))</f>
        <v>0</v>
      </c>
      <c r="E2686" s="89">
        <f t="shared" si="411"/>
        <v>4.6522714843750004</v>
      </c>
      <c r="F2686" s="88">
        <v>18.609085937500002</v>
      </c>
      <c r="G2686" s="89">
        <f t="shared" si="411"/>
        <v>4.6506879882812502</v>
      </c>
      <c r="H2686" s="86">
        <v>18.602751953125001</v>
      </c>
      <c r="O2686" s="53">
        <f t="shared" si="412"/>
        <v>0</v>
      </c>
      <c r="P2686" s="54">
        <f t="shared" si="413"/>
        <v>60.072878709005721</v>
      </c>
      <c r="Q2686" s="69">
        <v>27.779040343571058</v>
      </c>
      <c r="R2686" s="53">
        <f t="shared" si="414"/>
        <v>14.645097214992186</v>
      </c>
      <c r="S2686" s="53">
        <f t="shared" si="415"/>
        <v>0</v>
      </c>
      <c r="T2686" s="53">
        <f t="shared" si="416"/>
        <v>0</v>
      </c>
      <c r="U2686" s="53">
        <f t="shared" si="417"/>
        <v>60.072878709005721</v>
      </c>
      <c r="V2686" s="69">
        <v>27.779040343571058</v>
      </c>
      <c r="W2686" s="53">
        <f t="shared" si="418"/>
        <v>14.645097214992186</v>
      </c>
      <c r="X2686" s="53">
        <f t="shared" si="419"/>
        <v>0</v>
      </c>
      <c r="Y2686" s="12"/>
      <c r="Z2686" s="21"/>
      <c r="AA2686" s="48"/>
      <c r="AB2686" s="21"/>
      <c r="AC2686" s="12"/>
    </row>
    <row r="2687" spans="1:29" x14ac:dyDescent="0.3">
      <c r="A2687" s="1">
        <f t="shared" si="410"/>
        <v>45227.94791666016</v>
      </c>
      <c r="B2687" s="6">
        <v>28</v>
      </c>
      <c r="C2687" s="6" t="s">
        <v>136</v>
      </c>
      <c r="D2687">
        <f>IF(HOUR(A2687)+MINUTE(A2687)/60&lt;=18,1,IF(HOUR(A2687)+MINUTE(A2687)/60&gt;=23.25,1,LOOKUP(DAY(A2687),calendario!$A$12:$A$41,calendario!$C$12:$C$41)))</f>
        <v>0</v>
      </c>
      <c r="E2687" s="89">
        <f t="shared" si="411"/>
        <v>4.65215625</v>
      </c>
      <c r="F2687" s="88">
        <v>18.608625</v>
      </c>
      <c r="G2687" s="89">
        <f t="shared" si="411"/>
        <v>4.6509018554687502</v>
      </c>
      <c r="H2687" s="86">
        <v>18.603607421875001</v>
      </c>
      <c r="O2687" s="53">
        <f t="shared" si="412"/>
        <v>0</v>
      </c>
      <c r="P2687" s="54">
        <f t="shared" si="413"/>
        <v>60.072878709005721</v>
      </c>
      <c r="Q2687" s="69">
        <v>27.696480739198336</v>
      </c>
      <c r="R2687" s="53">
        <f t="shared" si="414"/>
        <v>14.686377017178547</v>
      </c>
      <c r="S2687" s="53">
        <f t="shared" si="415"/>
        <v>0</v>
      </c>
      <c r="T2687" s="53">
        <f t="shared" si="416"/>
        <v>0</v>
      </c>
      <c r="U2687" s="53">
        <f t="shared" si="417"/>
        <v>60.072878709005721</v>
      </c>
      <c r="V2687" s="69">
        <v>27.696480739198336</v>
      </c>
      <c r="W2687" s="53">
        <f t="shared" si="418"/>
        <v>14.686377017178547</v>
      </c>
      <c r="X2687" s="53">
        <f t="shared" si="419"/>
        <v>0</v>
      </c>
      <c r="Y2687" s="12"/>
      <c r="Z2687" s="21"/>
      <c r="AA2687" s="48"/>
      <c r="AB2687" s="21"/>
      <c r="AC2687" s="12"/>
    </row>
    <row r="2688" spans="1:29" x14ac:dyDescent="0.3">
      <c r="A2688" s="1">
        <f t="shared" si="410"/>
        <v>45227.958333326824</v>
      </c>
      <c r="B2688" s="6">
        <v>28</v>
      </c>
      <c r="C2688" s="6" t="s">
        <v>137</v>
      </c>
      <c r="D2688">
        <f>IF(HOUR(A2688)+MINUTE(A2688)/60&lt;=18,1,IF(HOUR(A2688)+MINUTE(A2688)/60&gt;=23.25,1,LOOKUP(DAY(A2688),calendario!$A$12:$A$41,calendario!$C$12:$C$41)))</f>
        <v>0</v>
      </c>
      <c r="E2688" s="89">
        <f t="shared" si="411"/>
        <v>4.6525214843749998</v>
      </c>
      <c r="F2688" s="88">
        <v>18.610085937499999</v>
      </c>
      <c r="G2688" s="89">
        <f t="shared" si="411"/>
        <v>4.6507768554687496</v>
      </c>
      <c r="H2688" s="86">
        <v>18.603107421874999</v>
      </c>
      <c r="O2688" s="53">
        <f t="shared" si="412"/>
        <v>0</v>
      </c>
      <c r="P2688" s="54">
        <f t="shared" si="413"/>
        <v>60.072878709005721</v>
      </c>
      <c r="Q2688" s="69">
        <v>27.696480739198336</v>
      </c>
      <c r="R2688" s="53">
        <f t="shared" si="414"/>
        <v>14.686377017178547</v>
      </c>
      <c r="S2688" s="53">
        <f t="shared" si="415"/>
        <v>0</v>
      </c>
      <c r="T2688" s="53">
        <f t="shared" si="416"/>
        <v>0</v>
      </c>
      <c r="U2688" s="53">
        <f t="shared" si="417"/>
        <v>60.072878709005721</v>
      </c>
      <c r="V2688" s="69">
        <v>27.696480739198336</v>
      </c>
      <c r="W2688" s="53">
        <f t="shared" si="418"/>
        <v>14.686377017178547</v>
      </c>
      <c r="X2688" s="53">
        <f t="shared" si="419"/>
        <v>0</v>
      </c>
      <c r="Y2688" s="12"/>
      <c r="Z2688" s="21"/>
      <c r="AA2688" s="48"/>
      <c r="AB2688" s="21"/>
      <c r="AC2688" s="12"/>
    </row>
    <row r="2689" spans="1:29" x14ac:dyDescent="0.3">
      <c r="A2689" s="1">
        <f t="shared" si="410"/>
        <v>45227.968749993488</v>
      </c>
      <c r="B2689" s="6">
        <v>28</v>
      </c>
      <c r="C2689" s="6" t="s">
        <v>138</v>
      </c>
      <c r="D2689">
        <f>IF(HOUR(A2689)+MINUTE(A2689)/60&lt;=18,1,IF(HOUR(A2689)+MINUTE(A2689)/60&gt;=23.25,1,LOOKUP(DAY(A2689),calendario!$A$12:$A$41,calendario!$C$12:$C$41)))</f>
        <v>1</v>
      </c>
      <c r="E2689" s="89">
        <f t="shared" si="411"/>
        <v>4.6501567382812503</v>
      </c>
      <c r="F2689" s="88">
        <v>18.600626953125001</v>
      </c>
      <c r="G2689" s="89">
        <f t="shared" si="411"/>
        <v>4.5548579101562501</v>
      </c>
      <c r="H2689" s="86">
        <v>18.219431640625</v>
      </c>
      <c r="O2689" s="53">
        <f t="shared" si="412"/>
        <v>0</v>
      </c>
      <c r="P2689" s="54">
        <f t="shared" si="413"/>
        <v>58.927641853201457</v>
      </c>
      <c r="Q2689" s="69">
        <v>27.659531754294637</v>
      </c>
      <c r="R2689" s="53">
        <f t="shared" si="414"/>
        <v>14.160864003123374</v>
      </c>
      <c r="S2689" s="53">
        <f t="shared" si="415"/>
        <v>0</v>
      </c>
      <c r="T2689" s="53">
        <f t="shared" si="416"/>
        <v>0</v>
      </c>
      <c r="U2689" s="53">
        <f t="shared" si="417"/>
        <v>58.927641853201457</v>
      </c>
      <c r="V2689" s="69">
        <v>27.659531754294637</v>
      </c>
      <c r="W2689" s="53">
        <f t="shared" si="418"/>
        <v>14.160864003123374</v>
      </c>
      <c r="X2689" s="53">
        <f t="shared" si="419"/>
        <v>0</v>
      </c>
      <c r="Y2689" s="12"/>
      <c r="Z2689" s="21"/>
      <c r="AA2689" s="48"/>
      <c r="AB2689" s="21"/>
      <c r="AC2689" s="12"/>
    </row>
    <row r="2690" spans="1:29" x14ac:dyDescent="0.3">
      <c r="A2690" s="1">
        <f t="shared" si="410"/>
        <v>45227.979166660152</v>
      </c>
      <c r="B2690" s="6">
        <v>28</v>
      </c>
      <c r="C2690" s="6" t="s">
        <v>139</v>
      </c>
      <c r="D2690">
        <f>IF(HOUR(A2690)+MINUTE(A2690)/60&lt;=18,1,IF(HOUR(A2690)+MINUTE(A2690)/60&gt;=23.25,1,LOOKUP(DAY(A2690),calendario!$A$12:$A$41,calendario!$C$12:$C$41)))</f>
        <v>1</v>
      </c>
      <c r="E2690" s="89">
        <f t="shared" si="411"/>
        <v>4.5081835937500001</v>
      </c>
      <c r="F2690" s="88">
        <v>18.032734375</v>
      </c>
      <c r="G2690" s="89">
        <f t="shared" si="411"/>
        <v>4.4968803710937504</v>
      </c>
      <c r="H2690" s="86">
        <v>17.987521484375002</v>
      </c>
      <c r="O2690" s="53">
        <f t="shared" si="412"/>
        <v>0</v>
      </c>
      <c r="P2690" s="54">
        <f t="shared" si="413"/>
        <v>58.927641853201457</v>
      </c>
      <c r="Q2690" s="69">
        <v>27.659531754294637</v>
      </c>
      <c r="R2690" s="53">
        <f t="shared" si="414"/>
        <v>14.160864003123374</v>
      </c>
      <c r="S2690" s="53">
        <f t="shared" si="415"/>
        <v>0</v>
      </c>
      <c r="T2690" s="53">
        <f t="shared" si="416"/>
        <v>0</v>
      </c>
      <c r="U2690" s="53">
        <f t="shared" si="417"/>
        <v>58.927641853201457</v>
      </c>
      <c r="V2690" s="69">
        <v>27.659531754294637</v>
      </c>
      <c r="W2690" s="53">
        <f t="shared" si="418"/>
        <v>14.160864003123374</v>
      </c>
      <c r="X2690" s="53">
        <f t="shared" si="419"/>
        <v>0</v>
      </c>
      <c r="Y2690" s="12"/>
      <c r="Z2690" s="21"/>
      <c r="AA2690" s="48"/>
      <c r="AB2690" s="21"/>
      <c r="AC2690" s="12"/>
    </row>
    <row r="2691" spans="1:29" x14ac:dyDescent="0.3">
      <c r="A2691" s="1">
        <f t="shared" si="410"/>
        <v>45227.989583326817</v>
      </c>
      <c r="B2691" s="6">
        <v>28</v>
      </c>
      <c r="C2691" s="6" t="s">
        <v>140</v>
      </c>
      <c r="D2691">
        <f>IF(HOUR(A2691)+MINUTE(A2691)/60&lt;=18,1,IF(HOUR(A2691)+MINUTE(A2691)/60&gt;=23.25,1,LOOKUP(DAY(A2691),calendario!$A$12:$A$41,calendario!$C$12:$C$41)))</f>
        <v>1</v>
      </c>
      <c r="E2691" s="89">
        <f t="shared" si="411"/>
        <v>4.5083935546875002</v>
      </c>
      <c r="F2691" s="88">
        <v>18.033574218750001</v>
      </c>
      <c r="G2691" s="89">
        <f t="shared" si="411"/>
        <v>4.4966215820312501</v>
      </c>
      <c r="H2691" s="86">
        <v>17.986486328125</v>
      </c>
      <c r="O2691" s="53">
        <f t="shared" si="412"/>
        <v>0</v>
      </c>
      <c r="P2691" s="54">
        <f t="shared" si="413"/>
        <v>58.927641853201457</v>
      </c>
      <c r="Q2691" s="69">
        <v>27.638588755856325</v>
      </c>
      <c r="R2691" s="53">
        <f t="shared" si="414"/>
        <v>14.171335502342529</v>
      </c>
      <c r="S2691" s="53">
        <f t="shared" si="415"/>
        <v>0</v>
      </c>
      <c r="T2691" s="53">
        <f t="shared" si="416"/>
        <v>0</v>
      </c>
      <c r="U2691" s="53">
        <f t="shared" si="417"/>
        <v>58.927641853201457</v>
      </c>
      <c r="V2691" s="69">
        <v>27.638588755856325</v>
      </c>
      <c r="W2691" s="53">
        <f t="shared" si="418"/>
        <v>14.171335502342529</v>
      </c>
      <c r="X2691" s="53">
        <f t="shared" si="419"/>
        <v>0</v>
      </c>
      <c r="Y2691" s="12"/>
      <c r="Z2691" s="21"/>
      <c r="AA2691" s="48"/>
      <c r="AB2691" s="21"/>
      <c r="AC2691" s="12"/>
    </row>
    <row r="2692" spans="1:29" x14ac:dyDescent="0.3">
      <c r="A2692" s="1">
        <f t="shared" si="410"/>
        <v>45227.999999993481</v>
      </c>
      <c r="B2692" s="6">
        <v>28</v>
      </c>
      <c r="C2692" s="6" t="s">
        <v>141</v>
      </c>
      <c r="D2692">
        <f>IF(HOUR(A2692)+MINUTE(A2692)/60&lt;=18,1,IF(HOUR(A2692)+MINUTE(A2692)/60&gt;=23.25,1,LOOKUP(DAY(A2692),calendario!$A$12:$A$41,calendario!$C$12:$C$41)))</f>
        <v>1</v>
      </c>
      <c r="E2692" s="89">
        <f t="shared" si="411"/>
        <v>4.5085283203125002</v>
      </c>
      <c r="F2692" s="88">
        <v>18.034113281250001</v>
      </c>
      <c r="G2692" s="89">
        <f t="shared" si="411"/>
        <v>4.4965258789062501</v>
      </c>
      <c r="H2692" s="86">
        <v>17.986103515625</v>
      </c>
      <c r="O2692" s="53">
        <f t="shared" si="412"/>
        <v>0</v>
      </c>
      <c r="P2692" s="54">
        <f t="shared" si="413"/>
        <v>58.927641853201457</v>
      </c>
      <c r="Q2692" s="69">
        <v>27.638588755856325</v>
      </c>
      <c r="R2692" s="53">
        <f t="shared" si="414"/>
        <v>14.171335502342529</v>
      </c>
      <c r="S2692" s="53">
        <f t="shared" si="415"/>
        <v>0</v>
      </c>
      <c r="T2692" s="53">
        <f t="shared" si="416"/>
        <v>0</v>
      </c>
      <c r="U2692" s="53">
        <f t="shared" si="417"/>
        <v>58.927641853201457</v>
      </c>
      <c r="V2692" s="69">
        <v>27.638588755856325</v>
      </c>
      <c r="W2692" s="53">
        <f t="shared" si="418"/>
        <v>14.171335502342529</v>
      </c>
      <c r="X2692" s="53">
        <f t="shared" si="419"/>
        <v>0</v>
      </c>
      <c r="Y2692" s="12"/>
      <c r="Z2692" s="21"/>
      <c r="AA2692" s="48"/>
      <c r="AB2692" s="21"/>
      <c r="AC2692" s="12"/>
    </row>
    <row r="2693" spans="1:29" x14ac:dyDescent="0.3">
      <c r="A2693" s="1">
        <f t="shared" si="410"/>
        <v>45228.010416660145</v>
      </c>
      <c r="B2693" s="6">
        <v>29</v>
      </c>
      <c r="C2693" s="6" t="s">
        <v>142</v>
      </c>
      <c r="D2693">
        <f>IF(HOUR(A2693)+MINUTE(A2693)/60&lt;=18,1,IF(HOUR(A2693)+MINUTE(A2693)/60&gt;=23.25,1,LOOKUP(DAY(A2693),calendario!$A$12:$A$41,calendario!$C$12:$C$41)))</f>
        <v>1</v>
      </c>
      <c r="E2693" s="89">
        <f t="shared" si="411"/>
        <v>4.4964506835937499</v>
      </c>
      <c r="F2693" s="88">
        <v>17.985802734375</v>
      </c>
      <c r="G2693" s="89">
        <f t="shared" si="411"/>
        <v>3.3332031249999998</v>
      </c>
      <c r="H2693" s="86">
        <v>13.332812499999999</v>
      </c>
      <c r="O2693" s="53">
        <f t="shared" ref="O2693:O2756" si="420">IF(($K$2*95%/4-E2693)*$M$8*$M$9&lt;0,0,($K$2*95%/4-E2693)*$M$8*$M$9)</f>
        <v>0</v>
      </c>
      <c r="P2693" s="54">
        <f t="shared" ref="P2693:P2756" si="421">IF(B2693&lt;=3,IF(D2693=1,$L$14*10/$K$11,$K$14*10/$K$11),IF(D2693=1,$L$15*10/$K$11,$K$15*10/$K$11))</f>
        <v>58.927641853201457</v>
      </c>
      <c r="Q2693" s="69">
        <v>27.974635866736072</v>
      </c>
      <c r="R2693" s="53">
        <f t="shared" ref="R2693:R2756" si="422">IF((P2693*95%-Q2693)/2&lt;0,0,(P2693*95%-Q2693)/2)</f>
        <v>14.003311946902656</v>
      </c>
      <c r="S2693" s="53">
        <f t="shared" ref="S2693:S2756" si="423">R2693*O2693</f>
        <v>0</v>
      </c>
      <c r="T2693" s="53">
        <f t="shared" ref="T2693:T2756" si="424">IF(($K$3*95%/4-G2693)*$M$8*$M$9&lt;0,0,($K$3*95%/4-G2693)*$M$8*$M$9)</f>
        <v>1.1259192673885308</v>
      </c>
      <c r="U2693" s="53">
        <f t="shared" ref="U2693:U2756" si="425">IF(B2693&lt;=3,IF(D2693=1,$L$14*10/$K$11,$K$14*10/$K$11),IF(D2693=1,$L$15*10/$K$11,$K$15*10/$K$11))</f>
        <v>58.927641853201457</v>
      </c>
      <c r="V2693" s="69">
        <v>27.974635866736072</v>
      </c>
      <c r="W2693" s="53">
        <f t="shared" ref="W2693:W2756" si="426">IF((U2693*95%-V2693)/2&lt;0,0,(U2693*95%-V2693)/2)</f>
        <v>14.003311946902656</v>
      </c>
      <c r="X2693" s="53">
        <f t="shared" ref="X2693:X2756" si="427">W2693*T2693</f>
        <v>15.766598728269699</v>
      </c>
      <c r="Y2693" s="12"/>
      <c r="Z2693" s="21"/>
      <c r="AA2693" s="48"/>
      <c r="AB2693" s="21"/>
      <c r="AC2693" s="12"/>
    </row>
    <row r="2694" spans="1:29" x14ac:dyDescent="0.3">
      <c r="A2694" s="1">
        <f t="shared" ref="A2694:A2757" si="428">A2693+0.0104166666666667</f>
        <v>45228.020833326809</v>
      </c>
      <c r="B2694" s="6">
        <v>29</v>
      </c>
      <c r="C2694" s="6" t="s">
        <v>34</v>
      </c>
      <c r="D2694">
        <f>IF(HOUR(A2694)+MINUTE(A2694)/60&lt;=18,1,IF(HOUR(A2694)+MINUTE(A2694)/60&gt;=23.25,1,LOOKUP(DAY(A2694),calendario!$A$12:$A$41,calendario!$C$12:$C$41)))</f>
        <v>1</v>
      </c>
      <c r="E2694" s="89">
        <f t="shared" ref="E2694:E2757" si="429">F2694/4</f>
        <v>3.0205654296875002</v>
      </c>
      <c r="F2694" s="88">
        <v>12.082261718750001</v>
      </c>
      <c r="G2694" s="89">
        <f t="shared" ref="G2694:G2757" si="430">H2694/4</f>
        <v>0</v>
      </c>
      <c r="H2694" s="86">
        <v>0</v>
      </c>
      <c r="O2694" s="53">
        <f t="shared" si="420"/>
        <v>1.4448300974586379</v>
      </c>
      <c r="P2694" s="54">
        <f t="shared" si="421"/>
        <v>58.927641853201457</v>
      </c>
      <c r="Q2694" s="69">
        <v>27.974635866736072</v>
      </c>
      <c r="R2694" s="53">
        <f t="shared" si="422"/>
        <v>14.003311946902656</v>
      </c>
      <c r="S2694" s="53">
        <f t="shared" si="423"/>
        <v>20.232406564987073</v>
      </c>
      <c r="T2694" s="53">
        <f t="shared" si="424"/>
        <v>4.5260037464002503</v>
      </c>
      <c r="U2694" s="53">
        <f t="shared" si="425"/>
        <v>58.927641853201457</v>
      </c>
      <c r="V2694" s="69">
        <v>27.974635866736072</v>
      </c>
      <c r="W2694" s="53">
        <f t="shared" si="426"/>
        <v>14.003311946902656</v>
      </c>
      <c r="X2694" s="53">
        <f t="shared" si="427"/>
        <v>63.379042333692801</v>
      </c>
      <c r="Y2694" s="12"/>
      <c r="Z2694" s="21"/>
      <c r="AA2694" s="48"/>
      <c r="AB2694" s="21"/>
      <c r="AC2694" s="12"/>
    </row>
    <row r="2695" spans="1:29" x14ac:dyDescent="0.3">
      <c r="A2695" s="1">
        <f t="shared" si="428"/>
        <v>45228.031249993473</v>
      </c>
      <c r="B2695" s="6">
        <v>29</v>
      </c>
      <c r="C2695" s="6" t="s">
        <v>36</v>
      </c>
      <c r="D2695">
        <f>IF(HOUR(A2695)+MINUTE(A2695)/60&lt;=18,1,IF(HOUR(A2695)+MINUTE(A2695)/60&gt;=23.25,1,LOOKUP(DAY(A2695),calendario!$A$12:$A$41,calendario!$C$12:$C$41)))</f>
        <v>1</v>
      </c>
      <c r="E2695" s="89">
        <f t="shared" si="429"/>
        <v>2.2416503906249998</v>
      </c>
      <c r="F2695" s="88">
        <v>8.9666015624999993</v>
      </c>
      <c r="G2695" s="89">
        <f t="shared" si="430"/>
        <v>0</v>
      </c>
      <c r="H2695" s="86">
        <v>0</v>
      </c>
      <c r="O2695" s="53">
        <f t="shared" si="420"/>
        <v>2.2393742147737847</v>
      </c>
      <c r="P2695" s="54">
        <f t="shared" si="421"/>
        <v>58.927641853201457</v>
      </c>
      <c r="Q2695" s="69">
        <v>27.436864914107236</v>
      </c>
      <c r="R2695" s="53">
        <f t="shared" si="422"/>
        <v>14.272197423217074</v>
      </c>
      <c r="S2695" s="53">
        <f t="shared" si="423"/>
        <v>31.960790897713171</v>
      </c>
      <c r="T2695" s="53">
        <f t="shared" si="424"/>
        <v>4.5260037464002503</v>
      </c>
      <c r="U2695" s="53">
        <f t="shared" si="425"/>
        <v>58.927641853201457</v>
      </c>
      <c r="V2695" s="69">
        <v>27.436864914107236</v>
      </c>
      <c r="W2695" s="53">
        <f t="shared" si="426"/>
        <v>14.272197423217074</v>
      </c>
      <c r="X2695" s="53">
        <f t="shared" si="427"/>
        <v>64.596019006844472</v>
      </c>
      <c r="Y2695" s="12"/>
      <c r="Z2695" s="21"/>
      <c r="AA2695" s="48"/>
      <c r="AB2695" s="21"/>
      <c r="AC2695" s="12"/>
    </row>
    <row r="2696" spans="1:29" x14ac:dyDescent="0.3">
      <c r="A2696" s="1">
        <f t="shared" si="428"/>
        <v>45228.041666660138</v>
      </c>
      <c r="B2696" s="6">
        <v>29</v>
      </c>
      <c r="C2696" s="6" t="s">
        <v>38</v>
      </c>
      <c r="D2696">
        <f>IF(HOUR(A2696)+MINUTE(A2696)/60&lt;=18,1,IF(HOUR(A2696)+MINUTE(A2696)/60&gt;=23.25,1,LOOKUP(DAY(A2696),calendario!$A$12:$A$41,calendario!$C$12:$C$41)))</f>
        <v>1</v>
      </c>
      <c r="E2696" s="89">
        <f t="shared" si="429"/>
        <v>2.2410156250000002</v>
      </c>
      <c r="F2696" s="88">
        <v>8.9640625000000007</v>
      </c>
      <c r="G2696" s="89">
        <f t="shared" si="430"/>
        <v>0</v>
      </c>
      <c r="H2696" s="86">
        <v>0</v>
      </c>
      <c r="O2696" s="53">
        <f t="shared" si="420"/>
        <v>2.2400217170916559</v>
      </c>
      <c r="P2696" s="54">
        <f t="shared" si="421"/>
        <v>58.927641853201457</v>
      </c>
      <c r="Q2696" s="69">
        <v>27.436864914107236</v>
      </c>
      <c r="R2696" s="53">
        <f t="shared" si="422"/>
        <v>14.272197423217074</v>
      </c>
      <c r="S2696" s="53">
        <f t="shared" si="423"/>
        <v>31.970032178625818</v>
      </c>
      <c r="T2696" s="53">
        <f t="shared" si="424"/>
        <v>4.5260037464002503</v>
      </c>
      <c r="U2696" s="53">
        <f t="shared" si="425"/>
        <v>58.927641853201457</v>
      </c>
      <c r="V2696" s="69">
        <v>27.436864914107236</v>
      </c>
      <c r="W2696" s="53">
        <f t="shared" si="426"/>
        <v>14.272197423217074</v>
      </c>
      <c r="X2696" s="53">
        <f t="shared" si="427"/>
        <v>64.596019006844472</v>
      </c>
      <c r="Y2696" s="12"/>
      <c r="Z2696" s="21"/>
      <c r="AA2696" s="48"/>
      <c r="AB2696" s="21"/>
      <c r="AC2696" s="12"/>
    </row>
    <row r="2697" spans="1:29" x14ac:dyDescent="0.3">
      <c r="A2697" s="1">
        <f t="shared" si="428"/>
        <v>45228.052083326802</v>
      </c>
      <c r="B2697" s="6">
        <v>29</v>
      </c>
      <c r="C2697" s="6" t="s">
        <v>40</v>
      </c>
      <c r="D2697">
        <f>IF(HOUR(A2697)+MINUTE(A2697)/60&lt;=18,1,IF(HOUR(A2697)+MINUTE(A2697)/60&gt;=23.25,1,LOOKUP(DAY(A2697),calendario!$A$12:$A$41,calendario!$C$12:$C$41)))</f>
        <v>1</v>
      </c>
      <c r="E2697" s="89">
        <f t="shared" si="429"/>
        <v>2.2412346191406249</v>
      </c>
      <c r="F2697" s="88">
        <v>8.9649384765624998</v>
      </c>
      <c r="G2697" s="89">
        <f t="shared" si="430"/>
        <v>0</v>
      </c>
      <c r="H2697" s="86">
        <v>0</v>
      </c>
      <c r="O2697" s="53">
        <f t="shared" si="420"/>
        <v>2.23979832879199</v>
      </c>
      <c r="P2697" s="54">
        <f t="shared" si="421"/>
        <v>58.927641853201457</v>
      </c>
      <c r="Q2697" s="69">
        <v>27.78568688183238</v>
      </c>
      <c r="R2697" s="53">
        <f t="shared" si="422"/>
        <v>14.097786439354502</v>
      </c>
      <c r="S2697" s="53">
        <f t="shared" si="423"/>
        <v>31.576198506532595</v>
      </c>
      <c r="T2697" s="53">
        <f t="shared" si="424"/>
        <v>4.5260037464002503</v>
      </c>
      <c r="U2697" s="53">
        <f t="shared" si="425"/>
        <v>58.927641853201457</v>
      </c>
      <c r="V2697" s="69">
        <v>27.78568688183238</v>
      </c>
      <c r="W2697" s="53">
        <f t="shared" si="426"/>
        <v>14.097786439354502</v>
      </c>
      <c r="X2697" s="53">
        <f t="shared" si="427"/>
        <v>63.806634240469123</v>
      </c>
      <c r="Y2697" s="12"/>
      <c r="Z2697" s="21"/>
      <c r="AA2697" s="48"/>
      <c r="AB2697" s="21"/>
      <c r="AC2697" s="12"/>
    </row>
    <row r="2698" spans="1:29" x14ac:dyDescent="0.3">
      <c r="A2698" s="1">
        <f t="shared" si="428"/>
        <v>45228.062499993466</v>
      </c>
      <c r="B2698" s="6">
        <v>29</v>
      </c>
      <c r="C2698" s="6" t="s">
        <v>42</v>
      </c>
      <c r="D2698">
        <f>IF(HOUR(A2698)+MINUTE(A2698)/60&lt;=18,1,IF(HOUR(A2698)+MINUTE(A2698)/60&gt;=23.25,1,LOOKUP(DAY(A2698),calendario!$A$12:$A$41,calendario!$C$12:$C$41)))</f>
        <v>1</v>
      </c>
      <c r="E2698" s="89">
        <f t="shared" si="429"/>
        <v>2.2424235839843751</v>
      </c>
      <c r="F2698" s="88">
        <v>8.9696943359375005</v>
      </c>
      <c r="G2698" s="89">
        <f t="shared" si="430"/>
        <v>0</v>
      </c>
      <c r="H2698" s="86">
        <v>0</v>
      </c>
      <c r="O2698" s="53">
        <f t="shared" si="420"/>
        <v>2.238585507142747</v>
      </c>
      <c r="P2698" s="54">
        <f t="shared" si="421"/>
        <v>58.927641853201457</v>
      </c>
      <c r="Q2698" s="69">
        <v>27.78568688183238</v>
      </c>
      <c r="R2698" s="53">
        <f t="shared" si="422"/>
        <v>14.097786439354502</v>
      </c>
      <c r="S2698" s="53">
        <f t="shared" si="423"/>
        <v>31.55910040593254</v>
      </c>
      <c r="T2698" s="53">
        <f t="shared" si="424"/>
        <v>4.5260037464002503</v>
      </c>
      <c r="U2698" s="53">
        <f t="shared" si="425"/>
        <v>58.927641853201457</v>
      </c>
      <c r="V2698" s="69">
        <v>27.78568688183238</v>
      </c>
      <c r="W2698" s="53">
        <f t="shared" si="426"/>
        <v>14.097786439354502</v>
      </c>
      <c r="X2698" s="53">
        <f t="shared" si="427"/>
        <v>63.806634240469123</v>
      </c>
      <c r="Y2698" s="12"/>
      <c r="Z2698" s="21"/>
      <c r="AA2698" s="48"/>
      <c r="AB2698" s="21"/>
      <c r="AC2698" s="12"/>
    </row>
    <row r="2699" spans="1:29" x14ac:dyDescent="0.3">
      <c r="A2699" s="1">
        <f t="shared" si="428"/>
        <v>45228.07291666013</v>
      </c>
      <c r="B2699" s="6">
        <v>29</v>
      </c>
      <c r="C2699" s="6" t="s">
        <v>43</v>
      </c>
      <c r="D2699">
        <f>IF(HOUR(A2699)+MINUTE(A2699)/60&lt;=18,1,IF(HOUR(A2699)+MINUTE(A2699)/60&gt;=23.25,1,LOOKUP(DAY(A2699),calendario!$A$12:$A$41,calendario!$C$12:$C$41)))</f>
        <v>1</v>
      </c>
      <c r="E2699" s="89">
        <f t="shared" si="429"/>
        <v>2.2436003417968751</v>
      </c>
      <c r="F2699" s="88">
        <v>8.9744013671875003</v>
      </c>
      <c r="G2699" s="89">
        <f t="shared" si="430"/>
        <v>0</v>
      </c>
      <c r="H2699" s="86">
        <v>0</v>
      </c>
      <c r="O2699" s="53">
        <f t="shared" si="420"/>
        <v>2.2373851374611555</v>
      </c>
      <c r="P2699" s="54">
        <f t="shared" si="421"/>
        <v>58.927641853201457</v>
      </c>
      <c r="Q2699" s="69">
        <v>27.993190786048935</v>
      </c>
      <c r="R2699" s="53">
        <f t="shared" si="422"/>
        <v>13.994034487246225</v>
      </c>
      <c r="S2699" s="53">
        <f t="shared" si="423"/>
        <v>31.310044774883547</v>
      </c>
      <c r="T2699" s="53">
        <f t="shared" si="424"/>
        <v>4.5260037464002503</v>
      </c>
      <c r="U2699" s="53">
        <f t="shared" si="425"/>
        <v>58.927641853201457</v>
      </c>
      <c r="V2699" s="69">
        <v>27.993190786048935</v>
      </c>
      <c r="W2699" s="53">
        <f t="shared" si="426"/>
        <v>13.994034487246225</v>
      </c>
      <c r="X2699" s="53">
        <f t="shared" si="427"/>
        <v>63.337052516530719</v>
      </c>
      <c r="Y2699" s="12"/>
      <c r="Z2699" s="21"/>
      <c r="AA2699" s="48"/>
      <c r="AB2699" s="21"/>
      <c r="AC2699" s="12"/>
    </row>
    <row r="2700" spans="1:29" x14ac:dyDescent="0.3">
      <c r="A2700" s="1">
        <f t="shared" si="428"/>
        <v>45228.083333326795</v>
      </c>
      <c r="B2700" s="6">
        <v>29</v>
      </c>
      <c r="C2700" s="6" t="s">
        <v>45</v>
      </c>
      <c r="D2700">
        <f>IF(HOUR(A2700)+MINUTE(A2700)/60&lt;=18,1,IF(HOUR(A2700)+MINUTE(A2700)/60&gt;=23.25,1,LOOKUP(DAY(A2700),calendario!$A$12:$A$41,calendario!$C$12:$C$41)))</f>
        <v>1</v>
      </c>
      <c r="E2700" s="89">
        <f t="shared" si="429"/>
        <v>2.2437382812500002</v>
      </c>
      <c r="F2700" s="88">
        <v>8.9749531250000008</v>
      </c>
      <c r="G2700" s="89">
        <f t="shared" si="430"/>
        <v>0</v>
      </c>
      <c r="H2700" s="86">
        <v>0</v>
      </c>
      <c r="O2700" s="53">
        <f t="shared" si="420"/>
        <v>2.2372444302266947</v>
      </c>
      <c r="P2700" s="54">
        <f t="shared" si="421"/>
        <v>58.927641853201457</v>
      </c>
      <c r="Q2700" s="69">
        <v>27.993190786048935</v>
      </c>
      <c r="R2700" s="53">
        <f t="shared" si="422"/>
        <v>13.994034487246225</v>
      </c>
      <c r="S2700" s="53">
        <f t="shared" si="423"/>
        <v>31.308075712991897</v>
      </c>
      <c r="T2700" s="53">
        <f t="shared" si="424"/>
        <v>4.5260037464002503</v>
      </c>
      <c r="U2700" s="53">
        <f t="shared" si="425"/>
        <v>58.927641853201457</v>
      </c>
      <c r="V2700" s="69">
        <v>27.993190786048935</v>
      </c>
      <c r="W2700" s="53">
        <f t="shared" si="426"/>
        <v>13.994034487246225</v>
      </c>
      <c r="X2700" s="53">
        <f t="shared" si="427"/>
        <v>63.337052516530719</v>
      </c>
      <c r="Y2700" s="12"/>
      <c r="Z2700" s="21"/>
      <c r="AA2700" s="48"/>
      <c r="AB2700" s="21"/>
      <c r="AC2700" s="12"/>
    </row>
    <row r="2701" spans="1:29" x14ac:dyDescent="0.3">
      <c r="A2701" s="1">
        <f t="shared" si="428"/>
        <v>45228.093749993459</v>
      </c>
      <c r="B2701" s="6">
        <v>29</v>
      </c>
      <c r="C2701" s="6" t="s">
        <v>46</v>
      </c>
      <c r="D2701">
        <f>IF(HOUR(A2701)+MINUTE(A2701)/60&lt;=18,1,IF(HOUR(A2701)+MINUTE(A2701)/60&gt;=23.25,1,LOOKUP(DAY(A2701),calendario!$A$12:$A$41,calendario!$C$12:$C$41)))</f>
        <v>1</v>
      </c>
      <c r="E2701" s="89">
        <f t="shared" si="429"/>
        <v>2.2438325195312498</v>
      </c>
      <c r="F2701" s="88">
        <v>8.9753300781249994</v>
      </c>
      <c r="G2701" s="89">
        <f t="shared" si="430"/>
        <v>0</v>
      </c>
      <c r="H2701" s="86">
        <v>0</v>
      </c>
      <c r="O2701" s="53">
        <f t="shared" si="420"/>
        <v>2.2371483010364264</v>
      </c>
      <c r="P2701" s="54">
        <f t="shared" si="421"/>
        <v>58.927641853201457</v>
      </c>
      <c r="Q2701" s="69">
        <v>27.318811556480998</v>
      </c>
      <c r="R2701" s="53">
        <f t="shared" si="422"/>
        <v>14.331224102030193</v>
      </c>
      <c r="S2701" s="53">
        <f t="shared" si="423"/>
        <v>32.06107365162913</v>
      </c>
      <c r="T2701" s="53">
        <f t="shared" si="424"/>
        <v>4.5260037464002503</v>
      </c>
      <c r="U2701" s="53">
        <f t="shared" si="425"/>
        <v>58.927641853201457</v>
      </c>
      <c r="V2701" s="69">
        <v>27.318811556480998</v>
      </c>
      <c r="W2701" s="53">
        <f t="shared" si="426"/>
        <v>14.331224102030193</v>
      </c>
      <c r="X2701" s="53">
        <f t="shared" si="427"/>
        <v>64.863173976290213</v>
      </c>
      <c r="Y2701" s="12"/>
      <c r="Z2701" s="21"/>
      <c r="AA2701" s="48"/>
      <c r="AB2701" s="21"/>
      <c r="AC2701" s="12"/>
    </row>
    <row r="2702" spans="1:29" x14ac:dyDescent="0.3">
      <c r="A2702" s="1">
        <f t="shared" si="428"/>
        <v>45228.104166660123</v>
      </c>
      <c r="B2702" s="6">
        <v>29</v>
      </c>
      <c r="C2702" s="6" t="s">
        <v>49</v>
      </c>
      <c r="D2702">
        <f>IF(HOUR(A2702)+MINUTE(A2702)/60&lt;=18,1,IF(HOUR(A2702)+MINUTE(A2702)/60&gt;=23.25,1,LOOKUP(DAY(A2702),calendario!$A$12:$A$41,calendario!$C$12:$C$41)))</f>
        <v>1</v>
      </c>
      <c r="E2702" s="89">
        <f t="shared" si="429"/>
        <v>2.2408327636718748</v>
      </c>
      <c r="F2702" s="88">
        <v>8.9633310546874991</v>
      </c>
      <c r="G2702" s="89">
        <f t="shared" si="430"/>
        <v>0</v>
      </c>
      <c r="H2702" s="86">
        <v>0</v>
      </c>
      <c r="O2702" s="53">
        <f t="shared" si="420"/>
        <v>2.2402082475670735</v>
      </c>
      <c r="P2702" s="54">
        <f t="shared" si="421"/>
        <v>58.927641853201457</v>
      </c>
      <c r="Q2702" s="69">
        <v>27.318811556480998</v>
      </c>
      <c r="R2702" s="53">
        <f t="shared" si="422"/>
        <v>14.331224102030193</v>
      </c>
      <c r="S2702" s="53">
        <f t="shared" si="423"/>
        <v>32.104926431100061</v>
      </c>
      <c r="T2702" s="53">
        <f t="shared" si="424"/>
        <v>4.5260037464002503</v>
      </c>
      <c r="U2702" s="53">
        <f t="shared" si="425"/>
        <v>58.927641853201457</v>
      </c>
      <c r="V2702" s="69">
        <v>27.318811556480998</v>
      </c>
      <c r="W2702" s="53">
        <f t="shared" si="426"/>
        <v>14.331224102030193</v>
      </c>
      <c r="X2702" s="53">
        <f t="shared" si="427"/>
        <v>64.863173976290213</v>
      </c>
      <c r="Y2702" s="12"/>
      <c r="Z2702" s="21"/>
      <c r="AA2702" s="48"/>
      <c r="AB2702" s="21"/>
      <c r="AC2702" s="12"/>
    </row>
    <row r="2703" spans="1:29" x14ac:dyDescent="0.3">
      <c r="A2703" s="1">
        <f t="shared" si="428"/>
        <v>45228.114583326787</v>
      </c>
      <c r="B2703" s="6">
        <v>29</v>
      </c>
      <c r="C2703" s="6" t="s">
        <v>52</v>
      </c>
      <c r="D2703">
        <f>IF(HOUR(A2703)+MINUTE(A2703)/60&lt;=18,1,IF(HOUR(A2703)+MINUTE(A2703)/60&gt;=23.25,1,LOOKUP(DAY(A2703),calendario!$A$12:$A$41,calendario!$C$12:$C$41)))</f>
        <v>1</v>
      </c>
      <c r="E2703" s="89">
        <f t="shared" si="429"/>
        <v>2.2374536132812501</v>
      </c>
      <c r="F2703" s="88">
        <v>8.9498144531250006</v>
      </c>
      <c r="G2703" s="89">
        <f t="shared" si="430"/>
        <v>0</v>
      </c>
      <c r="H2703" s="86">
        <v>0</v>
      </c>
      <c r="O2703" s="53">
        <f t="shared" si="420"/>
        <v>2.2436552012523245</v>
      </c>
      <c r="P2703" s="54">
        <f t="shared" si="421"/>
        <v>58.927641853201457</v>
      </c>
      <c r="Q2703" s="69">
        <v>27.813951847995835</v>
      </c>
      <c r="R2703" s="53">
        <f t="shared" si="422"/>
        <v>14.083653956272775</v>
      </c>
      <c r="S2703" s="53">
        <f t="shared" si="423"/>
        <v>31.598863451629288</v>
      </c>
      <c r="T2703" s="53">
        <f t="shared" si="424"/>
        <v>4.5260037464002503</v>
      </c>
      <c r="U2703" s="53">
        <f t="shared" si="425"/>
        <v>58.927641853201457</v>
      </c>
      <c r="V2703" s="69">
        <v>27.813951847995835</v>
      </c>
      <c r="W2703" s="53">
        <f t="shared" si="426"/>
        <v>14.083653956272775</v>
      </c>
      <c r="X2703" s="53">
        <f t="shared" si="427"/>
        <v>63.742670569095282</v>
      </c>
      <c r="Y2703" s="12"/>
      <c r="Z2703" s="21"/>
      <c r="AA2703" s="48"/>
      <c r="AB2703" s="21"/>
      <c r="AC2703" s="12"/>
    </row>
    <row r="2704" spans="1:29" x14ac:dyDescent="0.3">
      <c r="A2704" s="1">
        <f t="shared" si="428"/>
        <v>45228.124999993452</v>
      </c>
      <c r="B2704" s="6">
        <v>29</v>
      </c>
      <c r="C2704" s="6" t="s">
        <v>54</v>
      </c>
      <c r="D2704">
        <f>IF(HOUR(A2704)+MINUTE(A2704)/60&lt;=18,1,IF(HOUR(A2704)+MINUTE(A2704)/60&gt;=23.25,1,LOOKUP(DAY(A2704),calendario!$A$12:$A$41,calendario!$C$12:$C$41)))</f>
        <v>1</v>
      </c>
      <c r="E2704" s="89">
        <f t="shared" si="429"/>
        <v>2.24238818359375</v>
      </c>
      <c r="F2704" s="88">
        <v>8.9695527343750001</v>
      </c>
      <c r="G2704" s="89">
        <f t="shared" si="430"/>
        <v>0</v>
      </c>
      <c r="H2704" s="86">
        <v>0</v>
      </c>
      <c r="O2704" s="53">
        <f t="shared" si="420"/>
        <v>2.2386216178489358</v>
      </c>
      <c r="P2704" s="54">
        <f t="shared" si="421"/>
        <v>58.927641853201457</v>
      </c>
      <c r="Q2704" s="69">
        <v>27.813951847995835</v>
      </c>
      <c r="R2704" s="53">
        <f t="shared" si="422"/>
        <v>14.083653956272775</v>
      </c>
      <c r="S2704" s="53">
        <f t="shared" si="423"/>
        <v>31.527972204815924</v>
      </c>
      <c r="T2704" s="53">
        <f t="shared" si="424"/>
        <v>4.5260037464002503</v>
      </c>
      <c r="U2704" s="53">
        <f t="shared" si="425"/>
        <v>58.927641853201457</v>
      </c>
      <c r="V2704" s="69">
        <v>27.813951847995835</v>
      </c>
      <c r="W2704" s="53">
        <f t="shared" si="426"/>
        <v>14.083653956272775</v>
      </c>
      <c r="X2704" s="53">
        <f t="shared" si="427"/>
        <v>63.742670569095282</v>
      </c>
      <c r="Y2704" s="12"/>
      <c r="Z2704" s="21"/>
      <c r="AA2704" s="48"/>
      <c r="AB2704" s="21"/>
      <c r="AC2704" s="12"/>
    </row>
    <row r="2705" spans="1:29" x14ac:dyDescent="0.3">
      <c r="A2705" s="1">
        <f t="shared" si="428"/>
        <v>45228.135416660116</v>
      </c>
      <c r="B2705" s="6">
        <v>29</v>
      </c>
      <c r="C2705" s="6" t="s">
        <v>55</v>
      </c>
      <c r="D2705">
        <f>IF(HOUR(A2705)+MINUTE(A2705)/60&lt;=18,1,IF(HOUR(A2705)+MINUTE(A2705)/60&gt;=23.25,1,LOOKUP(DAY(A2705),calendario!$A$12:$A$41,calendario!$C$12:$C$41)))</f>
        <v>1</v>
      </c>
      <c r="E2705" s="89">
        <f t="shared" si="429"/>
        <v>2.2386447753906249</v>
      </c>
      <c r="F2705" s="88">
        <v>8.9545791015624996</v>
      </c>
      <c r="G2705" s="89">
        <f t="shared" si="430"/>
        <v>0</v>
      </c>
      <c r="H2705" s="86">
        <v>0</v>
      </c>
      <c r="O2705" s="53">
        <f t="shared" si="420"/>
        <v>2.2424401382489041</v>
      </c>
      <c r="P2705" s="54">
        <f t="shared" si="421"/>
        <v>58.927641853201457</v>
      </c>
      <c r="Q2705" s="69">
        <v>27.775920614263402</v>
      </c>
      <c r="R2705" s="53">
        <f t="shared" si="422"/>
        <v>14.102669573138991</v>
      </c>
      <c r="S2705" s="53">
        <f t="shared" si="423"/>
        <v>31.624392307268412</v>
      </c>
      <c r="T2705" s="53">
        <f t="shared" si="424"/>
        <v>4.5260037464002503</v>
      </c>
      <c r="U2705" s="53">
        <f t="shared" si="425"/>
        <v>58.927641853201457</v>
      </c>
      <c r="V2705" s="69">
        <v>27.775920614263402</v>
      </c>
      <c r="W2705" s="53">
        <f t="shared" si="426"/>
        <v>14.102669573138991</v>
      </c>
      <c r="X2705" s="53">
        <f t="shared" si="427"/>
        <v>63.828735322271889</v>
      </c>
      <c r="Y2705" s="12"/>
      <c r="Z2705" s="21"/>
      <c r="AA2705" s="48"/>
      <c r="AB2705" s="21"/>
      <c r="AC2705" s="12"/>
    </row>
    <row r="2706" spans="1:29" x14ac:dyDescent="0.3">
      <c r="A2706" s="1">
        <f t="shared" si="428"/>
        <v>45228.14583332678</v>
      </c>
      <c r="B2706" s="6">
        <v>29</v>
      </c>
      <c r="C2706" s="6" t="s">
        <v>56</v>
      </c>
      <c r="D2706">
        <f>IF(HOUR(A2706)+MINUTE(A2706)/60&lt;=18,1,IF(HOUR(A2706)+MINUTE(A2706)/60&gt;=23.25,1,LOOKUP(DAY(A2706),calendario!$A$12:$A$41,calendario!$C$12:$C$41)))</f>
        <v>1</v>
      </c>
      <c r="E2706" s="89">
        <f t="shared" si="429"/>
        <v>2.2357558593750002</v>
      </c>
      <c r="F2706" s="88">
        <v>8.9430234375000008</v>
      </c>
      <c r="G2706" s="89">
        <f t="shared" si="430"/>
        <v>0</v>
      </c>
      <c r="H2706" s="86">
        <v>0</v>
      </c>
      <c r="O2706" s="53">
        <f t="shared" si="420"/>
        <v>2.2453870209132769</v>
      </c>
      <c r="P2706" s="54">
        <f t="shared" si="421"/>
        <v>58.927641853201457</v>
      </c>
      <c r="Q2706" s="69">
        <v>27.775920614263402</v>
      </c>
      <c r="R2706" s="53">
        <f t="shared" si="422"/>
        <v>14.102669573138991</v>
      </c>
      <c r="S2706" s="53">
        <f t="shared" si="423"/>
        <v>31.665951219754874</v>
      </c>
      <c r="T2706" s="53">
        <f t="shared" si="424"/>
        <v>4.5260037464002503</v>
      </c>
      <c r="U2706" s="53">
        <f t="shared" si="425"/>
        <v>58.927641853201457</v>
      </c>
      <c r="V2706" s="69">
        <v>27.775920614263402</v>
      </c>
      <c r="W2706" s="53">
        <f t="shared" si="426"/>
        <v>14.102669573138991</v>
      </c>
      <c r="X2706" s="53">
        <f t="shared" si="427"/>
        <v>63.828735322271889</v>
      </c>
      <c r="Y2706" s="12"/>
      <c r="Z2706" s="21"/>
      <c r="AA2706" s="48"/>
      <c r="AB2706" s="21"/>
      <c r="AC2706" s="12"/>
    </row>
    <row r="2707" spans="1:29" x14ac:dyDescent="0.3">
      <c r="A2707" s="1">
        <f t="shared" si="428"/>
        <v>45228.156249993444</v>
      </c>
      <c r="B2707" s="6">
        <v>29</v>
      </c>
      <c r="C2707" s="6" t="s">
        <v>57</v>
      </c>
      <c r="D2707">
        <f>IF(HOUR(A2707)+MINUTE(A2707)/60&lt;=18,1,IF(HOUR(A2707)+MINUTE(A2707)/60&gt;=23.25,1,LOOKUP(DAY(A2707),calendario!$A$12:$A$41,calendario!$C$12:$C$41)))</f>
        <v>1</v>
      </c>
      <c r="E2707" s="89">
        <f t="shared" si="429"/>
        <v>2.2398918457031249</v>
      </c>
      <c r="F2707" s="88">
        <v>8.9595673828124998</v>
      </c>
      <c r="G2707" s="89">
        <f t="shared" si="430"/>
        <v>0</v>
      </c>
      <c r="H2707" s="86">
        <v>0</v>
      </c>
      <c r="O2707" s="53">
        <f t="shared" si="420"/>
        <v>2.2411680452336409</v>
      </c>
      <c r="P2707" s="54">
        <f t="shared" si="421"/>
        <v>58.927641853201457</v>
      </c>
      <c r="Q2707" s="69">
        <v>27.672504424778761</v>
      </c>
      <c r="R2707" s="53">
        <f t="shared" si="422"/>
        <v>14.154377667881311</v>
      </c>
      <c r="S2707" s="53">
        <f t="shared" si="423"/>
        <v>31.722338929424261</v>
      </c>
      <c r="T2707" s="53">
        <f t="shared" si="424"/>
        <v>4.5260037464002503</v>
      </c>
      <c r="U2707" s="53">
        <f t="shared" si="425"/>
        <v>58.927641853201457</v>
      </c>
      <c r="V2707" s="69">
        <v>27.672504424778761</v>
      </c>
      <c r="W2707" s="53">
        <f t="shared" si="426"/>
        <v>14.154377667881311</v>
      </c>
      <c r="X2707" s="53">
        <f t="shared" si="427"/>
        <v>64.062766352794853</v>
      </c>
      <c r="Y2707" s="12"/>
      <c r="Z2707" s="21"/>
      <c r="AA2707" s="48"/>
      <c r="AB2707" s="21"/>
      <c r="AC2707" s="12"/>
    </row>
    <row r="2708" spans="1:29" x14ac:dyDescent="0.3">
      <c r="A2708" s="1">
        <f t="shared" si="428"/>
        <v>45228.166666660109</v>
      </c>
      <c r="B2708" s="6">
        <v>29</v>
      </c>
      <c r="C2708" s="6" t="s">
        <v>58</v>
      </c>
      <c r="D2708">
        <f>IF(HOUR(A2708)+MINUTE(A2708)/60&lt;=18,1,IF(HOUR(A2708)+MINUTE(A2708)/60&gt;=23.25,1,LOOKUP(DAY(A2708),calendario!$A$12:$A$41,calendario!$C$12:$C$41)))</f>
        <v>1</v>
      </c>
      <c r="E2708" s="89">
        <f t="shared" si="429"/>
        <v>2.24371533203125</v>
      </c>
      <c r="F2708" s="88">
        <v>8.9748613281249998</v>
      </c>
      <c r="G2708" s="89">
        <f t="shared" si="430"/>
        <v>0</v>
      </c>
      <c r="H2708" s="86">
        <v>0</v>
      </c>
      <c r="O2708" s="53">
        <f t="shared" si="420"/>
        <v>2.2372678399258796</v>
      </c>
      <c r="P2708" s="54">
        <f t="shared" si="421"/>
        <v>58.927641853201457</v>
      </c>
      <c r="Q2708" s="69">
        <v>27.672504424778761</v>
      </c>
      <c r="R2708" s="53">
        <f t="shared" si="422"/>
        <v>14.154377667881311</v>
      </c>
      <c r="S2708" s="53">
        <f t="shared" si="423"/>
        <v>31.667133950515932</v>
      </c>
      <c r="T2708" s="53">
        <f t="shared" si="424"/>
        <v>4.5260037464002503</v>
      </c>
      <c r="U2708" s="53">
        <f t="shared" si="425"/>
        <v>58.927641853201457</v>
      </c>
      <c r="V2708" s="69">
        <v>27.672504424778761</v>
      </c>
      <c r="W2708" s="53">
        <f t="shared" si="426"/>
        <v>14.154377667881311</v>
      </c>
      <c r="X2708" s="53">
        <f t="shared" si="427"/>
        <v>64.062766352794853</v>
      </c>
      <c r="Y2708" s="12"/>
      <c r="Z2708" s="21"/>
      <c r="AA2708" s="48"/>
      <c r="AB2708" s="21"/>
      <c r="AC2708" s="12"/>
    </row>
    <row r="2709" spans="1:29" x14ac:dyDescent="0.3">
      <c r="A2709" s="1">
        <f t="shared" si="428"/>
        <v>45228.177083326773</v>
      </c>
      <c r="B2709" s="6">
        <v>29</v>
      </c>
      <c r="C2709" s="6" t="s">
        <v>60</v>
      </c>
      <c r="D2709">
        <f>IF(HOUR(A2709)+MINUTE(A2709)/60&lt;=18,1,IF(HOUR(A2709)+MINUTE(A2709)/60&gt;=23.25,1,LOOKUP(DAY(A2709),calendario!$A$12:$A$41,calendario!$C$12:$C$41)))</f>
        <v>1</v>
      </c>
      <c r="E2709" s="89">
        <f t="shared" si="429"/>
        <v>2.2371245117187502</v>
      </c>
      <c r="F2709" s="88">
        <v>8.9484980468750006</v>
      </c>
      <c r="G2709" s="89">
        <f t="shared" si="430"/>
        <v>0</v>
      </c>
      <c r="H2709" s="86">
        <v>0</v>
      </c>
      <c r="O2709" s="53">
        <f t="shared" si="420"/>
        <v>2.2439909063002053</v>
      </c>
      <c r="P2709" s="54">
        <f t="shared" si="421"/>
        <v>58.927641853201457</v>
      </c>
      <c r="Q2709" s="69">
        <v>28.029514315460695</v>
      </c>
      <c r="R2709" s="53">
        <f t="shared" si="422"/>
        <v>13.975872722540345</v>
      </c>
      <c r="S2709" s="53">
        <f t="shared" si="423"/>
        <v>31.361731296989625</v>
      </c>
      <c r="T2709" s="53">
        <f t="shared" si="424"/>
        <v>4.5260037464002503</v>
      </c>
      <c r="U2709" s="53">
        <f t="shared" si="425"/>
        <v>58.927641853201457</v>
      </c>
      <c r="V2709" s="69">
        <v>28.029514315460695</v>
      </c>
      <c r="W2709" s="53">
        <f t="shared" si="426"/>
        <v>13.975872722540345</v>
      </c>
      <c r="X2709" s="53">
        <f t="shared" si="427"/>
        <v>63.254852301430667</v>
      </c>
      <c r="Y2709" s="12"/>
      <c r="Z2709" s="21"/>
      <c r="AA2709" s="48"/>
      <c r="AB2709" s="21"/>
      <c r="AC2709" s="12"/>
    </row>
    <row r="2710" spans="1:29" x14ac:dyDescent="0.3">
      <c r="A2710" s="1">
        <f t="shared" si="428"/>
        <v>45228.187499993437</v>
      </c>
      <c r="B2710" s="6">
        <v>29</v>
      </c>
      <c r="C2710" s="6" t="s">
        <v>61</v>
      </c>
      <c r="D2710">
        <f>IF(HOUR(A2710)+MINUTE(A2710)/60&lt;=18,1,IF(HOUR(A2710)+MINUTE(A2710)/60&gt;=23.25,1,LOOKUP(DAY(A2710),calendario!$A$12:$A$41,calendario!$C$12:$C$41)))</f>
        <v>1</v>
      </c>
      <c r="E2710" s="89">
        <f t="shared" si="429"/>
        <v>2.23757080078125</v>
      </c>
      <c r="F2710" s="88">
        <v>8.9502832031250001</v>
      </c>
      <c r="G2710" s="89">
        <f t="shared" si="430"/>
        <v>0</v>
      </c>
      <c r="H2710" s="86">
        <v>0</v>
      </c>
      <c r="O2710" s="53">
        <f t="shared" si="420"/>
        <v>2.2435356623628717</v>
      </c>
      <c r="P2710" s="54">
        <f t="shared" si="421"/>
        <v>58.927641853201457</v>
      </c>
      <c r="Q2710" s="69">
        <v>28.029514315460695</v>
      </c>
      <c r="R2710" s="53">
        <f t="shared" si="422"/>
        <v>13.975872722540345</v>
      </c>
      <c r="S2710" s="53">
        <f t="shared" si="423"/>
        <v>31.355368865663742</v>
      </c>
      <c r="T2710" s="53">
        <f t="shared" si="424"/>
        <v>4.5260037464002503</v>
      </c>
      <c r="U2710" s="53">
        <f t="shared" si="425"/>
        <v>58.927641853201457</v>
      </c>
      <c r="V2710" s="69">
        <v>28.029514315460695</v>
      </c>
      <c r="W2710" s="53">
        <f t="shared" si="426"/>
        <v>13.975872722540345</v>
      </c>
      <c r="X2710" s="53">
        <f t="shared" si="427"/>
        <v>63.254852301430667</v>
      </c>
      <c r="Y2710" s="12"/>
      <c r="Z2710" s="21"/>
      <c r="AA2710" s="48"/>
      <c r="AB2710" s="21"/>
      <c r="AC2710" s="12"/>
    </row>
    <row r="2711" spans="1:29" x14ac:dyDescent="0.3">
      <c r="A2711" s="1">
        <f t="shared" si="428"/>
        <v>45228.197916660101</v>
      </c>
      <c r="B2711" s="6">
        <v>29</v>
      </c>
      <c r="C2711" s="6" t="s">
        <v>62</v>
      </c>
      <c r="D2711">
        <f>IF(HOUR(A2711)+MINUTE(A2711)/60&lt;=18,1,IF(HOUR(A2711)+MINUTE(A2711)/60&gt;=23.25,1,LOOKUP(DAY(A2711),calendario!$A$12:$A$41,calendario!$C$12:$C$41)))</f>
        <v>1</v>
      </c>
      <c r="E2711" s="89">
        <f t="shared" si="429"/>
        <v>2.241895263671875</v>
      </c>
      <c r="F2711" s="88">
        <v>8.9675810546874999</v>
      </c>
      <c r="G2711" s="89">
        <f t="shared" si="430"/>
        <v>0</v>
      </c>
      <c r="H2711" s="86">
        <v>0</v>
      </c>
      <c r="O2711" s="53">
        <f t="shared" si="420"/>
        <v>2.2391244283026981</v>
      </c>
      <c r="P2711" s="54">
        <f t="shared" si="421"/>
        <v>58.927641853201457</v>
      </c>
      <c r="Q2711" s="69">
        <v>27.879999739718894</v>
      </c>
      <c r="R2711" s="53">
        <f t="shared" si="422"/>
        <v>14.050630010411245</v>
      </c>
      <c r="S2711" s="53">
        <f t="shared" si="423"/>
        <v>31.461108889354811</v>
      </c>
      <c r="T2711" s="53">
        <f t="shared" si="424"/>
        <v>4.5260037464002503</v>
      </c>
      <c r="U2711" s="53">
        <f t="shared" si="425"/>
        <v>58.927641853201457</v>
      </c>
      <c r="V2711" s="69">
        <v>27.879999739718894</v>
      </c>
      <c r="W2711" s="53">
        <f t="shared" si="426"/>
        <v>14.050630010411245</v>
      </c>
      <c r="X2711" s="53">
        <f t="shared" si="427"/>
        <v>63.593204066405086</v>
      </c>
      <c r="Y2711" s="12"/>
      <c r="Z2711" s="21"/>
      <c r="AA2711" s="48"/>
      <c r="AB2711" s="21"/>
      <c r="AC2711" s="12"/>
    </row>
    <row r="2712" spans="1:29" x14ac:dyDescent="0.3">
      <c r="A2712" s="1">
        <f t="shared" si="428"/>
        <v>45228.208333326766</v>
      </c>
      <c r="B2712" s="6">
        <v>29</v>
      </c>
      <c r="C2712" s="6" t="s">
        <v>63</v>
      </c>
      <c r="D2712">
        <f>IF(HOUR(A2712)+MINUTE(A2712)/60&lt;=18,1,IF(HOUR(A2712)+MINUTE(A2712)/60&gt;=23.25,1,LOOKUP(DAY(A2712),calendario!$A$12:$A$41,calendario!$C$12:$C$41)))</f>
        <v>1</v>
      </c>
      <c r="E2712" s="89">
        <f t="shared" si="429"/>
        <v>2.2421579589843752</v>
      </c>
      <c r="F2712" s="88">
        <v>8.9686318359375008</v>
      </c>
      <c r="G2712" s="89">
        <f t="shared" si="430"/>
        <v>0</v>
      </c>
      <c r="H2712" s="86">
        <v>0</v>
      </c>
      <c r="O2712" s="53">
        <f t="shared" si="420"/>
        <v>2.2388564619588407</v>
      </c>
      <c r="P2712" s="54">
        <f t="shared" si="421"/>
        <v>58.927641853201457</v>
      </c>
      <c r="Q2712" s="69">
        <v>27.879999739718894</v>
      </c>
      <c r="R2712" s="53">
        <f t="shared" si="422"/>
        <v>14.050630010411245</v>
      </c>
      <c r="S2712" s="53">
        <f t="shared" si="423"/>
        <v>31.457343793402028</v>
      </c>
      <c r="T2712" s="53">
        <f t="shared" si="424"/>
        <v>4.5260037464002503</v>
      </c>
      <c r="U2712" s="53">
        <f t="shared" si="425"/>
        <v>58.927641853201457</v>
      </c>
      <c r="V2712" s="69">
        <v>27.879999739718894</v>
      </c>
      <c r="W2712" s="53">
        <f t="shared" si="426"/>
        <v>14.050630010411245</v>
      </c>
      <c r="X2712" s="53">
        <f t="shared" si="427"/>
        <v>63.593204066405086</v>
      </c>
      <c r="Y2712" s="12"/>
      <c r="Z2712" s="21"/>
      <c r="AA2712" s="48"/>
      <c r="AB2712" s="21"/>
      <c r="AC2712" s="12"/>
    </row>
    <row r="2713" spans="1:29" x14ac:dyDescent="0.3">
      <c r="A2713" s="1">
        <f t="shared" si="428"/>
        <v>45228.21874999343</v>
      </c>
      <c r="B2713" s="6">
        <v>29</v>
      </c>
      <c r="C2713" s="6" t="s">
        <v>64</v>
      </c>
      <c r="D2713">
        <f>IF(HOUR(A2713)+MINUTE(A2713)/60&lt;=18,1,IF(HOUR(A2713)+MINUTE(A2713)/60&gt;=23.25,1,LOOKUP(DAY(A2713),calendario!$A$12:$A$41,calendario!$C$12:$C$41)))</f>
        <v>1</v>
      </c>
      <c r="E2713" s="89">
        <f t="shared" si="429"/>
        <v>2.2371984863281251</v>
      </c>
      <c r="F2713" s="88">
        <v>8.9487939453125005</v>
      </c>
      <c r="G2713" s="89">
        <f t="shared" si="430"/>
        <v>0</v>
      </c>
      <c r="H2713" s="86">
        <v>0</v>
      </c>
      <c r="O2713" s="53">
        <f t="shared" si="420"/>
        <v>2.2439154473762382</v>
      </c>
      <c r="P2713" s="54">
        <f t="shared" si="421"/>
        <v>58.927641853201457</v>
      </c>
      <c r="Q2713" s="69">
        <v>27.300290213430504</v>
      </c>
      <c r="R2713" s="53">
        <f t="shared" si="422"/>
        <v>14.34048477355544</v>
      </c>
      <c r="S2713" s="53">
        <f t="shared" si="423"/>
        <v>32.178835306244785</v>
      </c>
      <c r="T2713" s="53">
        <f t="shared" si="424"/>
        <v>4.5260037464002503</v>
      </c>
      <c r="U2713" s="53">
        <f t="shared" si="425"/>
        <v>58.927641853201457</v>
      </c>
      <c r="V2713" s="69">
        <v>27.300290213430504</v>
      </c>
      <c r="W2713" s="53">
        <f t="shared" si="426"/>
        <v>14.34048477355544</v>
      </c>
      <c r="X2713" s="53">
        <f t="shared" si="427"/>
        <v>64.905087810307663</v>
      </c>
      <c r="Y2713" s="12"/>
      <c r="Z2713" s="21"/>
      <c r="AA2713" s="48"/>
      <c r="AB2713" s="21"/>
      <c r="AC2713" s="12"/>
    </row>
    <row r="2714" spans="1:29" x14ac:dyDescent="0.3">
      <c r="A2714" s="1">
        <f t="shared" si="428"/>
        <v>45228.229166660094</v>
      </c>
      <c r="B2714" s="6">
        <v>29</v>
      </c>
      <c r="C2714" s="6" t="s">
        <v>65</v>
      </c>
      <c r="D2714">
        <f>IF(HOUR(A2714)+MINUTE(A2714)/60&lt;=18,1,IF(HOUR(A2714)+MINUTE(A2714)/60&gt;=23.25,1,LOOKUP(DAY(A2714),calendario!$A$12:$A$41,calendario!$C$12:$C$41)))</f>
        <v>1</v>
      </c>
      <c r="E2714" s="89">
        <f t="shared" si="429"/>
        <v>2.2381931152343748</v>
      </c>
      <c r="F2714" s="88">
        <v>8.9527724609374992</v>
      </c>
      <c r="G2714" s="89">
        <f t="shared" si="430"/>
        <v>0</v>
      </c>
      <c r="H2714" s="86">
        <v>0</v>
      </c>
      <c r="O2714" s="53">
        <f t="shared" si="420"/>
        <v>2.2429008610520049</v>
      </c>
      <c r="P2714" s="54">
        <f t="shared" si="421"/>
        <v>58.927641853201457</v>
      </c>
      <c r="Q2714" s="69">
        <v>27.300290213430504</v>
      </c>
      <c r="R2714" s="53">
        <f t="shared" si="422"/>
        <v>14.34048477355544</v>
      </c>
      <c r="S2714" s="53">
        <f t="shared" si="423"/>
        <v>32.164285646510663</v>
      </c>
      <c r="T2714" s="53">
        <f t="shared" si="424"/>
        <v>4.5260037464002503</v>
      </c>
      <c r="U2714" s="53">
        <f t="shared" si="425"/>
        <v>58.927641853201457</v>
      </c>
      <c r="V2714" s="69">
        <v>27.300290213430504</v>
      </c>
      <c r="W2714" s="53">
        <f t="shared" si="426"/>
        <v>14.34048477355544</v>
      </c>
      <c r="X2714" s="53">
        <f t="shared" si="427"/>
        <v>64.905087810307663</v>
      </c>
      <c r="Y2714" s="12"/>
      <c r="Z2714" s="21"/>
      <c r="AA2714" s="48"/>
      <c r="AB2714" s="21"/>
      <c r="AC2714" s="12"/>
    </row>
    <row r="2715" spans="1:29" x14ac:dyDescent="0.3">
      <c r="A2715" s="1">
        <f t="shared" si="428"/>
        <v>45228.239583326758</v>
      </c>
      <c r="B2715" s="6">
        <v>29</v>
      </c>
      <c r="C2715" s="6" t="s">
        <v>66</v>
      </c>
      <c r="D2715">
        <f>IF(HOUR(A2715)+MINUTE(A2715)/60&lt;=18,1,IF(HOUR(A2715)+MINUTE(A2715)/60&gt;=23.25,1,LOOKUP(DAY(A2715),calendario!$A$12:$A$41,calendario!$C$12:$C$41)))</f>
        <v>1</v>
      </c>
      <c r="E2715" s="89">
        <f t="shared" si="429"/>
        <v>2.241023681640625</v>
      </c>
      <c r="F2715" s="88">
        <v>8.9640947265625002</v>
      </c>
      <c r="G2715" s="89">
        <f t="shared" si="430"/>
        <v>0</v>
      </c>
      <c r="H2715" s="86">
        <v>0</v>
      </c>
      <c r="O2715" s="53">
        <f t="shared" si="420"/>
        <v>2.2400134987930058</v>
      </c>
      <c r="P2715" s="54">
        <f t="shared" si="421"/>
        <v>58.927641853201457</v>
      </c>
      <c r="Q2715" s="69">
        <v>27.052390942217595</v>
      </c>
      <c r="R2715" s="53">
        <f t="shared" si="422"/>
        <v>14.464434409161894</v>
      </c>
      <c r="S2715" s="53">
        <f t="shared" si="423"/>
        <v>32.400528328928679</v>
      </c>
      <c r="T2715" s="53">
        <f t="shared" si="424"/>
        <v>4.5260037464002503</v>
      </c>
      <c r="U2715" s="53">
        <f t="shared" si="425"/>
        <v>58.927641853201457</v>
      </c>
      <c r="V2715" s="69">
        <v>27.052390942217595</v>
      </c>
      <c r="W2715" s="53">
        <f t="shared" si="426"/>
        <v>14.464434409161894</v>
      </c>
      <c r="X2715" s="53">
        <f t="shared" si="427"/>
        <v>65.466084325427431</v>
      </c>
      <c r="Y2715" s="12"/>
      <c r="Z2715" s="21"/>
      <c r="AA2715" s="48"/>
      <c r="AB2715" s="21"/>
      <c r="AC2715" s="12"/>
    </row>
    <row r="2716" spans="1:29" x14ac:dyDescent="0.3">
      <c r="A2716" s="1">
        <f t="shared" si="428"/>
        <v>45228.249999993423</v>
      </c>
      <c r="B2716" s="6">
        <v>29</v>
      </c>
      <c r="C2716" s="6" t="s">
        <v>67</v>
      </c>
      <c r="D2716">
        <f>IF(HOUR(A2716)+MINUTE(A2716)/60&lt;=18,1,IF(HOUR(A2716)+MINUTE(A2716)/60&gt;=23.25,1,LOOKUP(DAY(A2716),calendario!$A$12:$A$41,calendario!$C$12:$C$41)))</f>
        <v>1</v>
      </c>
      <c r="E2716" s="89">
        <f t="shared" si="429"/>
        <v>2.2426384277343749</v>
      </c>
      <c r="F2716" s="88">
        <v>8.9705537109374998</v>
      </c>
      <c r="G2716" s="89">
        <f t="shared" si="430"/>
        <v>0</v>
      </c>
      <c r="H2716" s="86">
        <v>0</v>
      </c>
      <c r="O2716" s="53">
        <f t="shared" si="420"/>
        <v>2.2383663525120827</v>
      </c>
      <c r="P2716" s="54">
        <f t="shared" si="421"/>
        <v>58.927641853201457</v>
      </c>
      <c r="Q2716" s="69">
        <v>27.052390942217595</v>
      </c>
      <c r="R2716" s="53">
        <f t="shared" si="422"/>
        <v>14.464434409161894</v>
      </c>
      <c r="S2716" s="53">
        <f t="shared" si="423"/>
        <v>32.376703289585969</v>
      </c>
      <c r="T2716" s="53">
        <f t="shared" si="424"/>
        <v>4.5260037464002503</v>
      </c>
      <c r="U2716" s="53">
        <f t="shared" si="425"/>
        <v>58.927641853201457</v>
      </c>
      <c r="V2716" s="69">
        <v>27.052390942217595</v>
      </c>
      <c r="W2716" s="53">
        <f t="shared" si="426"/>
        <v>14.464434409161894</v>
      </c>
      <c r="X2716" s="53">
        <f t="shared" si="427"/>
        <v>65.466084325427431</v>
      </c>
      <c r="Y2716" s="12"/>
      <c r="Z2716" s="21"/>
      <c r="AA2716" s="48"/>
      <c r="AB2716" s="21"/>
      <c r="AC2716" s="12"/>
    </row>
    <row r="2717" spans="1:29" x14ac:dyDescent="0.3">
      <c r="A2717" s="1">
        <f t="shared" si="428"/>
        <v>45228.260416660087</v>
      </c>
      <c r="B2717" s="6">
        <v>29</v>
      </c>
      <c r="C2717" s="6" t="s">
        <v>68</v>
      </c>
      <c r="D2717">
        <f>IF(HOUR(A2717)+MINUTE(A2717)/60&lt;=18,1,IF(HOUR(A2717)+MINUTE(A2717)/60&gt;=23.25,1,LOOKUP(DAY(A2717),calendario!$A$12:$A$41,calendario!$C$12:$C$41)))</f>
        <v>1</v>
      </c>
      <c r="E2717" s="89">
        <f t="shared" si="429"/>
        <v>2.2369621582031249</v>
      </c>
      <c r="F2717" s="88">
        <v>8.9478486328124998</v>
      </c>
      <c r="G2717" s="89">
        <f t="shared" si="430"/>
        <v>0</v>
      </c>
      <c r="H2717" s="86">
        <v>0</v>
      </c>
      <c r="O2717" s="53">
        <f t="shared" si="420"/>
        <v>2.2441565174699685</v>
      </c>
      <c r="P2717" s="54">
        <f t="shared" si="421"/>
        <v>58.927641853201457</v>
      </c>
      <c r="Q2717" s="69">
        <v>26.463824310255074</v>
      </c>
      <c r="R2717" s="53">
        <f t="shared" si="422"/>
        <v>14.758717725143155</v>
      </c>
      <c r="S2717" s="53">
        <f t="shared" si="423"/>
        <v>33.120872572379561</v>
      </c>
      <c r="T2717" s="53">
        <f t="shared" si="424"/>
        <v>4.5260037464002503</v>
      </c>
      <c r="U2717" s="53">
        <f t="shared" si="425"/>
        <v>58.927641853201457</v>
      </c>
      <c r="V2717" s="69">
        <v>26.463824310255074</v>
      </c>
      <c r="W2717" s="53">
        <f t="shared" si="426"/>
        <v>14.758717725143155</v>
      </c>
      <c r="X2717" s="53">
        <f t="shared" si="427"/>
        <v>66.798011716061694</v>
      </c>
      <c r="Y2717" s="12"/>
      <c r="Z2717" s="21"/>
      <c r="AA2717" s="48"/>
      <c r="AB2717" s="21"/>
      <c r="AC2717" s="12"/>
    </row>
    <row r="2718" spans="1:29" x14ac:dyDescent="0.3">
      <c r="A2718" s="1">
        <f t="shared" si="428"/>
        <v>45228.270833326751</v>
      </c>
      <c r="B2718" s="6">
        <v>29</v>
      </c>
      <c r="C2718" s="6" t="s">
        <v>69</v>
      </c>
      <c r="D2718">
        <f>IF(HOUR(A2718)+MINUTE(A2718)/60&lt;=18,1,IF(HOUR(A2718)+MINUTE(A2718)/60&gt;=23.25,1,LOOKUP(DAY(A2718),calendario!$A$12:$A$41,calendario!$C$12:$C$41)))</f>
        <v>1</v>
      </c>
      <c r="E2718" s="89">
        <f t="shared" si="429"/>
        <v>2.2387973632812499</v>
      </c>
      <c r="F2718" s="88">
        <v>8.9551894531249996</v>
      </c>
      <c r="G2718" s="89">
        <f t="shared" si="430"/>
        <v>2.7063542480468752</v>
      </c>
      <c r="H2718" s="86">
        <v>10.825416992187501</v>
      </c>
      <c r="O2718" s="53">
        <f t="shared" si="420"/>
        <v>2.2422844886532625</v>
      </c>
      <c r="P2718" s="54">
        <f t="shared" si="421"/>
        <v>58.927641853201457</v>
      </c>
      <c r="Q2718" s="69">
        <v>26.463824310255074</v>
      </c>
      <c r="R2718" s="53">
        <f t="shared" si="422"/>
        <v>14.758717725143155</v>
      </c>
      <c r="S2718" s="53">
        <f t="shared" si="423"/>
        <v>33.093243827500459</v>
      </c>
      <c r="T2718" s="53">
        <f t="shared" si="424"/>
        <v>1.7653459861590064</v>
      </c>
      <c r="U2718" s="53">
        <f t="shared" si="425"/>
        <v>58.927641853201457</v>
      </c>
      <c r="V2718" s="69">
        <v>26.463824310255074</v>
      </c>
      <c r="W2718" s="53">
        <f t="shared" si="426"/>
        <v>14.758717725143155</v>
      </c>
      <c r="X2718" s="53">
        <f t="shared" si="427"/>
        <v>26.054243096935252</v>
      </c>
      <c r="Y2718" s="12"/>
      <c r="Z2718" s="21"/>
      <c r="AA2718" s="48"/>
      <c r="AB2718" s="21"/>
      <c r="AC2718" s="12"/>
    </row>
    <row r="2719" spans="1:29" x14ac:dyDescent="0.3">
      <c r="A2719" s="1">
        <f t="shared" si="428"/>
        <v>45228.281249993415</v>
      </c>
      <c r="B2719" s="6">
        <v>29</v>
      </c>
      <c r="C2719" s="6" t="s">
        <v>70</v>
      </c>
      <c r="D2719">
        <f>IF(HOUR(A2719)+MINUTE(A2719)/60&lt;=18,1,IF(HOUR(A2719)+MINUTE(A2719)/60&gt;=23.25,1,LOOKUP(DAY(A2719),calendario!$A$12:$A$41,calendario!$C$12:$C$41)))</f>
        <v>1</v>
      </c>
      <c r="E2719" s="89">
        <f t="shared" si="429"/>
        <v>2.2402480468750001</v>
      </c>
      <c r="F2719" s="88">
        <v>8.9609921875000005</v>
      </c>
      <c r="G2719" s="89">
        <f t="shared" si="430"/>
        <v>4.4951875000000001</v>
      </c>
      <c r="H2719" s="86">
        <v>17.98075</v>
      </c>
      <c r="O2719" s="53">
        <f t="shared" si="420"/>
        <v>2.2408046968175732</v>
      </c>
      <c r="P2719" s="54">
        <f t="shared" si="421"/>
        <v>58.927641853201457</v>
      </c>
      <c r="Q2719" s="69">
        <v>26.227724102030191</v>
      </c>
      <c r="R2719" s="53">
        <f t="shared" si="422"/>
        <v>14.876767829255597</v>
      </c>
      <c r="S2719" s="53">
        <f t="shared" si="423"/>
        <v>33.335931225260516</v>
      </c>
      <c r="T2719" s="53">
        <f t="shared" si="424"/>
        <v>0</v>
      </c>
      <c r="U2719" s="53">
        <f t="shared" si="425"/>
        <v>58.927641853201457</v>
      </c>
      <c r="V2719" s="69">
        <v>26.227724102030191</v>
      </c>
      <c r="W2719" s="53">
        <f t="shared" si="426"/>
        <v>14.876767829255597</v>
      </c>
      <c r="X2719" s="53">
        <f t="shared" si="427"/>
        <v>0</v>
      </c>
      <c r="Y2719" s="12"/>
      <c r="Z2719" s="21"/>
      <c r="AA2719" s="48"/>
      <c r="AB2719" s="21"/>
      <c r="AC2719" s="12"/>
    </row>
    <row r="2720" spans="1:29" x14ac:dyDescent="0.3">
      <c r="A2720" s="1">
        <f t="shared" si="428"/>
        <v>45228.291666660079</v>
      </c>
      <c r="B2720" s="6">
        <v>29</v>
      </c>
      <c r="C2720" s="6" t="s">
        <v>71</v>
      </c>
      <c r="D2720">
        <f>IF(HOUR(A2720)+MINUTE(A2720)/60&lt;=18,1,IF(HOUR(A2720)+MINUTE(A2720)/60&gt;=23.25,1,LOOKUP(DAY(A2720),calendario!$A$12:$A$41,calendario!$C$12:$C$41)))</f>
        <v>1</v>
      </c>
      <c r="E2720" s="89">
        <f t="shared" si="429"/>
        <v>2.2453103027343748</v>
      </c>
      <c r="F2720" s="88">
        <v>8.9812412109374993</v>
      </c>
      <c r="G2720" s="89">
        <f t="shared" si="430"/>
        <v>4.4982998046875</v>
      </c>
      <c r="H2720" s="86">
        <v>17.99319921875</v>
      </c>
      <c r="O2720" s="53">
        <f t="shared" si="420"/>
        <v>2.2356408658325519</v>
      </c>
      <c r="P2720" s="54">
        <f t="shared" si="421"/>
        <v>58.927641853201457</v>
      </c>
      <c r="Q2720" s="69">
        <v>26.227724102030191</v>
      </c>
      <c r="R2720" s="53">
        <f t="shared" si="422"/>
        <v>14.876767829255597</v>
      </c>
      <c r="S2720" s="53">
        <f t="shared" si="423"/>
        <v>33.259110110586839</v>
      </c>
      <c r="T2720" s="53">
        <f t="shared" si="424"/>
        <v>0</v>
      </c>
      <c r="U2720" s="53">
        <f t="shared" si="425"/>
        <v>58.927641853201457</v>
      </c>
      <c r="V2720" s="69">
        <v>26.227724102030191</v>
      </c>
      <c r="W2720" s="53">
        <f t="shared" si="426"/>
        <v>14.876767829255597</v>
      </c>
      <c r="X2720" s="53">
        <f t="shared" si="427"/>
        <v>0</v>
      </c>
      <c r="Y2720" s="12"/>
      <c r="Z2720" s="21"/>
      <c r="AA2720" s="48"/>
      <c r="AB2720" s="21"/>
      <c r="AC2720" s="12"/>
    </row>
    <row r="2721" spans="1:29" x14ac:dyDescent="0.3">
      <c r="A2721" s="1">
        <f t="shared" si="428"/>
        <v>45228.302083326744</v>
      </c>
      <c r="B2721" s="6">
        <v>29</v>
      </c>
      <c r="C2721" s="6" t="s">
        <v>72</v>
      </c>
      <c r="D2721">
        <f>IF(HOUR(A2721)+MINUTE(A2721)/60&lt;=18,1,IF(HOUR(A2721)+MINUTE(A2721)/60&gt;=23.25,1,LOOKUP(DAY(A2721),calendario!$A$12:$A$41,calendario!$C$12:$C$41)))</f>
        <v>1</v>
      </c>
      <c r="E2721" s="89">
        <f t="shared" si="429"/>
        <v>2.23983544921875</v>
      </c>
      <c r="F2721" s="88">
        <v>8.959341796875</v>
      </c>
      <c r="G2721" s="89">
        <f t="shared" si="430"/>
        <v>4.4979741210937503</v>
      </c>
      <c r="H2721" s="86">
        <v>17.991896484375001</v>
      </c>
      <c r="O2721" s="53">
        <f t="shared" si="420"/>
        <v>2.2412255733241895</v>
      </c>
      <c r="P2721" s="54">
        <f t="shared" si="421"/>
        <v>58.927641853201457</v>
      </c>
      <c r="Q2721" s="69">
        <v>25.930963040083292</v>
      </c>
      <c r="R2721" s="53">
        <f t="shared" si="422"/>
        <v>15.025148360229046</v>
      </c>
      <c r="S2721" s="53">
        <f t="shared" si="423"/>
        <v>33.674746747935352</v>
      </c>
      <c r="T2721" s="53">
        <f t="shared" si="424"/>
        <v>0</v>
      </c>
      <c r="U2721" s="53">
        <f t="shared" si="425"/>
        <v>58.927641853201457</v>
      </c>
      <c r="V2721" s="69">
        <v>25.930963040083292</v>
      </c>
      <c r="W2721" s="53">
        <f t="shared" si="426"/>
        <v>15.025148360229046</v>
      </c>
      <c r="X2721" s="53">
        <f t="shared" si="427"/>
        <v>0</v>
      </c>
      <c r="Y2721" s="12"/>
      <c r="Z2721" s="21"/>
      <c r="AA2721" s="48"/>
      <c r="AB2721" s="21"/>
      <c r="AC2721" s="12"/>
    </row>
    <row r="2722" spans="1:29" x14ac:dyDescent="0.3">
      <c r="A2722" s="1">
        <f t="shared" si="428"/>
        <v>45228.312499993408</v>
      </c>
      <c r="B2722" s="6">
        <v>29</v>
      </c>
      <c r="C2722" s="6" t="s">
        <v>73</v>
      </c>
      <c r="D2722">
        <f>IF(HOUR(A2722)+MINUTE(A2722)/60&lt;=18,1,IF(HOUR(A2722)+MINUTE(A2722)/60&gt;=23.25,1,LOOKUP(DAY(A2722),calendario!$A$12:$A$41,calendario!$C$12:$C$41)))</f>
        <v>1</v>
      </c>
      <c r="E2722" s="89">
        <f t="shared" si="429"/>
        <v>2.2378525390625001</v>
      </c>
      <c r="F2722" s="88">
        <v>8.9514101562500006</v>
      </c>
      <c r="G2722" s="89">
        <f t="shared" si="430"/>
        <v>4.4980405273437496</v>
      </c>
      <c r="H2722" s="86">
        <v>17.992162109374998</v>
      </c>
      <c r="O2722" s="53">
        <f t="shared" si="420"/>
        <v>2.2432482709494779</v>
      </c>
      <c r="P2722" s="54">
        <f t="shared" si="421"/>
        <v>58.927641853201457</v>
      </c>
      <c r="Q2722" s="69">
        <v>25.930963040083292</v>
      </c>
      <c r="R2722" s="53">
        <f t="shared" si="422"/>
        <v>15.025148360229046</v>
      </c>
      <c r="S2722" s="53">
        <f t="shared" si="423"/>
        <v>33.705138079843188</v>
      </c>
      <c r="T2722" s="53">
        <f t="shared" si="424"/>
        <v>0</v>
      </c>
      <c r="U2722" s="53">
        <f t="shared" si="425"/>
        <v>58.927641853201457</v>
      </c>
      <c r="V2722" s="69">
        <v>25.930963040083292</v>
      </c>
      <c r="W2722" s="53">
        <f t="shared" si="426"/>
        <v>15.025148360229046</v>
      </c>
      <c r="X2722" s="53">
        <f t="shared" si="427"/>
        <v>0</v>
      </c>
      <c r="Y2722" s="12"/>
      <c r="Z2722" s="21"/>
      <c r="AA2722" s="48"/>
      <c r="AB2722" s="21"/>
      <c r="AC2722" s="12"/>
    </row>
    <row r="2723" spans="1:29" x14ac:dyDescent="0.3">
      <c r="A2723" s="1">
        <f t="shared" si="428"/>
        <v>45228.322916660072</v>
      </c>
      <c r="B2723" s="6">
        <v>29</v>
      </c>
      <c r="C2723" s="6" t="s">
        <v>74</v>
      </c>
      <c r="D2723">
        <f>IF(HOUR(A2723)+MINUTE(A2723)/60&lt;=18,1,IF(HOUR(A2723)+MINUTE(A2723)/60&gt;=23.25,1,LOOKUP(DAY(A2723),calendario!$A$12:$A$41,calendario!$C$12:$C$41)))</f>
        <v>1</v>
      </c>
      <c r="E2723" s="89">
        <f t="shared" si="429"/>
        <v>2.24050244140625</v>
      </c>
      <c r="F2723" s="88">
        <v>8.962009765625</v>
      </c>
      <c r="G2723" s="89">
        <f t="shared" si="430"/>
        <v>4.4982143554687504</v>
      </c>
      <c r="H2723" s="86">
        <v>17.992857421875001</v>
      </c>
      <c r="O2723" s="53">
        <f t="shared" si="420"/>
        <v>2.240545197811719</v>
      </c>
      <c r="P2723" s="54">
        <f t="shared" si="421"/>
        <v>58.927641853201457</v>
      </c>
      <c r="Q2723" s="69">
        <v>27.068477355543987</v>
      </c>
      <c r="R2723" s="53">
        <f t="shared" si="422"/>
        <v>14.456391202498699</v>
      </c>
      <c r="S2723" s="53">
        <f t="shared" si="423"/>
        <v>32.390197886446039</v>
      </c>
      <c r="T2723" s="53">
        <f t="shared" si="424"/>
        <v>0</v>
      </c>
      <c r="U2723" s="53">
        <f t="shared" si="425"/>
        <v>58.927641853201457</v>
      </c>
      <c r="V2723" s="69">
        <v>27.068477355543987</v>
      </c>
      <c r="W2723" s="53">
        <f t="shared" si="426"/>
        <v>14.456391202498699</v>
      </c>
      <c r="X2723" s="53">
        <f t="shared" si="427"/>
        <v>0</v>
      </c>
      <c r="Y2723" s="12"/>
      <c r="Z2723" s="21"/>
      <c r="AA2723" s="48"/>
      <c r="AB2723" s="21"/>
      <c r="AC2723" s="12"/>
    </row>
    <row r="2724" spans="1:29" x14ac:dyDescent="0.3">
      <c r="A2724" s="1">
        <f t="shared" si="428"/>
        <v>45228.333333326736</v>
      </c>
      <c r="B2724" s="6">
        <v>29</v>
      </c>
      <c r="C2724" s="6" t="s">
        <v>75</v>
      </c>
      <c r="D2724">
        <f>IF(HOUR(A2724)+MINUTE(A2724)/60&lt;=18,1,IF(HOUR(A2724)+MINUTE(A2724)/60&gt;=23.25,1,LOOKUP(DAY(A2724),calendario!$A$12:$A$41,calendario!$C$12:$C$41)))</f>
        <v>1</v>
      </c>
      <c r="E2724" s="89">
        <f t="shared" si="429"/>
        <v>2.2438327636718749</v>
      </c>
      <c r="F2724" s="88">
        <v>8.9753310546874996</v>
      </c>
      <c r="G2724" s="89">
        <f t="shared" si="430"/>
        <v>4.4982880859375003</v>
      </c>
      <c r="H2724" s="86">
        <v>17.993152343750001</v>
      </c>
      <c r="O2724" s="53">
        <f t="shared" si="420"/>
        <v>2.2371480519970732</v>
      </c>
      <c r="P2724" s="54">
        <f t="shared" si="421"/>
        <v>58.927641853201457</v>
      </c>
      <c r="Q2724" s="69">
        <v>27.068477355543987</v>
      </c>
      <c r="R2724" s="53">
        <f t="shared" si="422"/>
        <v>14.456391202498699</v>
      </c>
      <c r="S2724" s="53">
        <f t="shared" si="423"/>
        <v>32.34108741757759</v>
      </c>
      <c r="T2724" s="53">
        <f t="shared" si="424"/>
        <v>0</v>
      </c>
      <c r="U2724" s="53">
        <f t="shared" si="425"/>
        <v>58.927641853201457</v>
      </c>
      <c r="V2724" s="69">
        <v>27.068477355543987</v>
      </c>
      <c r="W2724" s="53">
        <f t="shared" si="426"/>
        <v>14.456391202498699</v>
      </c>
      <c r="X2724" s="53">
        <f t="shared" si="427"/>
        <v>0</v>
      </c>
      <c r="Y2724" s="12"/>
      <c r="Z2724" s="21"/>
      <c r="AA2724" s="48"/>
      <c r="AB2724" s="21"/>
      <c r="AC2724" s="12"/>
    </row>
    <row r="2725" spans="1:29" x14ac:dyDescent="0.3">
      <c r="A2725" s="1">
        <f t="shared" si="428"/>
        <v>45228.343749993401</v>
      </c>
      <c r="B2725" s="6">
        <v>29</v>
      </c>
      <c r="C2725" s="6" t="s">
        <v>76</v>
      </c>
      <c r="D2725">
        <f>IF(HOUR(A2725)+MINUTE(A2725)/60&lt;=18,1,IF(HOUR(A2725)+MINUTE(A2725)/60&gt;=23.25,1,LOOKUP(DAY(A2725),calendario!$A$12:$A$41,calendario!$C$12:$C$41)))</f>
        <v>1</v>
      </c>
      <c r="E2725" s="89">
        <f t="shared" si="429"/>
        <v>2.235791748046875</v>
      </c>
      <c r="F2725" s="88">
        <v>8.9431669921874999</v>
      </c>
      <c r="G2725" s="89">
        <f t="shared" si="430"/>
        <v>4.4980024414062498</v>
      </c>
      <c r="H2725" s="86">
        <v>17.992009765624999</v>
      </c>
      <c r="O2725" s="53">
        <f t="shared" si="420"/>
        <v>2.2453504121283818</v>
      </c>
      <c r="P2725" s="54">
        <f t="shared" si="421"/>
        <v>58.927641853201457</v>
      </c>
      <c r="Q2725" s="69">
        <v>36.935390421655384</v>
      </c>
      <c r="R2725" s="53">
        <f t="shared" si="422"/>
        <v>9.5229346694429999</v>
      </c>
      <c r="S2725" s="53">
        <f t="shared" si="423"/>
        <v>21.382325284705495</v>
      </c>
      <c r="T2725" s="53">
        <f t="shared" si="424"/>
        <v>0</v>
      </c>
      <c r="U2725" s="53">
        <f t="shared" si="425"/>
        <v>58.927641853201457</v>
      </c>
      <c r="V2725" s="69">
        <v>36.935390421655384</v>
      </c>
      <c r="W2725" s="53">
        <f t="shared" si="426"/>
        <v>9.5229346694429999</v>
      </c>
      <c r="X2725" s="53">
        <f t="shared" si="427"/>
        <v>0</v>
      </c>
      <c r="Y2725" s="12"/>
      <c r="Z2725" s="21"/>
      <c r="AA2725" s="48"/>
      <c r="AB2725" s="21"/>
      <c r="AC2725" s="12"/>
    </row>
    <row r="2726" spans="1:29" x14ac:dyDescent="0.3">
      <c r="A2726" s="1">
        <f t="shared" si="428"/>
        <v>45228.354166660065</v>
      </c>
      <c r="B2726" s="6">
        <v>29</v>
      </c>
      <c r="C2726" s="6" t="s">
        <v>77</v>
      </c>
      <c r="D2726">
        <f>IF(HOUR(A2726)+MINUTE(A2726)/60&lt;=18,1,IF(HOUR(A2726)+MINUTE(A2726)/60&gt;=23.25,1,LOOKUP(DAY(A2726),calendario!$A$12:$A$41,calendario!$C$12:$C$41)))</f>
        <v>1</v>
      </c>
      <c r="E2726" s="89">
        <f t="shared" si="429"/>
        <v>2.2366010742187501</v>
      </c>
      <c r="F2726" s="88">
        <v>8.9464042968750004</v>
      </c>
      <c r="G2726" s="89">
        <f t="shared" si="430"/>
        <v>4.4983808593749997</v>
      </c>
      <c r="H2726" s="86">
        <v>17.993523437499999</v>
      </c>
      <c r="O2726" s="53">
        <f t="shared" si="420"/>
        <v>2.2445248466730958</v>
      </c>
      <c r="P2726" s="54">
        <f t="shared" si="421"/>
        <v>58.927641853201457</v>
      </c>
      <c r="Q2726" s="69">
        <v>36.935390421655384</v>
      </c>
      <c r="R2726" s="53">
        <f t="shared" si="422"/>
        <v>9.5229346694429999</v>
      </c>
      <c r="S2726" s="53">
        <f t="shared" si="423"/>
        <v>21.374463478809457</v>
      </c>
      <c r="T2726" s="53">
        <f t="shared" si="424"/>
        <v>0</v>
      </c>
      <c r="U2726" s="53">
        <f t="shared" si="425"/>
        <v>58.927641853201457</v>
      </c>
      <c r="V2726" s="69">
        <v>36.935390421655384</v>
      </c>
      <c r="W2726" s="53">
        <f t="shared" si="426"/>
        <v>9.5229346694429999</v>
      </c>
      <c r="X2726" s="53">
        <f t="shared" si="427"/>
        <v>0</v>
      </c>
      <c r="Y2726" s="12"/>
      <c r="Z2726" s="21"/>
      <c r="AA2726" s="48"/>
      <c r="AB2726" s="21"/>
      <c r="AC2726" s="12"/>
    </row>
    <row r="2727" spans="1:29" x14ac:dyDescent="0.3">
      <c r="A2727" s="1">
        <f t="shared" si="428"/>
        <v>45228.364583326729</v>
      </c>
      <c r="B2727" s="6">
        <v>29</v>
      </c>
      <c r="C2727" s="6" t="s">
        <v>78</v>
      </c>
      <c r="D2727">
        <f>IF(HOUR(A2727)+MINUTE(A2727)/60&lt;=18,1,IF(HOUR(A2727)+MINUTE(A2727)/60&gt;=23.25,1,LOOKUP(DAY(A2727),calendario!$A$12:$A$41,calendario!$C$12:$C$41)))</f>
        <v>1</v>
      </c>
      <c r="E2727" s="89">
        <f t="shared" si="429"/>
        <v>2.2411799316406249</v>
      </c>
      <c r="F2727" s="88">
        <v>8.9647197265624996</v>
      </c>
      <c r="G2727" s="89">
        <f t="shared" si="430"/>
        <v>4.4985737304687499</v>
      </c>
      <c r="H2727" s="86">
        <v>17.994294921874999</v>
      </c>
      <c r="O2727" s="53">
        <f t="shared" si="420"/>
        <v>2.2398541136070684</v>
      </c>
      <c r="P2727" s="54">
        <f t="shared" si="421"/>
        <v>58.927641853201457</v>
      </c>
      <c r="Q2727" s="69">
        <v>36.751785007808429</v>
      </c>
      <c r="R2727" s="53">
        <f t="shared" si="422"/>
        <v>9.6147373763664774</v>
      </c>
      <c r="S2727" s="53">
        <f t="shared" si="423"/>
        <v>21.535609063706087</v>
      </c>
      <c r="T2727" s="53">
        <f t="shared" si="424"/>
        <v>0</v>
      </c>
      <c r="U2727" s="53">
        <f t="shared" si="425"/>
        <v>58.927641853201457</v>
      </c>
      <c r="V2727" s="69">
        <v>36.751785007808429</v>
      </c>
      <c r="W2727" s="53">
        <f t="shared" si="426"/>
        <v>9.6147373763664774</v>
      </c>
      <c r="X2727" s="53">
        <f t="shared" si="427"/>
        <v>0</v>
      </c>
      <c r="Y2727" s="12"/>
      <c r="Z2727" s="21"/>
      <c r="AA2727" s="48"/>
      <c r="AB2727" s="21"/>
      <c r="AC2727" s="12"/>
    </row>
    <row r="2728" spans="1:29" x14ac:dyDescent="0.3">
      <c r="A2728" s="1">
        <f t="shared" si="428"/>
        <v>45228.374999993393</v>
      </c>
      <c r="B2728" s="6">
        <v>29</v>
      </c>
      <c r="C2728" s="6" t="s">
        <v>79</v>
      </c>
      <c r="D2728">
        <f>IF(HOUR(A2728)+MINUTE(A2728)/60&lt;=18,1,IF(HOUR(A2728)+MINUTE(A2728)/60&gt;=23.25,1,LOOKUP(DAY(A2728),calendario!$A$12:$A$41,calendario!$C$12:$C$41)))</f>
        <v>1</v>
      </c>
      <c r="E2728" s="89">
        <f t="shared" si="429"/>
        <v>2.2402861328124999</v>
      </c>
      <c r="F2728" s="88">
        <v>8.9611445312499995</v>
      </c>
      <c r="G2728" s="89">
        <f t="shared" si="430"/>
        <v>4.4983662109375002</v>
      </c>
      <c r="H2728" s="86">
        <v>17.993464843750001</v>
      </c>
      <c r="O2728" s="53">
        <f t="shared" si="420"/>
        <v>2.2407658466785016</v>
      </c>
      <c r="P2728" s="54">
        <f t="shared" si="421"/>
        <v>58.927641853201457</v>
      </c>
      <c r="Q2728" s="69">
        <v>36.751785007808429</v>
      </c>
      <c r="R2728" s="53">
        <f t="shared" si="422"/>
        <v>9.6147373763664774</v>
      </c>
      <c r="S2728" s="53">
        <f t="shared" si="423"/>
        <v>21.544375137745266</v>
      </c>
      <c r="T2728" s="53">
        <f t="shared" si="424"/>
        <v>0</v>
      </c>
      <c r="U2728" s="53">
        <f t="shared" si="425"/>
        <v>58.927641853201457</v>
      </c>
      <c r="V2728" s="69">
        <v>36.751785007808429</v>
      </c>
      <c r="W2728" s="53">
        <f t="shared" si="426"/>
        <v>9.6147373763664774</v>
      </c>
      <c r="X2728" s="53">
        <f t="shared" si="427"/>
        <v>0</v>
      </c>
      <c r="Y2728" s="12"/>
      <c r="Z2728" s="21"/>
      <c r="AA2728" s="48"/>
      <c r="AB2728" s="21"/>
      <c r="AC2728" s="12"/>
    </row>
    <row r="2729" spans="1:29" x14ac:dyDescent="0.3">
      <c r="A2729" s="1">
        <f t="shared" si="428"/>
        <v>45228.385416660058</v>
      </c>
      <c r="B2729" s="6">
        <v>29</v>
      </c>
      <c r="C2729" s="6" t="s">
        <v>80</v>
      </c>
      <c r="D2729">
        <f>IF(HOUR(A2729)+MINUTE(A2729)/60&lt;=18,1,IF(HOUR(A2729)+MINUTE(A2729)/60&gt;=23.25,1,LOOKUP(DAY(A2729),calendario!$A$12:$A$41,calendario!$C$12:$C$41)))</f>
        <v>1</v>
      </c>
      <c r="E2729" s="89">
        <f t="shared" si="429"/>
        <v>2.2340234374999999</v>
      </c>
      <c r="F2729" s="88">
        <v>8.9360937499999995</v>
      </c>
      <c r="G2729" s="89">
        <f t="shared" si="430"/>
        <v>4.4984521484375</v>
      </c>
      <c r="H2729" s="86">
        <v>17.99380859375</v>
      </c>
      <c r="O2729" s="53">
        <f t="shared" si="420"/>
        <v>2.2471542041623591</v>
      </c>
      <c r="P2729" s="54">
        <f t="shared" si="421"/>
        <v>58.927641853201457</v>
      </c>
      <c r="Q2729" s="69">
        <v>40.181781884435189</v>
      </c>
      <c r="R2729" s="53">
        <f t="shared" si="422"/>
        <v>7.8997389380530976</v>
      </c>
      <c r="S2729" s="53">
        <f t="shared" si="423"/>
        <v>17.751931566431107</v>
      </c>
      <c r="T2729" s="53">
        <f t="shared" si="424"/>
        <v>0</v>
      </c>
      <c r="U2729" s="53">
        <f t="shared" si="425"/>
        <v>58.927641853201457</v>
      </c>
      <c r="V2729" s="69">
        <v>40.181781884435189</v>
      </c>
      <c r="W2729" s="53">
        <f t="shared" si="426"/>
        <v>7.8997389380530976</v>
      </c>
      <c r="X2729" s="53">
        <f t="shared" si="427"/>
        <v>0</v>
      </c>
      <c r="Y2729" s="12"/>
      <c r="Z2729" s="21"/>
      <c r="AA2729" s="48"/>
      <c r="AB2729" s="21"/>
      <c r="AC2729" s="12"/>
    </row>
    <row r="2730" spans="1:29" x14ac:dyDescent="0.3">
      <c r="A2730" s="1">
        <f t="shared" si="428"/>
        <v>45228.395833326722</v>
      </c>
      <c r="B2730" s="6">
        <v>29</v>
      </c>
      <c r="C2730" s="6" t="s">
        <v>81</v>
      </c>
      <c r="D2730">
        <f>IF(HOUR(A2730)+MINUTE(A2730)/60&lt;=18,1,IF(HOUR(A2730)+MINUTE(A2730)/60&gt;=23.25,1,LOOKUP(DAY(A2730),calendario!$A$12:$A$41,calendario!$C$12:$C$41)))</f>
        <v>1</v>
      </c>
      <c r="E2730" s="89">
        <f t="shared" si="429"/>
        <v>2.232748779296875</v>
      </c>
      <c r="F2730" s="88">
        <v>8.9309951171874999</v>
      </c>
      <c r="G2730" s="89">
        <f t="shared" si="430"/>
        <v>4.4983071289062497</v>
      </c>
      <c r="H2730" s="86">
        <v>17.993228515624999</v>
      </c>
      <c r="O2730" s="53">
        <f t="shared" si="420"/>
        <v>2.2484544386245147</v>
      </c>
      <c r="P2730" s="54">
        <f t="shared" si="421"/>
        <v>58.927641853201457</v>
      </c>
      <c r="Q2730" s="69">
        <v>40.181781884435189</v>
      </c>
      <c r="R2730" s="53">
        <f t="shared" si="422"/>
        <v>7.8997389380530976</v>
      </c>
      <c r="S2730" s="53">
        <f t="shared" si="423"/>
        <v>17.762203079240397</v>
      </c>
      <c r="T2730" s="53">
        <f t="shared" si="424"/>
        <v>0</v>
      </c>
      <c r="U2730" s="53">
        <f t="shared" si="425"/>
        <v>58.927641853201457</v>
      </c>
      <c r="V2730" s="69">
        <v>40.181781884435189</v>
      </c>
      <c r="W2730" s="53">
        <f t="shared" si="426"/>
        <v>7.8997389380530976</v>
      </c>
      <c r="X2730" s="53">
        <f t="shared" si="427"/>
        <v>0</v>
      </c>
      <c r="Y2730" s="12"/>
      <c r="Z2730" s="21"/>
      <c r="AA2730" s="48"/>
      <c r="AB2730" s="21"/>
      <c r="AC2730" s="12"/>
    </row>
    <row r="2731" spans="1:29" x14ac:dyDescent="0.3">
      <c r="A2731" s="1">
        <f t="shared" si="428"/>
        <v>45228.406249993386</v>
      </c>
      <c r="B2731" s="6">
        <v>29</v>
      </c>
      <c r="C2731" s="6" t="s">
        <v>82</v>
      </c>
      <c r="D2731">
        <f>IF(HOUR(A2731)+MINUTE(A2731)/60&lt;=18,1,IF(HOUR(A2731)+MINUTE(A2731)/60&gt;=23.25,1,LOOKUP(DAY(A2731),calendario!$A$12:$A$41,calendario!$C$12:$C$41)))</f>
        <v>1</v>
      </c>
      <c r="E2731" s="89">
        <f t="shared" si="429"/>
        <v>2.2359426269531251</v>
      </c>
      <c r="F2731" s="88">
        <v>8.9437705078125003</v>
      </c>
      <c r="G2731" s="89">
        <f t="shared" si="430"/>
        <v>4.4986547851562504</v>
      </c>
      <c r="H2731" s="86">
        <v>17.994619140625002</v>
      </c>
      <c r="O2731" s="53">
        <f t="shared" si="420"/>
        <v>2.2451965058082108</v>
      </c>
      <c r="P2731" s="54">
        <f t="shared" si="421"/>
        <v>58.927641853201457</v>
      </c>
      <c r="Q2731" s="69">
        <v>39.385597084851639</v>
      </c>
      <c r="R2731" s="53">
        <f t="shared" si="422"/>
        <v>8.2978313378448725</v>
      </c>
      <c r="S2731" s="53">
        <f t="shared" si="423"/>
        <v>18.630261925515178</v>
      </c>
      <c r="T2731" s="53">
        <f t="shared" si="424"/>
        <v>0</v>
      </c>
      <c r="U2731" s="53">
        <f t="shared" si="425"/>
        <v>58.927641853201457</v>
      </c>
      <c r="V2731" s="69">
        <v>39.385597084851639</v>
      </c>
      <c r="W2731" s="53">
        <f t="shared" si="426"/>
        <v>8.2978313378448725</v>
      </c>
      <c r="X2731" s="53">
        <f t="shared" si="427"/>
        <v>0</v>
      </c>
      <c r="Y2731" s="12"/>
      <c r="Z2731" s="21"/>
      <c r="AA2731" s="48"/>
      <c r="AB2731" s="21"/>
      <c r="AC2731" s="12"/>
    </row>
    <row r="2732" spans="1:29" x14ac:dyDescent="0.3">
      <c r="A2732" s="1">
        <f t="shared" si="428"/>
        <v>45228.41666666005</v>
      </c>
      <c r="B2732" s="6">
        <v>29</v>
      </c>
      <c r="C2732" s="6" t="s">
        <v>83</v>
      </c>
      <c r="D2732">
        <f>IF(HOUR(A2732)+MINUTE(A2732)/60&lt;=18,1,IF(HOUR(A2732)+MINUTE(A2732)/60&gt;=23.25,1,LOOKUP(DAY(A2732),calendario!$A$12:$A$41,calendario!$C$12:$C$41)))</f>
        <v>1</v>
      </c>
      <c r="E2732" s="89">
        <f t="shared" si="429"/>
        <v>2.2306208496093749</v>
      </c>
      <c r="F2732" s="88">
        <v>8.9224833984374996</v>
      </c>
      <c r="G2732" s="89">
        <f t="shared" si="430"/>
        <v>4.4985581054687502</v>
      </c>
      <c r="H2732" s="86">
        <v>17.994232421875001</v>
      </c>
      <c r="O2732" s="53">
        <f t="shared" si="420"/>
        <v>2.2506250656255009</v>
      </c>
      <c r="P2732" s="54">
        <f t="shared" si="421"/>
        <v>58.927641853201457</v>
      </c>
      <c r="Q2732" s="69">
        <v>39.385597084851639</v>
      </c>
      <c r="R2732" s="53">
        <f t="shared" si="422"/>
        <v>8.2978313378448725</v>
      </c>
      <c r="S2732" s="53">
        <f t="shared" si="423"/>
        <v>18.675307199286454</v>
      </c>
      <c r="T2732" s="53">
        <f t="shared" si="424"/>
        <v>0</v>
      </c>
      <c r="U2732" s="53">
        <f t="shared" si="425"/>
        <v>58.927641853201457</v>
      </c>
      <c r="V2732" s="69">
        <v>39.385597084851639</v>
      </c>
      <c r="W2732" s="53">
        <f t="shared" si="426"/>
        <v>8.2978313378448725</v>
      </c>
      <c r="X2732" s="53">
        <f t="shared" si="427"/>
        <v>0</v>
      </c>
      <c r="Y2732" s="12"/>
      <c r="Z2732" s="21"/>
      <c r="AA2732" s="48"/>
      <c r="AB2732" s="21"/>
      <c r="AC2732" s="12"/>
    </row>
    <row r="2733" spans="1:29" x14ac:dyDescent="0.3">
      <c r="A2733" s="1">
        <f t="shared" si="428"/>
        <v>45228.427083326715</v>
      </c>
      <c r="B2733" s="6">
        <v>29</v>
      </c>
      <c r="C2733" s="6" t="s">
        <v>84</v>
      </c>
      <c r="D2733">
        <f>IF(HOUR(A2733)+MINUTE(A2733)/60&lt;=18,1,IF(HOUR(A2733)+MINUTE(A2733)/60&gt;=23.25,1,LOOKUP(DAY(A2733),calendario!$A$12:$A$41,calendario!$C$12:$C$41)))</f>
        <v>1</v>
      </c>
      <c r="E2733" s="89">
        <f t="shared" si="429"/>
        <v>2.2282268066406248</v>
      </c>
      <c r="F2733" s="88">
        <v>8.9129072265624991</v>
      </c>
      <c r="G2733" s="89">
        <f t="shared" si="430"/>
        <v>4.4988330078125003</v>
      </c>
      <c r="H2733" s="86">
        <v>17.995332031250001</v>
      </c>
      <c r="O2733" s="53">
        <f t="shared" si="420"/>
        <v>2.2530671455212872</v>
      </c>
      <c r="P2733" s="54">
        <f t="shared" si="421"/>
        <v>58.927641853201457</v>
      </c>
      <c r="Q2733" s="69">
        <v>39.388718115564814</v>
      </c>
      <c r="R2733" s="53">
        <f t="shared" si="422"/>
        <v>8.2962708224882853</v>
      </c>
      <c r="S2733" s="53">
        <f t="shared" si="423"/>
        <v>18.692055220495224</v>
      </c>
      <c r="T2733" s="53">
        <f t="shared" si="424"/>
        <v>0</v>
      </c>
      <c r="U2733" s="53">
        <f t="shared" si="425"/>
        <v>58.927641853201457</v>
      </c>
      <c r="V2733" s="69">
        <v>39.388718115564814</v>
      </c>
      <c r="W2733" s="53">
        <f t="shared" si="426"/>
        <v>8.2962708224882853</v>
      </c>
      <c r="X2733" s="53">
        <f t="shared" si="427"/>
        <v>0</v>
      </c>
      <c r="Y2733" s="12"/>
      <c r="Z2733" s="21"/>
      <c r="AA2733" s="48"/>
      <c r="AB2733" s="21"/>
      <c r="AC2733" s="12"/>
    </row>
    <row r="2734" spans="1:29" x14ac:dyDescent="0.3">
      <c r="A2734" s="1">
        <f t="shared" si="428"/>
        <v>45228.437499993379</v>
      </c>
      <c r="B2734" s="6">
        <v>29</v>
      </c>
      <c r="C2734" s="6" t="s">
        <v>85</v>
      </c>
      <c r="D2734">
        <f>IF(HOUR(A2734)+MINUTE(A2734)/60&lt;=18,1,IF(HOUR(A2734)+MINUTE(A2734)/60&gt;=23.25,1,LOOKUP(DAY(A2734),calendario!$A$12:$A$41,calendario!$C$12:$C$41)))</f>
        <v>1</v>
      </c>
      <c r="E2734" s="89">
        <f t="shared" si="429"/>
        <v>2.2309946289062501</v>
      </c>
      <c r="F2734" s="88">
        <v>8.9239785156250004</v>
      </c>
      <c r="G2734" s="89">
        <f t="shared" si="430"/>
        <v>4.4983925781250003</v>
      </c>
      <c r="H2734" s="86">
        <v>17.993570312500001</v>
      </c>
      <c r="O2734" s="53">
        <f t="shared" si="420"/>
        <v>2.2502437863760156</v>
      </c>
      <c r="P2734" s="54">
        <f t="shared" si="421"/>
        <v>58.927641853201457</v>
      </c>
      <c r="Q2734" s="69">
        <v>39.388718115564814</v>
      </c>
      <c r="R2734" s="53">
        <f t="shared" si="422"/>
        <v>8.2962708224882853</v>
      </c>
      <c r="S2734" s="53">
        <f t="shared" si="423"/>
        <v>18.668631868396901</v>
      </c>
      <c r="T2734" s="53">
        <f t="shared" si="424"/>
        <v>0</v>
      </c>
      <c r="U2734" s="53">
        <f t="shared" si="425"/>
        <v>58.927641853201457</v>
      </c>
      <c r="V2734" s="69">
        <v>39.388718115564814</v>
      </c>
      <c r="W2734" s="53">
        <f t="shared" si="426"/>
        <v>8.2962708224882853</v>
      </c>
      <c r="X2734" s="53">
        <f t="shared" si="427"/>
        <v>0</v>
      </c>
      <c r="Y2734" s="12"/>
      <c r="Z2734" s="21"/>
      <c r="AA2734" s="48"/>
      <c r="AB2734" s="21"/>
      <c r="AC2734" s="12"/>
    </row>
    <row r="2735" spans="1:29" x14ac:dyDescent="0.3">
      <c r="A2735" s="1">
        <f t="shared" si="428"/>
        <v>45228.447916660043</v>
      </c>
      <c r="B2735" s="6">
        <v>29</v>
      </c>
      <c r="C2735" s="6" t="s">
        <v>86</v>
      </c>
      <c r="D2735">
        <f>IF(HOUR(A2735)+MINUTE(A2735)/60&lt;=18,1,IF(HOUR(A2735)+MINUTE(A2735)/60&gt;=23.25,1,LOOKUP(DAY(A2735),calendario!$A$12:$A$41,calendario!$C$12:$C$41)))</f>
        <v>1</v>
      </c>
      <c r="E2735" s="89">
        <f t="shared" si="429"/>
        <v>2.2329433593750001</v>
      </c>
      <c r="F2735" s="88">
        <v>8.9317734375000004</v>
      </c>
      <c r="G2735" s="89">
        <f t="shared" si="430"/>
        <v>4.4981801757812496</v>
      </c>
      <c r="H2735" s="86">
        <v>17.992720703124998</v>
      </c>
      <c r="O2735" s="53">
        <f t="shared" si="420"/>
        <v>2.2482559542601517</v>
      </c>
      <c r="P2735" s="54">
        <f t="shared" si="421"/>
        <v>58.927641853201457</v>
      </c>
      <c r="Q2735" s="69">
        <v>40.181275377407601</v>
      </c>
      <c r="R2735" s="53">
        <f t="shared" si="422"/>
        <v>7.8999921915668914</v>
      </c>
      <c r="S2735" s="53">
        <f t="shared" si="423"/>
        <v>17.761204483298968</v>
      </c>
      <c r="T2735" s="53">
        <f t="shared" si="424"/>
        <v>0</v>
      </c>
      <c r="U2735" s="53">
        <f t="shared" si="425"/>
        <v>58.927641853201457</v>
      </c>
      <c r="V2735" s="69">
        <v>40.181275377407601</v>
      </c>
      <c r="W2735" s="53">
        <f t="shared" si="426"/>
        <v>7.8999921915668914</v>
      </c>
      <c r="X2735" s="53">
        <f t="shared" si="427"/>
        <v>0</v>
      </c>
      <c r="Y2735" s="12"/>
      <c r="Z2735" s="21"/>
      <c r="AA2735" s="48"/>
      <c r="AB2735" s="21"/>
      <c r="AC2735" s="12"/>
    </row>
    <row r="2736" spans="1:29" x14ac:dyDescent="0.3">
      <c r="A2736" s="1">
        <f t="shared" si="428"/>
        <v>45228.458333326707</v>
      </c>
      <c r="B2736" s="6">
        <v>29</v>
      </c>
      <c r="C2736" s="6" t="s">
        <v>87</v>
      </c>
      <c r="D2736">
        <f>IF(HOUR(A2736)+MINUTE(A2736)/60&lt;=18,1,IF(HOUR(A2736)+MINUTE(A2736)/60&gt;=23.25,1,LOOKUP(DAY(A2736),calendario!$A$12:$A$41,calendario!$C$12:$C$41)))</f>
        <v>1</v>
      </c>
      <c r="E2736" s="89">
        <f t="shared" si="429"/>
        <v>2.2282565917968751</v>
      </c>
      <c r="F2736" s="88">
        <v>8.9130263671875003</v>
      </c>
      <c r="G2736" s="89">
        <f t="shared" si="430"/>
        <v>4.4981318359375004</v>
      </c>
      <c r="H2736" s="86">
        <v>17.992527343750002</v>
      </c>
      <c r="O2736" s="53">
        <f t="shared" si="420"/>
        <v>2.2530367627202175</v>
      </c>
      <c r="P2736" s="54">
        <f t="shared" si="421"/>
        <v>58.927641853201457</v>
      </c>
      <c r="Q2736" s="69">
        <v>40.181275377407601</v>
      </c>
      <c r="R2736" s="53">
        <f t="shared" si="422"/>
        <v>7.8999921915668914</v>
      </c>
      <c r="S2736" s="53">
        <f t="shared" si="423"/>
        <v>17.798972832802864</v>
      </c>
      <c r="T2736" s="53">
        <f t="shared" si="424"/>
        <v>0</v>
      </c>
      <c r="U2736" s="53">
        <f t="shared" si="425"/>
        <v>58.927641853201457</v>
      </c>
      <c r="V2736" s="69">
        <v>40.181275377407601</v>
      </c>
      <c r="W2736" s="53">
        <f t="shared" si="426"/>
        <v>7.8999921915668914</v>
      </c>
      <c r="X2736" s="53">
        <f t="shared" si="427"/>
        <v>0</v>
      </c>
      <c r="Y2736" s="12"/>
      <c r="Z2736" s="21"/>
      <c r="AA2736" s="48"/>
      <c r="AB2736" s="21"/>
      <c r="AC2736" s="12"/>
    </row>
    <row r="2737" spans="1:29" x14ac:dyDescent="0.3">
      <c r="A2737" s="1">
        <f t="shared" si="428"/>
        <v>45228.468749993372</v>
      </c>
      <c r="B2737" s="6">
        <v>29</v>
      </c>
      <c r="C2737" s="6" t="s">
        <v>88</v>
      </c>
      <c r="D2737">
        <f>IF(HOUR(A2737)+MINUTE(A2737)/60&lt;=18,1,IF(HOUR(A2737)+MINUTE(A2737)/60&gt;=23.25,1,LOOKUP(DAY(A2737),calendario!$A$12:$A$41,calendario!$C$12:$C$41)))</f>
        <v>1</v>
      </c>
      <c r="E2737" s="89">
        <f t="shared" si="429"/>
        <v>2.2323720703125001</v>
      </c>
      <c r="F2737" s="88">
        <v>8.9294882812500003</v>
      </c>
      <c r="G2737" s="89">
        <f t="shared" si="430"/>
        <v>4.49797705078125</v>
      </c>
      <c r="H2737" s="86">
        <v>17.991908203125</v>
      </c>
      <c r="O2737" s="53">
        <f t="shared" si="420"/>
        <v>2.2488387063462354</v>
      </c>
      <c r="P2737" s="54">
        <f t="shared" si="421"/>
        <v>58.927641853201457</v>
      </c>
      <c r="Q2737" s="69">
        <v>39.639155127537741</v>
      </c>
      <c r="R2737" s="53">
        <f t="shared" si="422"/>
        <v>8.1710523165018216</v>
      </c>
      <c r="S2737" s="53">
        <f t="shared" si="423"/>
        <v>18.375378720929366</v>
      </c>
      <c r="T2737" s="53">
        <f t="shared" si="424"/>
        <v>0</v>
      </c>
      <c r="U2737" s="53">
        <f t="shared" si="425"/>
        <v>58.927641853201457</v>
      </c>
      <c r="V2737" s="69">
        <v>39.639155127537741</v>
      </c>
      <c r="W2737" s="53">
        <f t="shared" si="426"/>
        <v>8.1710523165018216</v>
      </c>
      <c r="X2737" s="53">
        <f t="shared" si="427"/>
        <v>0</v>
      </c>
      <c r="Y2737" s="12"/>
      <c r="Z2737" s="21"/>
      <c r="AA2737" s="48"/>
      <c r="AB2737" s="21"/>
      <c r="AC2737" s="12"/>
    </row>
    <row r="2738" spans="1:29" x14ac:dyDescent="0.3">
      <c r="A2738" s="1">
        <f t="shared" si="428"/>
        <v>45228.479166660036</v>
      </c>
      <c r="B2738" s="6">
        <v>29</v>
      </c>
      <c r="C2738" s="6" t="s">
        <v>89</v>
      </c>
      <c r="D2738">
        <f>IF(HOUR(A2738)+MINUTE(A2738)/60&lt;=18,1,IF(HOUR(A2738)+MINUTE(A2738)/60&gt;=23.25,1,LOOKUP(DAY(A2738),calendario!$A$12:$A$41,calendario!$C$12:$C$41)))</f>
        <v>1</v>
      </c>
      <c r="E2738" s="89">
        <f t="shared" si="429"/>
        <v>2.2350351562499999</v>
      </c>
      <c r="F2738" s="88">
        <v>8.9401406249999997</v>
      </c>
      <c r="G2738" s="89">
        <f t="shared" si="430"/>
        <v>4.4977475585937503</v>
      </c>
      <c r="H2738" s="86">
        <v>17.990990234375001</v>
      </c>
      <c r="O2738" s="53">
        <f t="shared" si="420"/>
        <v>2.2461221850834137</v>
      </c>
      <c r="P2738" s="54">
        <f t="shared" si="421"/>
        <v>58.927641853201457</v>
      </c>
      <c r="Q2738" s="69">
        <v>39.639155127537741</v>
      </c>
      <c r="R2738" s="53">
        <f t="shared" si="422"/>
        <v>8.1710523165018216</v>
      </c>
      <c r="S2738" s="53">
        <f t="shared" si="423"/>
        <v>18.35318188357196</v>
      </c>
      <c r="T2738" s="53">
        <f t="shared" si="424"/>
        <v>0</v>
      </c>
      <c r="U2738" s="53">
        <f t="shared" si="425"/>
        <v>58.927641853201457</v>
      </c>
      <c r="V2738" s="69">
        <v>39.639155127537741</v>
      </c>
      <c r="W2738" s="53">
        <f t="shared" si="426"/>
        <v>8.1710523165018216</v>
      </c>
      <c r="X2738" s="53">
        <f t="shared" si="427"/>
        <v>0</v>
      </c>
      <c r="Y2738" s="12"/>
      <c r="Z2738" s="21"/>
      <c r="AA2738" s="48"/>
      <c r="AB2738" s="21"/>
      <c r="AC2738" s="12"/>
    </row>
    <row r="2739" spans="1:29" x14ac:dyDescent="0.3">
      <c r="A2739" s="1">
        <f t="shared" si="428"/>
        <v>45228.4895833267</v>
      </c>
      <c r="B2739" s="6">
        <v>29</v>
      </c>
      <c r="C2739" s="6" t="s">
        <v>90</v>
      </c>
      <c r="D2739">
        <f>IF(HOUR(A2739)+MINUTE(A2739)/60&lt;=18,1,IF(HOUR(A2739)+MINUTE(A2739)/60&gt;=23.25,1,LOOKUP(DAY(A2739),calendario!$A$12:$A$41,calendario!$C$12:$C$41)))</f>
        <v>1</v>
      </c>
      <c r="E2739" s="89">
        <f t="shared" si="429"/>
        <v>2.2284362792968748</v>
      </c>
      <c r="F2739" s="88">
        <v>8.9137451171874993</v>
      </c>
      <c r="G2739" s="89">
        <f t="shared" si="430"/>
        <v>4.4975395507812497</v>
      </c>
      <c r="H2739" s="86">
        <v>17.990158203124999</v>
      </c>
      <c r="O2739" s="53">
        <f t="shared" si="420"/>
        <v>2.2528534697563898</v>
      </c>
      <c r="P2739" s="54">
        <f t="shared" si="421"/>
        <v>58.927641853201457</v>
      </c>
      <c r="Q2739" s="69">
        <v>39.64397188964081</v>
      </c>
      <c r="R2739" s="53">
        <f t="shared" si="422"/>
        <v>8.1686439354502873</v>
      </c>
      <c r="S2739" s="53">
        <f t="shared" si="423"/>
        <v>18.402757833183671</v>
      </c>
      <c r="T2739" s="53">
        <f t="shared" si="424"/>
        <v>0</v>
      </c>
      <c r="U2739" s="53">
        <f t="shared" si="425"/>
        <v>58.927641853201457</v>
      </c>
      <c r="V2739" s="69">
        <v>39.64397188964081</v>
      </c>
      <c r="W2739" s="53">
        <f t="shared" si="426"/>
        <v>8.1686439354502873</v>
      </c>
      <c r="X2739" s="53">
        <f t="shared" si="427"/>
        <v>0</v>
      </c>
      <c r="Y2739" s="12"/>
      <c r="Z2739" s="21"/>
      <c r="AA2739" s="48"/>
      <c r="AB2739" s="21"/>
      <c r="AC2739" s="12"/>
    </row>
    <row r="2740" spans="1:29" x14ac:dyDescent="0.3">
      <c r="A2740" s="1">
        <f t="shared" si="428"/>
        <v>45228.499999993364</v>
      </c>
      <c r="B2740" s="6">
        <v>29</v>
      </c>
      <c r="C2740" s="6" t="s">
        <v>91</v>
      </c>
      <c r="D2740">
        <f>IF(HOUR(A2740)+MINUTE(A2740)/60&lt;=18,1,IF(HOUR(A2740)+MINUTE(A2740)/60&gt;=23.25,1,LOOKUP(DAY(A2740),calendario!$A$12:$A$41,calendario!$C$12:$C$41)))</f>
        <v>1</v>
      </c>
      <c r="E2740" s="89">
        <f t="shared" si="429"/>
        <v>2.229803955078125</v>
      </c>
      <c r="F2740" s="88">
        <v>8.9192158203125</v>
      </c>
      <c r="G2740" s="89">
        <f t="shared" si="430"/>
        <v>4.49737548828125</v>
      </c>
      <c r="H2740" s="86">
        <v>17.989501953125</v>
      </c>
      <c r="O2740" s="53">
        <f t="shared" si="420"/>
        <v>2.2514583513007302</v>
      </c>
      <c r="P2740" s="54">
        <f t="shared" si="421"/>
        <v>58.927641853201457</v>
      </c>
      <c r="Q2740" s="69">
        <v>39.64397188964081</v>
      </c>
      <c r="R2740" s="53">
        <f t="shared" si="422"/>
        <v>8.1686439354502873</v>
      </c>
      <c r="S2740" s="53">
        <f t="shared" si="423"/>
        <v>18.391361607271612</v>
      </c>
      <c r="T2740" s="53">
        <f t="shared" si="424"/>
        <v>0</v>
      </c>
      <c r="U2740" s="53">
        <f t="shared" si="425"/>
        <v>58.927641853201457</v>
      </c>
      <c r="V2740" s="69">
        <v>39.64397188964081</v>
      </c>
      <c r="W2740" s="53">
        <f t="shared" si="426"/>
        <v>8.1686439354502873</v>
      </c>
      <c r="X2740" s="53">
        <f t="shared" si="427"/>
        <v>0</v>
      </c>
      <c r="Y2740" s="12"/>
      <c r="Z2740" s="21"/>
      <c r="AA2740" s="48"/>
      <c r="AB2740" s="21"/>
      <c r="AC2740" s="12"/>
    </row>
    <row r="2741" spans="1:29" x14ac:dyDescent="0.3">
      <c r="A2741" s="1">
        <f t="shared" si="428"/>
        <v>45228.510416660029</v>
      </c>
      <c r="B2741" s="6">
        <v>29</v>
      </c>
      <c r="C2741" s="6" t="s">
        <v>93</v>
      </c>
      <c r="D2741">
        <f>IF(HOUR(A2741)+MINUTE(A2741)/60&lt;=18,1,IF(HOUR(A2741)+MINUTE(A2741)/60&gt;=23.25,1,LOOKUP(DAY(A2741),calendario!$A$12:$A$41,calendario!$C$12:$C$41)))</f>
        <v>1</v>
      </c>
      <c r="E2741" s="89">
        <f t="shared" si="429"/>
        <v>2.2347009277343748</v>
      </c>
      <c r="F2741" s="88">
        <v>8.9388037109374991</v>
      </c>
      <c r="G2741" s="89">
        <f t="shared" si="430"/>
        <v>4.4981528320312503</v>
      </c>
      <c r="H2741" s="86">
        <v>17.992611328125001</v>
      </c>
      <c r="O2741" s="53">
        <f t="shared" si="420"/>
        <v>2.2464631199577081</v>
      </c>
      <c r="P2741" s="54">
        <f t="shared" si="421"/>
        <v>58.927641853201457</v>
      </c>
      <c r="Q2741" s="69">
        <v>38.804550754815203</v>
      </c>
      <c r="R2741" s="53">
        <f t="shared" si="422"/>
        <v>8.5883545028630905</v>
      </c>
      <c r="S2741" s="53">
        <f t="shared" si="423"/>
        <v>19.29342165180465</v>
      </c>
      <c r="T2741" s="53">
        <f t="shared" si="424"/>
        <v>0</v>
      </c>
      <c r="U2741" s="53">
        <f t="shared" si="425"/>
        <v>58.927641853201457</v>
      </c>
      <c r="V2741" s="69">
        <v>38.804550754815203</v>
      </c>
      <c r="W2741" s="53">
        <f t="shared" si="426"/>
        <v>8.5883545028630905</v>
      </c>
      <c r="X2741" s="53">
        <f t="shared" si="427"/>
        <v>0</v>
      </c>
      <c r="Y2741" s="12"/>
      <c r="Z2741" s="21"/>
      <c r="AA2741" s="48"/>
      <c r="AB2741" s="21"/>
      <c r="AC2741" s="12"/>
    </row>
    <row r="2742" spans="1:29" x14ac:dyDescent="0.3">
      <c r="A2742" s="1">
        <f t="shared" si="428"/>
        <v>45228.520833326693</v>
      </c>
      <c r="B2742" s="6">
        <v>29</v>
      </c>
      <c r="C2742" s="6" t="s">
        <v>94</v>
      </c>
      <c r="D2742">
        <f>IF(HOUR(A2742)+MINUTE(A2742)/60&lt;=18,1,IF(HOUR(A2742)+MINUTE(A2742)/60&gt;=23.25,1,LOOKUP(DAY(A2742),calendario!$A$12:$A$41,calendario!$C$12:$C$41)))</f>
        <v>1</v>
      </c>
      <c r="E2742" s="89">
        <f t="shared" si="429"/>
        <v>2.233252197265625</v>
      </c>
      <c r="F2742" s="88">
        <v>8.9330087890624998</v>
      </c>
      <c r="G2742" s="89">
        <f t="shared" si="430"/>
        <v>4.4985146484375003</v>
      </c>
      <c r="H2742" s="86">
        <v>17.994058593750001</v>
      </c>
      <c r="O2742" s="53">
        <f t="shared" si="420"/>
        <v>2.2479409194785722</v>
      </c>
      <c r="P2742" s="54">
        <f t="shared" si="421"/>
        <v>58.927641853201457</v>
      </c>
      <c r="Q2742" s="69">
        <v>38.804550754815203</v>
      </c>
      <c r="R2742" s="53">
        <f t="shared" si="422"/>
        <v>8.5883545028630905</v>
      </c>
      <c r="S2742" s="53">
        <f t="shared" si="423"/>
        <v>19.306113517973991</v>
      </c>
      <c r="T2742" s="53">
        <f t="shared" si="424"/>
        <v>0</v>
      </c>
      <c r="U2742" s="53">
        <f t="shared" si="425"/>
        <v>58.927641853201457</v>
      </c>
      <c r="V2742" s="69">
        <v>38.804550754815203</v>
      </c>
      <c r="W2742" s="53">
        <f t="shared" si="426"/>
        <v>8.5883545028630905</v>
      </c>
      <c r="X2742" s="53">
        <f t="shared" si="427"/>
        <v>0</v>
      </c>
      <c r="Y2742" s="12"/>
      <c r="Z2742" s="21"/>
      <c r="AA2742" s="48"/>
      <c r="AB2742" s="21"/>
      <c r="AC2742" s="12"/>
    </row>
    <row r="2743" spans="1:29" x14ac:dyDescent="0.3">
      <c r="A2743" s="1">
        <f t="shared" si="428"/>
        <v>45228.531249993357</v>
      </c>
      <c r="B2743" s="6">
        <v>29</v>
      </c>
      <c r="C2743" s="6" t="s">
        <v>96</v>
      </c>
      <c r="D2743">
        <f>IF(HOUR(A2743)+MINUTE(A2743)/60&lt;=18,1,IF(HOUR(A2743)+MINUTE(A2743)/60&gt;=23.25,1,LOOKUP(DAY(A2743),calendario!$A$12:$A$41,calendario!$C$12:$C$41)))</f>
        <v>1</v>
      </c>
      <c r="E2743" s="89">
        <f t="shared" si="429"/>
        <v>2.2284047851562501</v>
      </c>
      <c r="F2743" s="88">
        <v>8.9136191406250003</v>
      </c>
      <c r="G2743" s="89">
        <f t="shared" si="430"/>
        <v>4.4985722656249996</v>
      </c>
      <c r="H2743" s="86">
        <v>17.994289062499998</v>
      </c>
      <c r="O2743" s="53">
        <f t="shared" si="420"/>
        <v>2.2528855958329301</v>
      </c>
      <c r="P2743" s="54">
        <f t="shared" si="421"/>
        <v>58.927641853201457</v>
      </c>
      <c r="Q2743" s="69">
        <v>28.331153045288914</v>
      </c>
      <c r="R2743" s="53">
        <f t="shared" si="422"/>
        <v>13.825053357626235</v>
      </c>
      <c r="S2743" s="53">
        <f t="shared" si="423"/>
        <v>31.14626357101783</v>
      </c>
      <c r="T2743" s="53">
        <f t="shared" si="424"/>
        <v>0</v>
      </c>
      <c r="U2743" s="53">
        <f t="shared" si="425"/>
        <v>58.927641853201457</v>
      </c>
      <c r="V2743" s="69">
        <v>28.331153045288914</v>
      </c>
      <c r="W2743" s="53">
        <f t="shared" si="426"/>
        <v>13.825053357626235</v>
      </c>
      <c r="X2743" s="53">
        <f t="shared" si="427"/>
        <v>0</v>
      </c>
      <c r="Y2743" s="12"/>
      <c r="Z2743" s="21"/>
      <c r="AA2743" s="48"/>
      <c r="AB2743" s="21"/>
      <c r="AC2743" s="12"/>
    </row>
    <row r="2744" spans="1:29" x14ac:dyDescent="0.3">
      <c r="A2744" s="1">
        <f t="shared" si="428"/>
        <v>45228.541666660021</v>
      </c>
      <c r="B2744" s="6">
        <v>29</v>
      </c>
      <c r="C2744" s="6" t="s">
        <v>97</v>
      </c>
      <c r="D2744">
        <f>IF(HOUR(A2744)+MINUTE(A2744)/60&lt;=18,1,IF(HOUR(A2744)+MINUTE(A2744)/60&gt;=23.25,1,LOOKUP(DAY(A2744),calendario!$A$12:$A$41,calendario!$C$12:$C$41)))</f>
        <v>1</v>
      </c>
      <c r="E2744" s="89">
        <f t="shared" si="429"/>
        <v>2.2344353027343749</v>
      </c>
      <c r="F2744" s="88">
        <v>8.9377412109374994</v>
      </c>
      <c r="G2744" s="89">
        <f t="shared" si="430"/>
        <v>4.4977382812500002</v>
      </c>
      <c r="H2744" s="86">
        <v>17.990953125000001</v>
      </c>
      <c r="O2744" s="53">
        <f t="shared" si="420"/>
        <v>2.2467340747738018</v>
      </c>
      <c r="P2744" s="54">
        <f t="shared" si="421"/>
        <v>58.927641853201457</v>
      </c>
      <c r="Q2744" s="69">
        <v>28.331153045288914</v>
      </c>
      <c r="R2744" s="53">
        <f t="shared" si="422"/>
        <v>13.825053357626235</v>
      </c>
      <c r="S2744" s="53">
        <f t="shared" si="423"/>
        <v>31.061218464144822</v>
      </c>
      <c r="T2744" s="53">
        <f t="shared" si="424"/>
        <v>0</v>
      </c>
      <c r="U2744" s="53">
        <f t="shared" si="425"/>
        <v>58.927641853201457</v>
      </c>
      <c r="V2744" s="69">
        <v>28.331153045288914</v>
      </c>
      <c r="W2744" s="53">
        <f t="shared" si="426"/>
        <v>13.825053357626235</v>
      </c>
      <c r="X2744" s="53">
        <f t="shared" si="427"/>
        <v>0</v>
      </c>
      <c r="Y2744" s="12"/>
      <c r="Z2744" s="21"/>
      <c r="AA2744" s="48"/>
      <c r="AB2744" s="21"/>
      <c r="AC2744" s="12"/>
    </row>
    <row r="2745" spans="1:29" x14ac:dyDescent="0.3">
      <c r="A2745" s="1">
        <f t="shared" si="428"/>
        <v>45228.552083326686</v>
      </c>
      <c r="B2745" s="6">
        <v>29</v>
      </c>
      <c r="C2745" s="6" t="s">
        <v>98</v>
      </c>
      <c r="D2745">
        <f>IF(HOUR(A2745)+MINUTE(A2745)/60&lt;=18,1,IF(HOUR(A2745)+MINUTE(A2745)/60&gt;=23.25,1,LOOKUP(DAY(A2745),calendario!$A$12:$A$41,calendario!$C$12:$C$41)))</f>
        <v>1</v>
      </c>
      <c r="E2745" s="89">
        <f t="shared" si="429"/>
        <v>2.2344152832031252</v>
      </c>
      <c r="F2745" s="88">
        <v>8.9376611328125009</v>
      </c>
      <c r="G2745" s="89">
        <f t="shared" si="430"/>
        <v>4.49859619140625</v>
      </c>
      <c r="H2745" s="86">
        <v>17.994384765625</v>
      </c>
      <c r="O2745" s="53">
        <f t="shared" si="420"/>
        <v>2.2467544960007495</v>
      </c>
      <c r="P2745" s="54">
        <f t="shared" si="421"/>
        <v>58.927641853201457</v>
      </c>
      <c r="Q2745" s="69">
        <v>28.340590838105154</v>
      </c>
      <c r="R2745" s="53">
        <f t="shared" si="422"/>
        <v>13.820334461218115</v>
      </c>
      <c r="S2745" s="53">
        <f t="shared" si="423"/>
        <v>31.050898586975897</v>
      </c>
      <c r="T2745" s="53">
        <f t="shared" si="424"/>
        <v>0</v>
      </c>
      <c r="U2745" s="53">
        <f t="shared" si="425"/>
        <v>58.927641853201457</v>
      </c>
      <c r="V2745" s="69">
        <v>28.340590838105154</v>
      </c>
      <c r="W2745" s="53">
        <f t="shared" si="426"/>
        <v>13.820334461218115</v>
      </c>
      <c r="X2745" s="53">
        <f t="shared" si="427"/>
        <v>0</v>
      </c>
      <c r="Y2745" s="12"/>
      <c r="Z2745" s="21"/>
      <c r="AA2745" s="48"/>
      <c r="AB2745" s="21"/>
      <c r="AC2745" s="12"/>
    </row>
    <row r="2746" spans="1:29" x14ac:dyDescent="0.3">
      <c r="A2746" s="1">
        <f t="shared" si="428"/>
        <v>45228.56249999335</v>
      </c>
      <c r="B2746" s="6">
        <v>29</v>
      </c>
      <c r="C2746" s="6" t="s">
        <v>99</v>
      </c>
      <c r="D2746">
        <f>IF(HOUR(A2746)+MINUTE(A2746)/60&lt;=18,1,IF(HOUR(A2746)+MINUTE(A2746)/60&gt;=23.25,1,LOOKUP(DAY(A2746),calendario!$A$12:$A$41,calendario!$C$12:$C$41)))</f>
        <v>1</v>
      </c>
      <c r="E2746" s="89">
        <f t="shared" si="429"/>
        <v>2.234475341796875</v>
      </c>
      <c r="F2746" s="88">
        <v>8.9379013671875001</v>
      </c>
      <c r="G2746" s="89">
        <f t="shared" si="430"/>
        <v>4.4987866210937497</v>
      </c>
      <c r="H2746" s="86">
        <v>17.995146484374999</v>
      </c>
      <c r="O2746" s="53">
        <f t="shared" si="420"/>
        <v>2.2466932323199056</v>
      </c>
      <c r="P2746" s="54">
        <f t="shared" si="421"/>
        <v>58.927641853201457</v>
      </c>
      <c r="Q2746" s="69">
        <v>28.340590838105154</v>
      </c>
      <c r="R2746" s="53">
        <f t="shared" si="422"/>
        <v>13.820334461218115</v>
      </c>
      <c r="S2746" s="53">
        <f t="shared" si="423"/>
        <v>31.050051902416307</v>
      </c>
      <c r="T2746" s="53">
        <f t="shared" si="424"/>
        <v>0</v>
      </c>
      <c r="U2746" s="53">
        <f t="shared" si="425"/>
        <v>58.927641853201457</v>
      </c>
      <c r="V2746" s="69">
        <v>28.340590838105154</v>
      </c>
      <c r="W2746" s="53">
        <f t="shared" si="426"/>
        <v>13.820334461218115</v>
      </c>
      <c r="X2746" s="53">
        <f t="shared" si="427"/>
        <v>0</v>
      </c>
      <c r="Y2746" s="12"/>
      <c r="Z2746" s="21"/>
      <c r="AA2746" s="48"/>
      <c r="AB2746" s="21"/>
      <c r="AC2746" s="12"/>
    </row>
    <row r="2747" spans="1:29" x14ac:dyDescent="0.3">
      <c r="A2747" s="1">
        <f t="shared" si="428"/>
        <v>45228.572916660014</v>
      </c>
      <c r="B2747" s="6">
        <v>29</v>
      </c>
      <c r="C2747" s="6" t="s">
        <v>100</v>
      </c>
      <c r="D2747">
        <f>IF(HOUR(A2747)+MINUTE(A2747)/60&lt;=18,1,IF(HOUR(A2747)+MINUTE(A2747)/60&gt;=23.25,1,LOOKUP(DAY(A2747),calendario!$A$12:$A$41,calendario!$C$12:$C$41)))</f>
        <v>1</v>
      </c>
      <c r="E2747" s="89">
        <f t="shared" si="429"/>
        <v>2.2283515624999999</v>
      </c>
      <c r="F2747" s="88">
        <v>8.9134062499999995</v>
      </c>
      <c r="G2747" s="89">
        <f t="shared" si="430"/>
        <v>4.4986699218749999</v>
      </c>
      <c r="H2747" s="86">
        <v>17.9946796875</v>
      </c>
      <c r="O2747" s="53">
        <f t="shared" si="420"/>
        <v>2.2529398864118901</v>
      </c>
      <c r="P2747" s="54">
        <f t="shared" si="421"/>
        <v>58.927641853201457</v>
      </c>
      <c r="Q2747" s="69">
        <v>26.395454190525765</v>
      </c>
      <c r="R2747" s="53">
        <f t="shared" si="422"/>
        <v>14.79290278500781</v>
      </c>
      <c r="S2747" s="53">
        <f t="shared" si="423"/>
        <v>33.327520720157629</v>
      </c>
      <c r="T2747" s="53">
        <f t="shared" si="424"/>
        <v>0</v>
      </c>
      <c r="U2747" s="53">
        <f t="shared" si="425"/>
        <v>58.927641853201457</v>
      </c>
      <c r="V2747" s="69">
        <v>26.395454190525765</v>
      </c>
      <c r="W2747" s="53">
        <f t="shared" si="426"/>
        <v>14.79290278500781</v>
      </c>
      <c r="X2747" s="53">
        <f t="shared" si="427"/>
        <v>0</v>
      </c>
      <c r="Y2747" s="12"/>
      <c r="Z2747" s="21"/>
      <c r="AA2747" s="48"/>
      <c r="AB2747" s="21"/>
      <c r="AC2747" s="12"/>
    </row>
    <row r="2748" spans="1:29" x14ac:dyDescent="0.3">
      <c r="A2748" s="1">
        <f t="shared" si="428"/>
        <v>45228.583333326678</v>
      </c>
      <c r="B2748" s="6">
        <v>29</v>
      </c>
      <c r="C2748" s="6" t="s">
        <v>101</v>
      </c>
      <c r="D2748">
        <f>IF(HOUR(A2748)+MINUTE(A2748)/60&lt;=18,1,IF(HOUR(A2748)+MINUTE(A2748)/60&gt;=23.25,1,LOOKUP(DAY(A2748),calendario!$A$12:$A$41,calendario!$C$12:$C$41)))</f>
        <v>1</v>
      </c>
      <c r="E2748" s="89">
        <f t="shared" si="429"/>
        <v>2.2349160156250001</v>
      </c>
      <c r="F2748" s="88">
        <v>8.9396640625000003</v>
      </c>
      <c r="G2748" s="89">
        <f t="shared" si="430"/>
        <v>4.4989453125000001</v>
      </c>
      <c r="H2748" s="86">
        <v>17.99578125</v>
      </c>
      <c r="O2748" s="53">
        <f t="shared" si="420"/>
        <v>2.2462437162876907</v>
      </c>
      <c r="P2748" s="54">
        <f t="shared" si="421"/>
        <v>58.927641853201457</v>
      </c>
      <c r="Q2748" s="69">
        <v>26.395454190525765</v>
      </c>
      <c r="R2748" s="53">
        <f t="shared" si="422"/>
        <v>14.79290278500781</v>
      </c>
      <c r="S2748" s="53">
        <f t="shared" si="423"/>
        <v>33.228464926478473</v>
      </c>
      <c r="T2748" s="53">
        <f t="shared" si="424"/>
        <v>0</v>
      </c>
      <c r="U2748" s="53">
        <f t="shared" si="425"/>
        <v>58.927641853201457</v>
      </c>
      <c r="V2748" s="69">
        <v>26.395454190525765</v>
      </c>
      <c r="W2748" s="53">
        <f t="shared" si="426"/>
        <v>14.79290278500781</v>
      </c>
      <c r="X2748" s="53">
        <f t="shared" si="427"/>
        <v>0</v>
      </c>
      <c r="Y2748" s="12"/>
      <c r="Z2748" s="21"/>
      <c r="AA2748" s="48"/>
      <c r="AB2748" s="21"/>
      <c r="AC2748" s="12"/>
    </row>
    <row r="2749" spans="1:29" x14ac:dyDescent="0.3">
      <c r="A2749" s="1">
        <f t="shared" si="428"/>
        <v>45228.593749993342</v>
      </c>
      <c r="B2749" s="6">
        <v>29</v>
      </c>
      <c r="C2749" s="6" t="s">
        <v>102</v>
      </c>
      <c r="D2749">
        <f>IF(HOUR(A2749)+MINUTE(A2749)/60&lt;=18,1,IF(HOUR(A2749)+MINUTE(A2749)/60&gt;=23.25,1,LOOKUP(DAY(A2749),calendario!$A$12:$A$41,calendario!$C$12:$C$41)))</f>
        <v>1</v>
      </c>
      <c r="E2749" s="89">
        <f t="shared" si="429"/>
        <v>2.2370654296875001</v>
      </c>
      <c r="F2749" s="88">
        <v>8.9482617187500004</v>
      </c>
      <c r="G2749" s="89">
        <f t="shared" si="430"/>
        <v>4.4988320312500001</v>
      </c>
      <c r="H2749" s="86">
        <v>17.995328125</v>
      </c>
      <c r="O2749" s="53">
        <f t="shared" si="420"/>
        <v>2.2440511738236379</v>
      </c>
      <c r="P2749" s="54">
        <f t="shared" si="421"/>
        <v>58.927641853201457</v>
      </c>
      <c r="Q2749" s="69">
        <v>27.134362831858404</v>
      </c>
      <c r="R2749" s="53">
        <f t="shared" si="422"/>
        <v>14.42344846434149</v>
      </c>
      <c r="S2749" s="53">
        <f t="shared" si="423"/>
        <v>32.366956456990266</v>
      </c>
      <c r="T2749" s="53">
        <f t="shared" si="424"/>
        <v>0</v>
      </c>
      <c r="U2749" s="53">
        <f t="shared" si="425"/>
        <v>58.927641853201457</v>
      </c>
      <c r="V2749" s="69">
        <v>27.134362831858404</v>
      </c>
      <c r="W2749" s="53">
        <f t="shared" si="426"/>
        <v>14.42344846434149</v>
      </c>
      <c r="X2749" s="53">
        <f t="shared" si="427"/>
        <v>0</v>
      </c>
      <c r="Y2749" s="12"/>
      <c r="Z2749" s="21"/>
      <c r="AA2749" s="48"/>
      <c r="AB2749" s="21"/>
      <c r="AC2749" s="12"/>
    </row>
    <row r="2750" spans="1:29" x14ac:dyDescent="0.3">
      <c r="A2750" s="1">
        <f t="shared" si="428"/>
        <v>45228.604166660007</v>
      </c>
      <c r="B2750" s="6">
        <v>29</v>
      </c>
      <c r="C2750" s="6" t="s">
        <v>103</v>
      </c>
      <c r="D2750">
        <f>IF(HOUR(A2750)+MINUTE(A2750)/60&lt;=18,1,IF(HOUR(A2750)+MINUTE(A2750)/60&gt;=23.25,1,LOOKUP(DAY(A2750),calendario!$A$12:$A$41,calendario!$C$12:$C$41)))</f>
        <v>1</v>
      </c>
      <c r="E2750" s="89">
        <f t="shared" si="429"/>
        <v>2.237365966796875</v>
      </c>
      <c r="F2750" s="88">
        <v>8.9494638671875002</v>
      </c>
      <c r="G2750" s="89">
        <f t="shared" si="430"/>
        <v>4.4985439453125</v>
      </c>
      <c r="H2750" s="86">
        <v>17.99417578125</v>
      </c>
      <c r="O2750" s="53">
        <f t="shared" si="420"/>
        <v>2.2437446063800612</v>
      </c>
      <c r="P2750" s="54">
        <f t="shared" si="421"/>
        <v>58.927641853201457</v>
      </c>
      <c r="Q2750" s="69">
        <v>27.134362831858404</v>
      </c>
      <c r="R2750" s="53">
        <f t="shared" si="422"/>
        <v>14.42344846434149</v>
      </c>
      <c r="S2750" s="53">
        <f t="shared" si="423"/>
        <v>32.362534697266994</v>
      </c>
      <c r="T2750" s="53">
        <f t="shared" si="424"/>
        <v>0</v>
      </c>
      <c r="U2750" s="53">
        <f t="shared" si="425"/>
        <v>58.927641853201457</v>
      </c>
      <c r="V2750" s="69">
        <v>27.134362831858404</v>
      </c>
      <c r="W2750" s="53">
        <f t="shared" si="426"/>
        <v>14.42344846434149</v>
      </c>
      <c r="X2750" s="53">
        <f t="shared" si="427"/>
        <v>0</v>
      </c>
      <c r="Y2750" s="12"/>
      <c r="Z2750" s="21"/>
      <c r="AA2750" s="48"/>
      <c r="AB2750" s="21"/>
      <c r="AC2750" s="12"/>
    </row>
    <row r="2751" spans="1:29" x14ac:dyDescent="0.3">
      <c r="A2751" s="1">
        <f t="shared" si="428"/>
        <v>45228.614583326671</v>
      </c>
      <c r="B2751" s="6">
        <v>29</v>
      </c>
      <c r="C2751" s="6" t="s">
        <v>104</v>
      </c>
      <c r="D2751">
        <f>IF(HOUR(A2751)+MINUTE(A2751)/60&lt;=18,1,IF(HOUR(A2751)+MINUTE(A2751)/60&gt;=23.25,1,LOOKUP(DAY(A2751),calendario!$A$12:$A$41,calendario!$C$12:$C$41)))</f>
        <v>1</v>
      </c>
      <c r="E2751" s="89">
        <f t="shared" si="429"/>
        <v>2.2376027832031249</v>
      </c>
      <c r="F2751" s="88">
        <v>8.9504111328124996</v>
      </c>
      <c r="G2751" s="89">
        <f t="shared" si="430"/>
        <v>4.49810791015625</v>
      </c>
      <c r="H2751" s="86">
        <v>17.992431640625</v>
      </c>
      <c r="O2751" s="53">
        <f t="shared" si="420"/>
        <v>2.2435030382076251</v>
      </c>
      <c r="P2751" s="54">
        <f t="shared" si="421"/>
        <v>58.927641853201457</v>
      </c>
      <c r="Q2751" s="69">
        <v>26.379223060905776</v>
      </c>
      <c r="R2751" s="53">
        <f t="shared" si="422"/>
        <v>14.801018349817804</v>
      </c>
      <c r="S2751" s="53">
        <f t="shared" si="423"/>
        <v>33.206129636383054</v>
      </c>
      <c r="T2751" s="53">
        <f t="shared" si="424"/>
        <v>0</v>
      </c>
      <c r="U2751" s="53">
        <f t="shared" si="425"/>
        <v>58.927641853201457</v>
      </c>
      <c r="V2751" s="69">
        <v>26.379223060905776</v>
      </c>
      <c r="W2751" s="53">
        <f t="shared" si="426"/>
        <v>14.801018349817804</v>
      </c>
      <c r="X2751" s="53">
        <f t="shared" si="427"/>
        <v>0</v>
      </c>
      <c r="Y2751" s="12"/>
      <c r="Z2751" s="21"/>
      <c r="AA2751" s="48"/>
      <c r="AB2751" s="21"/>
      <c r="AC2751" s="12"/>
    </row>
    <row r="2752" spans="1:29" x14ac:dyDescent="0.3">
      <c r="A2752" s="1">
        <f t="shared" si="428"/>
        <v>45228.624999993335</v>
      </c>
      <c r="B2752" s="6">
        <v>29</v>
      </c>
      <c r="C2752" s="6" t="s">
        <v>105</v>
      </c>
      <c r="D2752">
        <f>IF(HOUR(A2752)+MINUTE(A2752)/60&lt;=18,1,IF(HOUR(A2752)+MINUTE(A2752)/60&gt;=23.25,1,LOOKUP(DAY(A2752),calendario!$A$12:$A$41,calendario!$C$12:$C$41)))</f>
        <v>1</v>
      </c>
      <c r="E2752" s="89">
        <f t="shared" si="429"/>
        <v>2.2379880371093752</v>
      </c>
      <c r="F2752" s="88">
        <v>8.9519521484375009</v>
      </c>
      <c r="G2752" s="89">
        <f t="shared" si="430"/>
        <v>4.4979531250000004</v>
      </c>
      <c r="H2752" s="86">
        <v>17.991812500000002</v>
      </c>
      <c r="O2752" s="53">
        <f t="shared" si="420"/>
        <v>2.2431100541085476</v>
      </c>
      <c r="P2752" s="54">
        <f t="shared" si="421"/>
        <v>58.927641853201457</v>
      </c>
      <c r="Q2752" s="69">
        <v>26.379223060905776</v>
      </c>
      <c r="R2752" s="53">
        <f t="shared" si="422"/>
        <v>14.801018349817804</v>
      </c>
      <c r="S2752" s="53">
        <f t="shared" si="423"/>
        <v>33.200313071521421</v>
      </c>
      <c r="T2752" s="53">
        <f t="shared" si="424"/>
        <v>0</v>
      </c>
      <c r="U2752" s="53">
        <f t="shared" si="425"/>
        <v>58.927641853201457</v>
      </c>
      <c r="V2752" s="69">
        <v>26.379223060905776</v>
      </c>
      <c r="W2752" s="53">
        <f t="shared" si="426"/>
        <v>14.801018349817804</v>
      </c>
      <c r="X2752" s="53">
        <f t="shared" si="427"/>
        <v>0</v>
      </c>
      <c r="Y2752" s="12"/>
      <c r="Z2752" s="21"/>
      <c r="AA2752" s="48"/>
      <c r="AB2752" s="21"/>
      <c r="AC2752" s="12"/>
    </row>
    <row r="2753" spans="1:29" x14ac:dyDescent="0.3">
      <c r="A2753" s="1">
        <f t="shared" si="428"/>
        <v>45228.635416659999</v>
      </c>
      <c r="B2753" s="6">
        <v>29</v>
      </c>
      <c r="C2753" s="6" t="s">
        <v>106</v>
      </c>
      <c r="D2753">
        <f>IF(HOUR(A2753)+MINUTE(A2753)/60&lt;=18,1,IF(HOUR(A2753)+MINUTE(A2753)/60&gt;=23.25,1,LOOKUP(DAY(A2753),calendario!$A$12:$A$41,calendario!$C$12:$C$41)))</f>
        <v>1</v>
      </c>
      <c r="E2753" s="89">
        <f t="shared" si="429"/>
        <v>2.2342893066406249</v>
      </c>
      <c r="F2753" s="88">
        <v>8.9371572265624994</v>
      </c>
      <c r="G2753" s="89">
        <f t="shared" si="430"/>
        <v>4.4977954101562503</v>
      </c>
      <c r="H2753" s="86">
        <v>17.991181640625001</v>
      </c>
      <c r="O2753" s="53">
        <f t="shared" si="420"/>
        <v>2.2468830003069122</v>
      </c>
      <c r="P2753" s="54">
        <f t="shared" si="421"/>
        <v>58.927641853201457</v>
      </c>
      <c r="Q2753" s="69">
        <v>26.502713170223842</v>
      </c>
      <c r="R2753" s="53">
        <f t="shared" si="422"/>
        <v>14.739273295158771</v>
      </c>
      <c r="S2753" s="53">
        <f t="shared" si="423"/>
        <v>33.117422603769889</v>
      </c>
      <c r="T2753" s="53">
        <f t="shared" si="424"/>
        <v>0</v>
      </c>
      <c r="U2753" s="53">
        <f t="shared" si="425"/>
        <v>58.927641853201457</v>
      </c>
      <c r="V2753" s="69">
        <v>26.502713170223842</v>
      </c>
      <c r="W2753" s="53">
        <f t="shared" si="426"/>
        <v>14.739273295158771</v>
      </c>
      <c r="X2753" s="53">
        <f t="shared" si="427"/>
        <v>0</v>
      </c>
      <c r="Y2753" s="12"/>
      <c r="Z2753" s="21"/>
      <c r="AA2753" s="48"/>
      <c r="AB2753" s="21"/>
      <c r="AC2753" s="12"/>
    </row>
    <row r="2754" spans="1:29" x14ac:dyDescent="0.3">
      <c r="A2754" s="1">
        <f t="shared" si="428"/>
        <v>45228.645833326664</v>
      </c>
      <c r="B2754" s="6">
        <v>29</v>
      </c>
      <c r="C2754" s="6" t="s">
        <v>107</v>
      </c>
      <c r="D2754">
        <f>IF(HOUR(A2754)+MINUTE(A2754)/60&lt;=18,1,IF(HOUR(A2754)+MINUTE(A2754)/60&gt;=23.25,1,LOOKUP(DAY(A2754),calendario!$A$12:$A$41,calendario!$C$12:$C$41)))</f>
        <v>1</v>
      </c>
      <c r="E2754" s="89">
        <f t="shared" si="429"/>
        <v>2.2289028320312498</v>
      </c>
      <c r="F2754" s="88">
        <v>8.9156113281249993</v>
      </c>
      <c r="G2754" s="89">
        <f t="shared" si="430"/>
        <v>4.4980278320312497</v>
      </c>
      <c r="H2754" s="86">
        <v>17.992111328124999</v>
      </c>
      <c r="O2754" s="53">
        <f t="shared" si="420"/>
        <v>2.2523775555527545</v>
      </c>
      <c r="P2754" s="54">
        <f t="shared" si="421"/>
        <v>58.927641853201457</v>
      </c>
      <c r="Q2754" s="69">
        <v>26.502713170223842</v>
      </c>
      <c r="R2754" s="53">
        <f t="shared" si="422"/>
        <v>14.739273295158771</v>
      </c>
      <c r="S2754" s="53">
        <f t="shared" si="423"/>
        <v>33.198408355173704</v>
      </c>
      <c r="T2754" s="53">
        <f t="shared" si="424"/>
        <v>0</v>
      </c>
      <c r="U2754" s="53">
        <f t="shared" si="425"/>
        <v>58.927641853201457</v>
      </c>
      <c r="V2754" s="69">
        <v>26.502713170223842</v>
      </c>
      <c r="W2754" s="53">
        <f t="shared" si="426"/>
        <v>14.739273295158771</v>
      </c>
      <c r="X2754" s="53">
        <f t="shared" si="427"/>
        <v>0</v>
      </c>
      <c r="Y2754" s="12"/>
      <c r="Z2754" s="21"/>
      <c r="AA2754" s="48"/>
      <c r="AB2754" s="21"/>
      <c r="AC2754" s="12"/>
    </row>
    <row r="2755" spans="1:29" x14ac:dyDescent="0.3">
      <c r="A2755" s="1">
        <f t="shared" si="428"/>
        <v>45228.656249993328</v>
      </c>
      <c r="B2755" s="6">
        <v>29</v>
      </c>
      <c r="C2755" s="6" t="s">
        <v>108</v>
      </c>
      <c r="D2755">
        <f>IF(HOUR(A2755)+MINUTE(A2755)/60&lt;=18,1,IF(HOUR(A2755)+MINUTE(A2755)/60&gt;=23.25,1,LOOKUP(DAY(A2755),calendario!$A$12:$A$41,calendario!$C$12:$C$41)))</f>
        <v>1</v>
      </c>
      <c r="E2755" s="89">
        <f t="shared" si="429"/>
        <v>2.2343361816406251</v>
      </c>
      <c r="F2755" s="88">
        <v>8.9373447265625003</v>
      </c>
      <c r="G2755" s="89">
        <f t="shared" si="430"/>
        <v>4.49806005859375</v>
      </c>
      <c r="H2755" s="86">
        <v>17.992240234375</v>
      </c>
      <c r="O2755" s="53">
        <f t="shared" si="420"/>
        <v>2.2468351847511308</v>
      </c>
      <c r="P2755" s="54">
        <f t="shared" si="421"/>
        <v>58.927641853201457</v>
      </c>
      <c r="Q2755" s="69">
        <v>26.765010671525246</v>
      </c>
      <c r="R2755" s="53">
        <f t="shared" si="422"/>
        <v>14.608124544508069</v>
      </c>
      <c r="S2755" s="53">
        <f t="shared" si="423"/>
        <v>32.822048209827315</v>
      </c>
      <c r="T2755" s="53">
        <f t="shared" si="424"/>
        <v>0</v>
      </c>
      <c r="U2755" s="53">
        <f t="shared" si="425"/>
        <v>58.927641853201457</v>
      </c>
      <c r="V2755" s="69">
        <v>26.765010671525246</v>
      </c>
      <c r="W2755" s="53">
        <f t="shared" si="426"/>
        <v>14.608124544508069</v>
      </c>
      <c r="X2755" s="53">
        <f t="shared" si="427"/>
        <v>0</v>
      </c>
      <c r="Y2755" s="12"/>
      <c r="Z2755" s="21"/>
      <c r="AA2755" s="48"/>
      <c r="AB2755" s="21"/>
      <c r="AC2755" s="12"/>
    </row>
    <row r="2756" spans="1:29" x14ac:dyDescent="0.3">
      <c r="A2756" s="1">
        <f t="shared" si="428"/>
        <v>45228.666666659992</v>
      </c>
      <c r="B2756" s="6">
        <v>29</v>
      </c>
      <c r="C2756" s="6" t="s">
        <v>109</v>
      </c>
      <c r="D2756">
        <f>IF(HOUR(A2756)+MINUTE(A2756)/60&lt;=18,1,IF(HOUR(A2756)+MINUTE(A2756)/60&gt;=23.25,1,LOOKUP(DAY(A2756),calendario!$A$12:$A$41,calendario!$C$12:$C$41)))</f>
        <v>1</v>
      </c>
      <c r="E2756" s="89">
        <f t="shared" si="429"/>
        <v>2.2351394042968749</v>
      </c>
      <c r="F2756" s="88">
        <v>8.9405576171874994</v>
      </c>
      <c r="G2756" s="89">
        <f t="shared" si="430"/>
        <v>4.4982817382812499</v>
      </c>
      <c r="H2756" s="86">
        <v>17.993126953125</v>
      </c>
      <c r="O2756" s="53">
        <f t="shared" si="420"/>
        <v>2.246015845279671</v>
      </c>
      <c r="P2756" s="54">
        <f t="shared" si="421"/>
        <v>58.927641853201457</v>
      </c>
      <c r="Q2756" s="69">
        <v>26.765010671525246</v>
      </c>
      <c r="R2756" s="53">
        <f t="shared" si="422"/>
        <v>14.608124544508069</v>
      </c>
      <c r="S2756" s="53">
        <f t="shared" si="423"/>
        <v>32.810079196784002</v>
      </c>
      <c r="T2756" s="53">
        <f t="shared" si="424"/>
        <v>0</v>
      </c>
      <c r="U2756" s="53">
        <f t="shared" si="425"/>
        <v>58.927641853201457</v>
      </c>
      <c r="V2756" s="69">
        <v>26.765010671525246</v>
      </c>
      <c r="W2756" s="53">
        <f t="shared" si="426"/>
        <v>14.608124544508069</v>
      </c>
      <c r="X2756" s="53">
        <f t="shared" si="427"/>
        <v>0</v>
      </c>
      <c r="Y2756" s="12"/>
      <c r="Z2756" s="21"/>
      <c r="AA2756" s="48"/>
      <c r="AB2756" s="21"/>
      <c r="AC2756" s="12"/>
    </row>
    <row r="2757" spans="1:29" x14ac:dyDescent="0.3">
      <c r="A2757" s="1">
        <f t="shared" si="428"/>
        <v>45228.677083326656</v>
      </c>
      <c r="B2757" s="6">
        <v>29</v>
      </c>
      <c r="C2757" s="6" t="s">
        <v>110</v>
      </c>
      <c r="D2757">
        <f>IF(HOUR(A2757)+MINUTE(A2757)/60&lt;=18,1,IF(HOUR(A2757)+MINUTE(A2757)/60&gt;=23.25,1,LOOKUP(DAY(A2757),calendario!$A$12:$A$41,calendario!$C$12:$C$41)))</f>
        <v>1</v>
      </c>
      <c r="E2757" s="89">
        <f t="shared" si="429"/>
        <v>2.2292360839843748</v>
      </c>
      <c r="F2757" s="88">
        <v>8.9169443359374991</v>
      </c>
      <c r="G2757" s="89">
        <f t="shared" si="430"/>
        <v>4.4981699218750002</v>
      </c>
      <c r="H2757" s="86">
        <v>17.992679687500001</v>
      </c>
      <c r="O2757" s="53">
        <f t="shared" ref="O2757:O2820" si="431">IF(($K$2*95%/4-E2757)*$M$8*$M$9&lt;0,0,($K$2*95%/4-E2757)*$M$8*$M$9)</f>
        <v>2.2520376168358722</v>
      </c>
      <c r="P2757" s="54">
        <f t="shared" ref="P2757:P2820" si="432">IF(B2757&lt;=3,IF(D2757=1,$L$14*10/$K$11,$K$14*10/$K$11),IF(D2757=1,$L$15*10/$K$11,$K$15*10/$K$11))</f>
        <v>58.927641853201457</v>
      </c>
      <c r="Q2757" s="69">
        <v>26.225222800624675</v>
      </c>
      <c r="R2757" s="53">
        <f t="shared" ref="R2757:R2820" si="433">IF((P2757*95%-Q2757)/2&lt;0,0,(P2757*95%-Q2757)/2)</f>
        <v>14.878018479958355</v>
      </c>
      <c r="S2757" s="53">
        <f t="shared" ref="S2757:S2820" si="434">R2757*O2757</f>
        <v>33.505857280845483</v>
      </c>
      <c r="T2757" s="53">
        <f t="shared" ref="T2757:T2820" si="435">IF(($K$3*95%/4-G2757)*$M$8*$M$9&lt;0,0,($K$3*95%/4-G2757)*$M$8*$M$9)</f>
        <v>0</v>
      </c>
      <c r="U2757" s="53">
        <f t="shared" ref="U2757:U2820" si="436">IF(B2757&lt;=3,IF(D2757=1,$L$14*10/$K$11,$K$14*10/$K$11),IF(D2757=1,$L$15*10/$K$11,$K$15*10/$K$11))</f>
        <v>58.927641853201457</v>
      </c>
      <c r="V2757" s="69">
        <v>26.225222800624675</v>
      </c>
      <c r="W2757" s="53">
        <f t="shared" ref="W2757:W2820" si="437">IF((U2757*95%-V2757)/2&lt;0,0,(U2757*95%-V2757)/2)</f>
        <v>14.878018479958355</v>
      </c>
      <c r="X2757" s="53">
        <f t="shared" ref="X2757:X2820" si="438">W2757*T2757</f>
        <v>0</v>
      </c>
      <c r="Y2757" s="12"/>
      <c r="Z2757" s="21"/>
      <c r="AA2757" s="48"/>
      <c r="AB2757" s="21"/>
      <c r="AC2757" s="12"/>
    </row>
    <row r="2758" spans="1:29" x14ac:dyDescent="0.3">
      <c r="A2758" s="1">
        <f t="shared" ref="A2758:A2821" si="439">A2757+0.0104166666666667</f>
        <v>45228.687499993321</v>
      </c>
      <c r="B2758" s="6">
        <v>29</v>
      </c>
      <c r="C2758" s="6" t="s">
        <v>111</v>
      </c>
      <c r="D2758">
        <f>IF(HOUR(A2758)+MINUTE(A2758)/60&lt;=18,1,IF(HOUR(A2758)+MINUTE(A2758)/60&gt;=23.25,1,LOOKUP(DAY(A2758),calendario!$A$12:$A$41,calendario!$C$12:$C$41)))</f>
        <v>1</v>
      </c>
      <c r="E2758" s="89">
        <f t="shared" ref="E2758:E2821" si="440">F2758/4</f>
        <v>2.2269692382812498</v>
      </c>
      <c r="F2758" s="88">
        <v>8.9078769531249993</v>
      </c>
      <c r="G2758" s="89">
        <f t="shared" ref="G2758:G2821" si="441">H2758/4</f>
        <v>4.4987490234375</v>
      </c>
      <c r="H2758" s="86">
        <v>17.99499609375</v>
      </c>
      <c r="O2758" s="53">
        <f t="shared" si="431"/>
        <v>2.2543499472287314</v>
      </c>
      <c r="P2758" s="54">
        <f t="shared" si="432"/>
        <v>58.927641853201457</v>
      </c>
      <c r="Q2758" s="69">
        <v>26.225222800624675</v>
      </c>
      <c r="R2758" s="53">
        <f t="shared" si="433"/>
        <v>14.878018479958355</v>
      </c>
      <c r="S2758" s="53">
        <f t="shared" si="434"/>
        <v>33.54026017516221</v>
      </c>
      <c r="T2758" s="53">
        <f t="shared" si="435"/>
        <v>0</v>
      </c>
      <c r="U2758" s="53">
        <f t="shared" si="436"/>
        <v>58.927641853201457</v>
      </c>
      <c r="V2758" s="69">
        <v>26.225222800624675</v>
      </c>
      <c r="W2758" s="53">
        <f t="shared" si="437"/>
        <v>14.878018479958355</v>
      </c>
      <c r="X2758" s="53">
        <f t="shared" si="438"/>
        <v>0</v>
      </c>
      <c r="Y2758" s="12"/>
      <c r="Z2758" s="21"/>
      <c r="AA2758" s="48"/>
      <c r="AB2758" s="21"/>
      <c r="AC2758" s="12"/>
    </row>
    <row r="2759" spans="1:29" x14ac:dyDescent="0.3">
      <c r="A2759" s="1">
        <f t="shared" si="439"/>
        <v>45228.697916659985</v>
      </c>
      <c r="B2759" s="6">
        <v>29</v>
      </c>
      <c r="C2759" s="6" t="s">
        <v>112</v>
      </c>
      <c r="D2759">
        <f>IF(HOUR(A2759)+MINUTE(A2759)/60&lt;=18,1,IF(HOUR(A2759)+MINUTE(A2759)/60&gt;=23.25,1,LOOKUP(DAY(A2759),calendario!$A$12:$A$41,calendario!$C$12:$C$41)))</f>
        <v>1</v>
      </c>
      <c r="E2759" s="89">
        <f t="shared" si="440"/>
        <v>3.535522705078125</v>
      </c>
      <c r="F2759" s="88">
        <v>14.1420908203125</v>
      </c>
      <c r="G2759" s="89">
        <f t="shared" si="441"/>
        <v>4.4982958984375001</v>
      </c>
      <c r="H2759" s="86">
        <v>17.99318359375</v>
      </c>
      <c r="O2759" s="53">
        <f t="shared" si="431"/>
        <v>0.91954010649541795</v>
      </c>
      <c r="P2759" s="54">
        <f t="shared" si="432"/>
        <v>58.927641853201457</v>
      </c>
      <c r="Q2759" s="69">
        <v>26.160241540864135</v>
      </c>
      <c r="R2759" s="53">
        <f t="shared" si="433"/>
        <v>14.910509109838625</v>
      </c>
      <c r="S2759" s="53">
        <f t="shared" si="434"/>
        <v>13.710811134761908</v>
      </c>
      <c r="T2759" s="53">
        <f t="shared" si="435"/>
        <v>0</v>
      </c>
      <c r="U2759" s="53">
        <f t="shared" si="436"/>
        <v>58.927641853201457</v>
      </c>
      <c r="V2759" s="69">
        <v>26.160241540864135</v>
      </c>
      <c r="W2759" s="53">
        <f t="shared" si="437"/>
        <v>14.910509109838625</v>
      </c>
      <c r="X2759" s="53">
        <f t="shared" si="438"/>
        <v>0</v>
      </c>
      <c r="Y2759" s="12"/>
      <c r="Z2759" s="21"/>
      <c r="AA2759" s="48"/>
      <c r="AB2759" s="21"/>
      <c r="AC2759" s="12"/>
    </row>
    <row r="2760" spans="1:29" x14ac:dyDescent="0.3">
      <c r="A2760" s="1">
        <f t="shared" si="439"/>
        <v>45228.708333326649</v>
      </c>
      <c r="B2760" s="6">
        <v>29</v>
      </c>
      <c r="C2760" s="6" t="s">
        <v>113</v>
      </c>
      <c r="D2760">
        <f>IF(HOUR(A2760)+MINUTE(A2760)/60&lt;=18,1,IF(HOUR(A2760)+MINUTE(A2760)/60&gt;=23.25,1,LOOKUP(DAY(A2760),calendario!$A$12:$A$41,calendario!$C$12:$C$41)))</f>
        <v>1</v>
      </c>
      <c r="E2760" s="89">
        <f t="shared" si="440"/>
        <v>4.4964487304687504</v>
      </c>
      <c r="F2760" s="88">
        <v>17.985794921875002</v>
      </c>
      <c r="G2760" s="89">
        <f t="shared" si="441"/>
        <v>4.49788134765625</v>
      </c>
      <c r="H2760" s="86">
        <v>17.991525390625</v>
      </c>
      <c r="O2760" s="53">
        <f t="shared" si="431"/>
        <v>0</v>
      </c>
      <c r="P2760" s="54">
        <f t="shared" si="432"/>
        <v>58.927641853201457</v>
      </c>
      <c r="Q2760" s="69">
        <v>26.160241540864135</v>
      </c>
      <c r="R2760" s="53">
        <f t="shared" si="433"/>
        <v>14.910509109838625</v>
      </c>
      <c r="S2760" s="53">
        <f t="shared" si="434"/>
        <v>0</v>
      </c>
      <c r="T2760" s="53">
        <f t="shared" si="435"/>
        <v>0</v>
      </c>
      <c r="U2760" s="53">
        <f t="shared" si="436"/>
        <v>58.927641853201457</v>
      </c>
      <c r="V2760" s="69">
        <v>26.160241540864135</v>
      </c>
      <c r="W2760" s="53">
        <f t="shared" si="437"/>
        <v>14.910509109838625</v>
      </c>
      <c r="X2760" s="53">
        <f t="shared" si="438"/>
        <v>0</v>
      </c>
      <c r="Y2760" s="12"/>
      <c r="Z2760" s="21"/>
      <c r="AA2760" s="48"/>
      <c r="AB2760" s="21"/>
      <c r="AC2760" s="12"/>
    </row>
    <row r="2761" spans="1:29" x14ac:dyDescent="0.3">
      <c r="A2761" s="1">
        <f t="shared" si="439"/>
        <v>45228.718749993313</v>
      </c>
      <c r="B2761" s="6">
        <v>29</v>
      </c>
      <c r="C2761" s="6" t="s">
        <v>114</v>
      </c>
      <c r="D2761">
        <f>IF(HOUR(A2761)+MINUTE(A2761)/60&lt;=18,1,IF(HOUR(A2761)+MINUTE(A2761)/60&gt;=23.25,1,LOOKUP(DAY(A2761),calendario!$A$12:$A$41,calendario!$C$12:$C$41)))</f>
        <v>1</v>
      </c>
      <c r="E2761" s="89">
        <f t="shared" si="440"/>
        <v>4.4968032226562498</v>
      </c>
      <c r="F2761" s="88">
        <v>17.987212890624999</v>
      </c>
      <c r="G2761" s="89">
        <f t="shared" si="441"/>
        <v>4.4984599609374998</v>
      </c>
      <c r="H2761" s="86">
        <v>17.993839843749999</v>
      </c>
      <c r="O2761" s="53">
        <f t="shared" si="431"/>
        <v>0</v>
      </c>
      <c r="P2761" s="54">
        <f t="shared" si="432"/>
        <v>58.927641853201457</v>
      </c>
      <c r="Q2761" s="69">
        <v>25.842237116085371</v>
      </c>
      <c r="R2761" s="53">
        <f t="shared" si="433"/>
        <v>15.069511322228006</v>
      </c>
      <c r="S2761" s="53">
        <f t="shared" si="434"/>
        <v>0</v>
      </c>
      <c r="T2761" s="53">
        <f t="shared" si="435"/>
        <v>0</v>
      </c>
      <c r="U2761" s="53">
        <f t="shared" si="436"/>
        <v>58.927641853201457</v>
      </c>
      <c r="V2761" s="69">
        <v>25.842237116085371</v>
      </c>
      <c r="W2761" s="53">
        <f t="shared" si="437"/>
        <v>15.069511322228006</v>
      </c>
      <c r="X2761" s="53">
        <f t="shared" si="438"/>
        <v>0</v>
      </c>
      <c r="Y2761" s="12"/>
      <c r="Z2761" s="21"/>
      <c r="AA2761" s="48"/>
      <c r="AB2761" s="21"/>
      <c r="AC2761" s="12"/>
    </row>
    <row r="2762" spans="1:29" x14ac:dyDescent="0.3">
      <c r="A2762" s="1">
        <f t="shared" si="439"/>
        <v>45228.729166659978</v>
      </c>
      <c r="B2762" s="6">
        <v>29</v>
      </c>
      <c r="C2762" s="6" t="s">
        <v>115</v>
      </c>
      <c r="D2762">
        <f>IF(HOUR(A2762)+MINUTE(A2762)/60&lt;=18,1,IF(HOUR(A2762)+MINUTE(A2762)/60&gt;=23.25,1,LOOKUP(DAY(A2762),calendario!$A$12:$A$41,calendario!$C$12:$C$41)))</f>
        <v>1</v>
      </c>
      <c r="E2762" s="89">
        <f t="shared" si="440"/>
        <v>4.4969594726562496</v>
      </c>
      <c r="F2762" s="88">
        <v>17.987837890624998</v>
      </c>
      <c r="G2762" s="89">
        <f t="shared" si="441"/>
        <v>4.4980961914062503</v>
      </c>
      <c r="H2762" s="86">
        <v>17.992384765625001</v>
      </c>
      <c r="O2762" s="53">
        <f t="shared" si="431"/>
        <v>0</v>
      </c>
      <c r="P2762" s="54">
        <f t="shared" si="432"/>
        <v>58.927641853201457</v>
      </c>
      <c r="Q2762" s="69">
        <v>25.842237116085371</v>
      </c>
      <c r="R2762" s="53">
        <f t="shared" si="433"/>
        <v>15.069511322228006</v>
      </c>
      <c r="S2762" s="53">
        <f t="shared" si="434"/>
        <v>0</v>
      </c>
      <c r="T2762" s="53">
        <f t="shared" si="435"/>
        <v>0</v>
      </c>
      <c r="U2762" s="53">
        <f t="shared" si="436"/>
        <v>58.927641853201457</v>
      </c>
      <c r="V2762" s="69">
        <v>25.842237116085371</v>
      </c>
      <c r="W2762" s="53">
        <f t="shared" si="437"/>
        <v>15.069511322228006</v>
      </c>
      <c r="X2762" s="53">
        <f t="shared" si="438"/>
        <v>0</v>
      </c>
      <c r="Y2762" s="12"/>
      <c r="Z2762" s="21"/>
      <c r="AA2762" s="48"/>
      <c r="AB2762" s="21"/>
      <c r="AC2762" s="12"/>
    </row>
    <row r="2763" spans="1:29" x14ac:dyDescent="0.3">
      <c r="A2763" s="1">
        <f t="shared" si="439"/>
        <v>45228.739583326642</v>
      </c>
      <c r="B2763" s="6">
        <v>29</v>
      </c>
      <c r="C2763" s="6" t="s">
        <v>116</v>
      </c>
      <c r="D2763">
        <f>IF(HOUR(A2763)+MINUTE(A2763)/60&lt;=18,1,IF(HOUR(A2763)+MINUTE(A2763)/60&gt;=23.25,1,LOOKUP(DAY(A2763),calendario!$A$12:$A$41,calendario!$C$12:$C$41)))</f>
        <v>1</v>
      </c>
      <c r="E2763" s="89">
        <f t="shared" si="440"/>
        <v>4.49766748046875</v>
      </c>
      <c r="F2763" s="88">
        <v>17.990669921875</v>
      </c>
      <c r="G2763" s="89">
        <f t="shared" si="441"/>
        <v>4.4982133789062502</v>
      </c>
      <c r="H2763" s="86">
        <v>17.992853515625001</v>
      </c>
      <c r="O2763" s="53">
        <f t="shared" si="431"/>
        <v>0</v>
      </c>
      <c r="P2763" s="54">
        <f t="shared" si="432"/>
        <v>58.927641853201457</v>
      </c>
      <c r="Q2763" s="69">
        <v>26.100304528891204</v>
      </c>
      <c r="R2763" s="53">
        <f t="shared" si="433"/>
        <v>14.94047761582509</v>
      </c>
      <c r="S2763" s="53">
        <f t="shared" si="434"/>
        <v>0</v>
      </c>
      <c r="T2763" s="53">
        <f t="shared" si="435"/>
        <v>0</v>
      </c>
      <c r="U2763" s="53">
        <f t="shared" si="436"/>
        <v>58.927641853201457</v>
      </c>
      <c r="V2763" s="69">
        <v>26.100304528891204</v>
      </c>
      <c r="W2763" s="53">
        <f t="shared" si="437"/>
        <v>14.94047761582509</v>
      </c>
      <c r="X2763" s="53">
        <f t="shared" si="438"/>
        <v>0</v>
      </c>
      <c r="Y2763" s="12"/>
      <c r="Z2763" s="21"/>
      <c r="AA2763" s="48"/>
      <c r="AB2763" s="21"/>
      <c r="AC2763" s="12"/>
    </row>
    <row r="2764" spans="1:29" x14ac:dyDescent="0.3">
      <c r="A2764" s="1">
        <f t="shared" si="439"/>
        <v>45228.749999993306</v>
      </c>
      <c r="B2764" s="6">
        <v>29</v>
      </c>
      <c r="C2764" s="6" t="s">
        <v>117</v>
      </c>
      <c r="D2764">
        <f>IF(HOUR(A2764)+MINUTE(A2764)/60&lt;=18,1,IF(HOUR(A2764)+MINUTE(A2764)/60&gt;=23.25,1,LOOKUP(DAY(A2764),calendario!$A$12:$A$41,calendario!$C$12:$C$41)))</f>
        <v>1</v>
      </c>
      <c r="E2764" s="89">
        <f t="shared" si="440"/>
        <v>4.4978613281250004</v>
      </c>
      <c r="F2764" s="88">
        <v>17.991445312500002</v>
      </c>
      <c r="G2764" s="89">
        <f t="shared" si="441"/>
        <v>4.49797705078125</v>
      </c>
      <c r="H2764" s="86">
        <v>17.991908203125</v>
      </c>
      <c r="O2764" s="53">
        <f t="shared" si="431"/>
        <v>0</v>
      </c>
      <c r="P2764" s="54">
        <f t="shared" si="432"/>
        <v>58.927641853201457</v>
      </c>
      <c r="Q2764" s="69">
        <v>26.100304528891204</v>
      </c>
      <c r="R2764" s="53">
        <f t="shared" si="433"/>
        <v>14.94047761582509</v>
      </c>
      <c r="S2764" s="53">
        <f t="shared" si="434"/>
        <v>0</v>
      </c>
      <c r="T2764" s="53">
        <f t="shared" si="435"/>
        <v>0</v>
      </c>
      <c r="U2764" s="53">
        <f t="shared" si="436"/>
        <v>58.927641853201457</v>
      </c>
      <c r="V2764" s="69">
        <v>26.100304528891204</v>
      </c>
      <c r="W2764" s="53">
        <f t="shared" si="437"/>
        <v>14.94047761582509</v>
      </c>
      <c r="X2764" s="53">
        <f t="shared" si="438"/>
        <v>0</v>
      </c>
      <c r="Y2764" s="12"/>
      <c r="Z2764" s="21"/>
      <c r="AA2764" s="48"/>
      <c r="AB2764" s="21"/>
      <c r="AC2764" s="12"/>
    </row>
    <row r="2765" spans="1:29" x14ac:dyDescent="0.3">
      <c r="A2765" s="1">
        <f t="shared" si="439"/>
        <v>45228.76041665997</v>
      </c>
      <c r="B2765" s="6">
        <v>29</v>
      </c>
      <c r="C2765" s="6" t="s">
        <v>118</v>
      </c>
      <c r="D2765">
        <f>IF(HOUR(A2765)+MINUTE(A2765)/60&lt;=18,1,IF(HOUR(A2765)+MINUTE(A2765)/60&gt;=23.25,1,LOOKUP(DAY(A2765),calendario!$A$12:$A$41,calendario!$C$12:$C$41)))</f>
        <v>1</v>
      </c>
      <c r="E2765" s="89">
        <f t="shared" si="440"/>
        <v>4.4993115234375001</v>
      </c>
      <c r="F2765" s="88">
        <v>17.99724609375</v>
      </c>
      <c r="G2765" s="89">
        <f t="shared" si="441"/>
        <v>4.4969140625000001</v>
      </c>
      <c r="H2765" s="86">
        <v>17.987656250000001</v>
      </c>
      <c r="O2765" s="53">
        <f t="shared" si="431"/>
        <v>0</v>
      </c>
      <c r="P2765" s="54">
        <f t="shared" si="432"/>
        <v>58.927641853201457</v>
      </c>
      <c r="Q2765" s="69">
        <v>26.503086673607495</v>
      </c>
      <c r="R2765" s="53">
        <f t="shared" si="433"/>
        <v>14.739086543466945</v>
      </c>
      <c r="S2765" s="53">
        <f t="shared" si="434"/>
        <v>0</v>
      </c>
      <c r="T2765" s="53">
        <f t="shared" si="435"/>
        <v>0</v>
      </c>
      <c r="U2765" s="53">
        <f t="shared" si="436"/>
        <v>58.927641853201457</v>
      </c>
      <c r="V2765" s="69">
        <v>26.503086673607495</v>
      </c>
      <c r="W2765" s="53">
        <f t="shared" si="437"/>
        <v>14.739086543466945</v>
      </c>
      <c r="X2765" s="53">
        <f t="shared" si="438"/>
        <v>0</v>
      </c>
      <c r="Y2765" s="12"/>
      <c r="Z2765" s="21"/>
      <c r="AA2765" s="48"/>
      <c r="AB2765" s="21"/>
      <c r="AC2765" s="12"/>
    </row>
    <row r="2766" spans="1:29" x14ac:dyDescent="0.3">
      <c r="A2766" s="1">
        <f t="shared" si="439"/>
        <v>45228.770833326635</v>
      </c>
      <c r="B2766" s="6">
        <v>29</v>
      </c>
      <c r="C2766" s="6" t="s">
        <v>119</v>
      </c>
      <c r="D2766">
        <f>IF(HOUR(A2766)+MINUTE(A2766)/60&lt;=18,1,IF(HOUR(A2766)+MINUTE(A2766)/60&gt;=23.25,1,LOOKUP(DAY(A2766),calendario!$A$12:$A$41,calendario!$C$12:$C$41)))</f>
        <v>1</v>
      </c>
      <c r="E2766" s="89">
        <f t="shared" si="440"/>
        <v>4.5003623046875001</v>
      </c>
      <c r="F2766" s="88">
        <v>18.00144921875</v>
      </c>
      <c r="G2766" s="89">
        <f t="shared" si="441"/>
        <v>4.49661669921875</v>
      </c>
      <c r="H2766" s="86">
        <v>17.986466796875</v>
      </c>
      <c r="O2766" s="53">
        <f t="shared" si="431"/>
        <v>0</v>
      </c>
      <c r="P2766" s="54">
        <f t="shared" si="432"/>
        <v>58.927641853201457</v>
      </c>
      <c r="Q2766" s="69">
        <v>26.503086673607495</v>
      </c>
      <c r="R2766" s="53">
        <f t="shared" si="433"/>
        <v>14.739086543466945</v>
      </c>
      <c r="S2766" s="53">
        <f t="shared" si="434"/>
        <v>0</v>
      </c>
      <c r="T2766" s="53">
        <f t="shared" si="435"/>
        <v>0</v>
      </c>
      <c r="U2766" s="53">
        <f t="shared" si="436"/>
        <v>58.927641853201457</v>
      </c>
      <c r="V2766" s="69">
        <v>26.503086673607495</v>
      </c>
      <c r="W2766" s="53">
        <f t="shared" si="437"/>
        <v>14.739086543466945</v>
      </c>
      <c r="X2766" s="53">
        <f t="shared" si="438"/>
        <v>0</v>
      </c>
      <c r="Y2766" s="12"/>
      <c r="Z2766" s="21"/>
      <c r="AA2766" s="48"/>
      <c r="AB2766" s="21"/>
      <c r="AC2766" s="12"/>
    </row>
    <row r="2767" spans="1:29" x14ac:dyDescent="0.3">
      <c r="A2767" s="1">
        <f t="shared" si="439"/>
        <v>45228.781249993299</v>
      </c>
      <c r="B2767" s="6">
        <v>29</v>
      </c>
      <c r="C2767" s="6" t="s">
        <v>120</v>
      </c>
      <c r="D2767">
        <f>IF(HOUR(A2767)+MINUTE(A2767)/60&lt;=18,1,IF(HOUR(A2767)+MINUTE(A2767)/60&gt;=23.25,1,LOOKUP(DAY(A2767),calendario!$A$12:$A$41,calendario!$C$12:$C$41)))</f>
        <v>1</v>
      </c>
      <c r="E2767" s="89">
        <f t="shared" si="440"/>
        <v>4.5007675781250001</v>
      </c>
      <c r="F2767" s="88">
        <v>18.0030703125</v>
      </c>
      <c r="G2767" s="89">
        <f t="shared" si="441"/>
        <v>4.4965454101562496</v>
      </c>
      <c r="H2767" s="86">
        <v>17.986181640624999</v>
      </c>
      <c r="O2767" s="53">
        <f t="shared" si="431"/>
        <v>0</v>
      </c>
      <c r="P2767" s="54">
        <f t="shared" si="432"/>
        <v>58.927641853201457</v>
      </c>
      <c r="Q2767" s="69">
        <v>27.610648880791253</v>
      </c>
      <c r="R2767" s="53">
        <f t="shared" si="433"/>
        <v>14.185305439875066</v>
      </c>
      <c r="S2767" s="53">
        <f t="shared" si="434"/>
        <v>0</v>
      </c>
      <c r="T2767" s="53">
        <f t="shared" si="435"/>
        <v>0</v>
      </c>
      <c r="U2767" s="53">
        <f t="shared" si="436"/>
        <v>58.927641853201457</v>
      </c>
      <c r="V2767" s="69">
        <v>27.610648880791253</v>
      </c>
      <c r="W2767" s="53">
        <f t="shared" si="437"/>
        <v>14.185305439875066</v>
      </c>
      <c r="X2767" s="53">
        <f t="shared" si="438"/>
        <v>0</v>
      </c>
      <c r="Y2767" s="12"/>
      <c r="Z2767" s="21"/>
      <c r="AA2767" s="48"/>
      <c r="AB2767" s="21"/>
      <c r="AC2767" s="12"/>
    </row>
    <row r="2768" spans="1:29" x14ac:dyDescent="0.3">
      <c r="A2768" s="1">
        <f t="shared" si="439"/>
        <v>45228.791666659963</v>
      </c>
      <c r="B2768" s="6">
        <v>29</v>
      </c>
      <c r="C2768" s="6" t="s">
        <v>121</v>
      </c>
      <c r="D2768">
        <f>IF(HOUR(A2768)+MINUTE(A2768)/60&lt;=18,1,IF(HOUR(A2768)+MINUTE(A2768)/60&gt;=23.25,1,LOOKUP(DAY(A2768),calendario!$A$12:$A$41,calendario!$C$12:$C$41)))</f>
        <v>1</v>
      </c>
      <c r="E2768" s="89">
        <f t="shared" si="440"/>
        <v>4.5006948242187503</v>
      </c>
      <c r="F2768" s="88">
        <v>18.002779296875001</v>
      </c>
      <c r="G2768" s="89">
        <f t="shared" si="441"/>
        <v>4.4964213867187501</v>
      </c>
      <c r="H2768" s="86">
        <v>17.985685546875001</v>
      </c>
      <c r="O2768" s="53">
        <f t="shared" si="431"/>
        <v>0</v>
      </c>
      <c r="P2768" s="54">
        <f t="shared" si="432"/>
        <v>58.927641853201457</v>
      </c>
      <c r="Q2768" s="69">
        <v>27.610648880791253</v>
      </c>
      <c r="R2768" s="53">
        <f t="shared" si="433"/>
        <v>14.185305439875066</v>
      </c>
      <c r="S2768" s="53">
        <f t="shared" si="434"/>
        <v>0</v>
      </c>
      <c r="T2768" s="53">
        <f t="shared" si="435"/>
        <v>0</v>
      </c>
      <c r="U2768" s="53">
        <f t="shared" si="436"/>
        <v>58.927641853201457</v>
      </c>
      <c r="V2768" s="69">
        <v>27.610648880791253</v>
      </c>
      <c r="W2768" s="53">
        <f t="shared" si="437"/>
        <v>14.185305439875066</v>
      </c>
      <c r="X2768" s="53">
        <f t="shared" si="438"/>
        <v>0</v>
      </c>
      <c r="Y2768" s="12"/>
      <c r="Z2768" s="21"/>
      <c r="AA2768" s="48"/>
      <c r="AB2768" s="21"/>
      <c r="AC2768" s="12"/>
    </row>
    <row r="2769" spans="1:29" x14ac:dyDescent="0.3">
      <c r="A2769" s="1">
        <f t="shared" si="439"/>
        <v>45228.802083326627</v>
      </c>
      <c r="B2769" s="6">
        <v>29</v>
      </c>
      <c r="C2769" s="6" t="s">
        <v>122</v>
      </c>
      <c r="D2769">
        <f>IF(HOUR(A2769)+MINUTE(A2769)/60&lt;=18,1,IF(HOUR(A2769)+MINUTE(A2769)/60&gt;=23.25,1,LOOKUP(DAY(A2769),calendario!$A$12:$A$41,calendario!$C$12:$C$41)))</f>
        <v>1</v>
      </c>
      <c r="E2769" s="89">
        <f t="shared" si="440"/>
        <v>4.5021088867187498</v>
      </c>
      <c r="F2769" s="88">
        <v>18.008435546874999</v>
      </c>
      <c r="G2769" s="89">
        <f t="shared" si="441"/>
        <v>4.4945693359375003</v>
      </c>
      <c r="H2769" s="86">
        <v>17.978277343750001</v>
      </c>
      <c r="O2769" s="53">
        <f t="shared" si="431"/>
        <v>0</v>
      </c>
      <c r="P2769" s="54">
        <f t="shared" si="432"/>
        <v>58.927641853201457</v>
      </c>
      <c r="Q2769" s="69">
        <v>27.583193649141073</v>
      </c>
      <c r="R2769" s="53">
        <f t="shared" si="433"/>
        <v>14.199033055700156</v>
      </c>
      <c r="S2769" s="53">
        <f t="shared" si="434"/>
        <v>0</v>
      </c>
      <c r="T2769" s="53">
        <f t="shared" si="435"/>
        <v>0</v>
      </c>
      <c r="U2769" s="53">
        <f t="shared" si="436"/>
        <v>58.927641853201457</v>
      </c>
      <c r="V2769" s="69">
        <v>27.583193649141073</v>
      </c>
      <c r="W2769" s="53">
        <f t="shared" si="437"/>
        <v>14.199033055700156</v>
      </c>
      <c r="X2769" s="53">
        <f t="shared" si="438"/>
        <v>0</v>
      </c>
      <c r="Y2769" s="12"/>
      <c r="Z2769" s="21"/>
      <c r="AA2769" s="48"/>
      <c r="AB2769" s="21"/>
      <c r="AC2769" s="12"/>
    </row>
    <row r="2770" spans="1:29" x14ac:dyDescent="0.3">
      <c r="A2770" s="1">
        <f t="shared" si="439"/>
        <v>45228.812499993292</v>
      </c>
      <c r="B2770" s="6">
        <v>29</v>
      </c>
      <c r="C2770" s="6" t="s">
        <v>123</v>
      </c>
      <c r="D2770">
        <f>IF(HOUR(A2770)+MINUTE(A2770)/60&lt;=18,1,IF(HOUR(A2770)+MINUTE(A2770)/60&gt;=23.25,1,LOOKUP(DAY(A2770),calendario!$A$12:$A$41,calendario!$C$12:$C$41)))</f>
        <v>1</v>
      </c>
      <c r="E2770" s="89">
        <f t="shared" si="440"/>
        <v>4.5020039062499997</v>
      </c>
      <c r="F2770" s="88">
        <v>18.008015624999999</v>
      </c>
      <c r="G2770" s="89">
        <f t="shared" si="441"/>
        <v>4.4946425781250001</v>
      </c>
      <c r="H2770" s="86">
        <v>17.9785703125</v>
      </c>
      <c r="O2770" s="53">
        <f t="shared" si="431"/>
        <v>0</v>
      </c>
      <c r="P2770" s="54">
        <f t="shared" si="432"/>
        <v>58.927641853201457</v>
      </c>
      <c r="Q2770" s="69">
        <v>27.583193649141073</v>
      </c>
      <c r="R2770" s="53">
        <f t="shared" si="433"/>
        <v>14.199033055700156</v>
      </c>
      <c r="S2770" s="53">
        <f t="shared" si="434"/>
        <v>0</v>
      </c>
      <c r="T2770" s="53">
        <f t="shared" si="435"/>
        <v>0</v>
      </c>
      <c r="U2770" s="53">
        <f t="shared" si="436"/>
        <v>58.927641853201457</v>
      </c>
      <c r="V2770" s="69">
        <v>27.583193649141073</v>
      </c>
      <c r="W2770" s="53">
        <f t="shared" si="437"/>
        <v>14.199033055700156</v>
      </c>
      <c r="X2770" s="53">
        <f t="shared" si="438"/>
        <v>0</v>
      </c>
      <c r="Y2770" s="12"/>
      <c r="Z2770" s="21"/>
      <c r="AA2770" s="48"/>
      <c r="AB2770" s="21"/>
      <c r="AC2770" s="12"/>
    </row>
    <row r="2771" spans="1:29" x14ac:dyDescent="0.3">
      <c r="A2771" s="1">
        <f t="shared" si="439"/>
        <v>45228.822916659956</v>
      </c>
      <c r="B2771" s="6">
        <v>29</v>
      </c>
      <c r="C2771" s="6" t="s">
        <v>124</v>
      </c>
      <c r="D2771">
        <f>IF(HOUR(A2771)+MINUTE(A2771)/60&lt;=18,1,IF(HOUR(A2771)+MINUTE(A2771)/60&gt;=23.25,1,LOOKUP(DAY(A2771),calendario!$A$12:$A$41,calendario!$C$12:$C$41)))</f>
        <v>1</v>
      </c>
      <c r="E2771" s="89">
        <f t="shared" si="440"/>
        <v>4.5022026367187502</v>
      </c>
      <c r="F2771" s="88">
        <v>18.008810546875001</v>
      </c>
      <c r="G2771" s="89">
        <f t="shared" si="441"/>
        <v>4.496673828125</v>
      </c>
      <c r="H2771" s="86">
        <v>17.9866953125</v>
      </c>
      <c r="O2771" s="53">
        <f t="shared" si="431"/>
        <v>0</v>
      </c>
      <c r="P2771" s="54">
        <f t="shared" si="432"/>
        <v>58.927641853201457</v>
      </c>
      <c r="Q2771" s="69">
        <v>27.645338105153566</v>
      </c>
      <c r="R2771" s="53">
        <f t="shared" si="433"/>
        <v>14.167960827693909</v>
      </c>
      <c r="S2771" s="53">
        <f t="shared" si="434"/>
        <v>0</v>
      </c>
      <c r="T2771" s="53">
        <f t="shared" si="435"/>
        <v>0</v>
      </c>
      <c r="U2771" s="53">
        <f t="shared" si="436"/>
        <v>58.927641853201457</v>
      </c>
      <c r="V2771" s="69">
        <v>27.645338105153566</v>
      </c>
      <c r="W2771" s="53">
        <f t="shared" si="437"/>
        <v>14.167960827693909</v>
      </c>
      <c r="X2771" s="53">
        <f t="shared" si="438"/>
        <v>0</v>
      </c>
      <c r="Y2771" s="12"/>
      <c r="Z2771" s="21"/>
      <c r="AA2771" s="48"/>
      <c r="AB2771" s="21"/>
      <c r="AC2771" s="12"/>
    </row>
    <row r="2772" spans="1:29" x14ac:dyDescent="0.3">
      <c r="A2772" s="1">
        <f t="shared" si="439"/>
        <v>45228.83333332662</v>
      </c>
      <c r="B2772" s="6">
        <v>29</v>
      </c>
      <c r="C2772" s="6" t="s">
        <v>125</v>
      </c>
      <c r="D2772">
        <f>IF(HOUR(A2772)+MINUTE(A2772)/60&lt;=18,1,IF(HOUR(A2772)+MINUTE(A2772)/60&gt;=23.25,1,LOOKUP(DAY(A2772),calendario!$A$12:$A$41,calendario!$C$12:$C$41)))</f>
        <v>1</v>
      </c>
      <c r="E2772" s="89">
        <f t="shared" si="440"/>
        <v>4.5030166015624999</v>
      </c>
      <c r="F2772" s="88">
        <v>18.01206640625</v>
      </c>
      <c r="G2772" s="89">
        <f t="shared" si="441"/>
        <v>4.4964882812500004</v>
      </c>
      <c r="H2772" s="86">
        <v>17.985953125000002</v>
      </c>
      <c r="O2772" s="53">
        <f t="shared" si="431"/>
        <v>0</v>
      </c>
      <c r="P2772" s="54">
        <f t="shared" si="432"/>
        <v>58.927641853201457</v>
      </c>
      <c r="Q2772" s="69">
        <v>27.645338105153566</v>
      </c>
      <c r="R2772" s="53">
        <f t="shared" si="433"/>
        <v>14.167960827693909</v>
      </c>
      <c r="S2772" s="53">
        <f t="shared" si="434"/>
        <v>0</v>
      </c>
      <c r="T2772" s="53">
        <f t="shared" si="435"/>
        <v>0</v>
      </c>
      <c r="U2772" s="53">
        <f t="shared" si="436"/>
        <v>58.927641853201457</v>
      </c>
      <c r="V2772" s="69">
        <v>27.645338105153566</v>
      </c>
      <c r="W2772" s="53">
        <f t="shared" si="437"/>
        <v>14.167960827693909</v>
      </c>
      <c r="X2772" s="53">
        <f t="shared" si="438"/>
        <v>0</v>
      </c>
      <c r="Y2772" s="12"/>
      <c r="Z2772" s="21"/>
      <c r="AA2772" s="48"/>
      <c r="AB2772" s="21"/>
      <c r="AC2772" s="12"/>
    </row>
    <row r="2773" spans="1:29" x14ac:dyDescent="0.3">
      <c r="A2773" s="1">
        <f t="shared" si="439"/>
        <v>45228.843749993284</v>
      </c>
      <c r="B2773" s="6">
        <v>29</v>
      </c>
      <c r="C2773" s="6" t="s">
        <v>126</v>
      </c>
      <c r="D2773">
        <f>IF(HOUR(A2773)+MINUTE(A2773)/60&lt;=18,1,IF(HOUR(A2773)+MINUTE(A2773)/60&gt;=23.25,1,LOOKUP(DAY(A2773),calendario!$A$12:$A$41,calendario!$C$12:$C$41)))</f>
        <v>1</v>
      </c>
      <c r="E2773" s="89">
        <f t="shared" si="440"/>
        <v>4.5041821289062502</v>
      </c>
      <c r="F2773" s="88">
        <v>18.016728515625001</v>
      </c>
      <c r="G2773" s="89">
        <f t="shared" si="441"/>
        <v>4.4965786132812502</v>
      </c>
      <c r="H2773" s="86">
        <v>17.986314453125001</v>
      </c>
      <c r="O2773" s="53">
        <f t="shared" si="431"/>
        <v>0</v>
      </c>
      <c r="P2773" s="54">
        <f t="shared" si="432"/>
        <v>58.927641853201457</v>
      </c>
      <c r="Q2773" s="69">
        <v>27.917105934409161</v>
      </c>
      <c r="R2773" s="53">
        <f t="shared" si="433"/>
        <v>14.032076913066112</v>
      </c>
      <c r="S2773" s="53">
        <f t="shared" si="434"/>
        <v>0</v>
      </c>
      <c r="T2773" s="53">
        <f t="shared" si="435"/>
        <v>0</v>
      </c>
      <c r="U2773" s="53">
        <f t="shared" si="436"/>
        <v>58.927641853201457</v>
      </c>
      <c r="V2773" s="69">
        <v>27.917105934409161</v>
      </c>
      <c r="W2773" s="53">
        <f t="shared" si="437"/>
        <v>14.032076913066112</v>
      </c>
      <c r="X2773" s="53">
        <f t="shared" si="438"/>
        <v>0</v>
      </c>
      <c r="Y2773" s="12"/>
      <c r="Z2773" s="21"/>
      <c r="AA2773" s="48"/>
      <c r="AB2773" s="21"/>
      <c r="AC2773" s="12"/>
    </row>
    <row r="2774" spans="1:29" x14ac:dyDescent="0.3">
      <c r="A2774" s="1">
        <f t="shared" si="439"/>
        <v>45228.854166659949</v>
      </c>
      <c r="B2774" s="6">
        <v>29</v>
      </c>
      <c r="C2774" s="6" t="s">
        <v>127</v>
      </c>
      <c r="D2774">
        <f>IF(HOUR(A2774)+MINUTE(A2774)/60&lt;=18,1,IF(HOUR(A2774)+MINUTE(A2774)/60&gt;=23.25,1,LOOKUP(DAY(A2774),calendario!$A$12:$A$41,calendario!$C$12:$C$41)))</f>
        <v>1</v>
      </c>
      <c r="E2774" s="89">
        <f t="shared" si="440"/>
        <v>4.5050976562500002</v>
      </c>
      <c r="F2774" s="88">
        <v>18.020390625000001</v>
      </c>
      <c r="G2774" s="89">
        <f t="shared" si="441"/>
        <v>4.4963881835937496</v>
      </c>
      <c r="H2774" s="86">
        <v>17.985552734374998</v>
      </c>
      <c r="O2774" s="53">
        <f t="shared" si="431"/>
        <v>0</v>
      </c>
      <c r="P2774" s="54">
        <f t="shared" si="432"/>
        <v>58.927641853201457</v>
      </c>
      <c r="Q2774" s="69">
        <v>27.917105934409161</v>
      </c>
      <c r="R2774" s="53">
        <f t="shared" si="433"/>
        <v>14.032076913066112</v>
      </c>
      <c r="S2774" s="53">
        <f t="shared" si="434"/>
        <v>0</v>
      </c>
      <c r="T2774" s="53">
        <f t="shared" si="435"/>
        <v>0</v>
      </c>
      <c r="U2774" s="53">
        <f t="shared" si="436"/>
        <v>58.927641853201457</v>
      </c>
      <c r="V2774" s="69">
        <v>27.917105934409161</v>
      </c>
      <c r="W2774" s="53">
        <f t="shared" si="437"/>
        <v>14.032076913066112</v>
      </c>
      <c r="X2774" s="53">
        <f t="shared" si="438"/>
        <v>0</v>
      </c>
      <c r="Y2774" s="12"/>
      <c r="Z2774" s="21"/>
      <c r="AA2774" s="48"/>
      <c r="AB2774" s="21"/>
      <c r="AC2774" s="12"/>
    </row>
    <row r="2775" spans="1:29" x14ac:dyDescent="0.3">
      <c r="A2775" s="1">
        <f t="shared" si="439"/>
        <v>45228.864583326613</v>
      </c>
      <c r="B2775" s="6">
        <v>29</v>
      </c>
      <c r="C2775" s="6" t="s">
        <v>128</v>
      </c>
      <c r="D2775">
        <f>IF(HOUR(A2775)+MINUTE(A2775)/60&lt;=18,1,IF(HOUR(A2775)+MINUTE(A2775)/60&gt;=23.25,1,LOOKUP(DAY(A2775),calendario!$A$12:$A$41,calendario!$C$12:$C$41)))</f>
        <v>1</v>
      </c>
      <c r="E2775" s="89">
        <f t="shared" si="440"/>
        <v>4.5056547851562501</v>
      </c>
      <c r="F2775" s="88">
        <v>18.022619140625</v>
      </c>
      <c r="G2775" s="89">
        <f t="shared" si="441"/>
        <v>4.4963500976562498</v>
      </c>
      <c r="H2775" s="86">
        <v>17.985400390624999</v>
      </c>
      <c r="O2775" s="53">
        <f t="shared" si="431"/>
        <v>0</v>
      </c>
      <c r="P2775" s="54">
        <f t="shared" si="432"/>
        <v>58.927641853201457</v>
      </c>
      <c r="Q2775" s="69">
        <v>27.88386465382613</v>
      </c>
      <c r="R2775" s="53">
        <f t="shared" si="433"/>
        <v>14.048697553357627</v>
      </c>
      <c r="S2775" s="53">
        <f t="shared" si="434"/>
        <v>0</v>
      </c>
      <c r="T2775" s="53">
        <f t="shared" si="435"/>
        <v>0</v>
      </c>
      <c r="U2775" s="53">
        <f t="shared" si="436"/>
        <v>58.927641853201457</v>
      </c>
      <c r="V2775" s="69">
        <v>27.88386465382613</v>
      </c>
      <c r="W2775" s="53">
        <f t="shared" si="437"/>
        <v>14.048697553357627</v>
      </c>
      <c r="X2775" s="53">
        <f t="shared" si="438"/>
        <v>0</v>
      </c>
      <c r="Y2775" s="12"/>
      <c r="Z2775" s="21"/>
      <c r="AA2775" s="48"/>
      <c r="AB2775" s="21"/>
      <c r="AC2775" s="12"/>
    </row>
    <row r="2776" spans="1:29" x14ac:dyDescent="0.3">
      <c r="A2776" s="1">
        <f t="shared" si="439"/>
        <v>45228.874999993277</v>
      </c>
      <c r="B2776" s="6">
        <v>29</v>
      </c>
      <c r="C2776" s="6" t="s">
        <v>129</v>
      </c>
      <c r="D2776">
        <f>IF(HOUR(A2776)+MINUTE(A2776)/60&lt;=18,1,IF(HOUR(A2776)+MINUTE(A2776)/60&gt;=23.25,1,LOOKUP(DAY(A2776),calendario!$A$12:$A$41,calendario!$C$12:$C$41)))</f>
        <v>1</v>
      </c>
      <c r="E2776" s="89">
        <f t="shared" si="440"/>
        <v>4.5066782226562498</v>
      </c>
      <c r="F2776" s="88">
        <v>18.026712890624999</v>
      </c>
      <c r="G2776" s="89">
        <f t="shared" si="441"/>
        <v>4.4963676757812499</v>
      </c>
      <c r="H2776" s="86">
        <v>17.985470703124999</v>
      </c>
      <c r="O2776" s="53">
        <f t="shared" si="431"/>
        <v>0</v>
      </c>
      <c r="P2776" s="54">
        <f t="shared" si="432"/>
        <v>58.927641853201457</v>
      </c>
      <c r="Q2776" s="69">
        <v>27.88386465382613</v>
      </c>
      <c r="R2776" s="53">
        <f t="shared" si="433"/>
        <v>14.048697553357627</v>
      </c>
      <c r="S2776" s="53">
        <f t="shared" si="434"/>
        <v>0</v>
      </c>
      <c r="T2776" s="53">
        <f t="shared" si="435"/>
        <v>0</v>
      </c>
      <c r="U2776" s="53">
        <f t="shared" si="436"/>
        <v>58.927641853201457</v>
      </c>
      <c r="V2776" s="69">
        <v>27.88386465382613</v>
      </c>
      <c r="W2776" s="53">
        <f t="shared" si="437"/>
        <v>14.048697553357627</v>
      </c>
      <c r="X2776" s="53">
        <f t="shared" si="438"/>
        <v>0</v>
      </c>
      <c r="Y2776" s="12"/>
      <c r="Z2776" s="21"/>
      <c r="AA2776" s="48"/>
      <c r="AB2776" s="21"/>
      <c r="AC2776" s="12"/>
    </row>
    <row r="2777" spans="1:29" x14ac:dyDescent="0.3">
      <c r="A2777" s="1">
        <f t="shared" si="439"/>
        <v>45228.885416659941</v>
      </c>
      <c r="B2777" s="6">
        <v>29</v>
      </c>
      <c r="C2777" s="6" t="s">
        <v>130</v>
      </c>
      <c r="D2777">
        <f>IF(HOUR(A2777)+MINUTE(A2777)/60&lt;=18,1,IF(HOUR(A2777)+MINUTE(A2777)/60&gt;=23.25,1,LOOKUP(DAY(A2777),calendario!$A$12:$A$41,calendario!$C$12:$C$41)))</f>
        <v>1</v>
      </c>
      <c r="E2777" s="89">
        <f t="shared" si="440"/>
        <v>4.5076176757812503</v>
      </c>
      <c r="F2777" s="88">
        <v>18.030470703125001</v>
      </c>
      <c r="G2777" s="89">
        <f t="shared" si="441"/>
        <v>4.4966118164062499</v>
      </c>
      <c r="H2777" s="86">
        <v>17.986447265624999</v>
      </c>
      <c r="O2777" s="53">
        <f t="shared" si="431"/>
        <v>0</v>
      </c>
      <c r="P2777" s="54">
        <f t="shared" si="432"/>
        <v>58.927641853201457</v>
      </c>
      <c r="Q2777" s="69">
        <v>26.3709492451848</v>
      </c>
      <c r="R2777" s="53">
        <f t="shared" si="433"/>
        <v>14.805155257678292</v>
      </c>
      <c r="S2777" s="53">
        <f t="shared" si="434"/>
        <v>0</v>
      </c>
      <c r="T2777" s="53">
        <f t="shared" si="435"/>
        <v>0</v>
      </c>
      <c r="U2777" s="53">
        <f t="shared" si="436"/>
        <v>58.927641853201457</v>
      </c>
      <c r="V2777" s="69">
        <v>26.3709492451848</v>
      </c>
      <c r="W2777" s="53">
        <f t="shared" si="437"/>
        <v>14.805155257678292</v>
      </c>
      <c r="X2777" s="53">
        <f t="shared" si="438"/>
        <v>0</v>
      </c>
      <c r="Y2777" s="12"/>
      <c r="Z2777" s="21"/>
      <c r="AA2777" s="48"/>
      <c r="AB2777" s="21"/>
      <c r="AC2777" s="12"/>
    </row>
    <row r="2778" spans="1:29" x14ac:dyDescent="0.3">
      <c r="A2778" s="1">
        <f t="shared" si="439"/>
        <v>45228.895833326605</v>
      </c>
      <c r="B2778" s="6">
        <v>29</v>
      </c>
      <c r="C2778" s="6" t="s">
        <v>131</v>
      </c>
      <c r="D2778">
        <f>IF(HOUR(A2778)+MINUTE(A2778)/60&lt;=18,1,IF(HOUR(A2778)+MINUTE(A2778)/60&gt;=23.25,1,LOOKUP(DAY(A2778),calendario!$A$12:$A$41,calendario!$C$12:$C$41)))</f>
        <v>1</v>
      </c>
      <c r="E2778" s="89">
        <f t="shared" si="440"/>
        <v>4.5073188476562498</v>
      </c>
      <c r="F2778" s="88">
        <v>18.029275390624999</v>
      </c>
      <c r="G2778" s="89">
        <f t="shared" si="441"/>
        <v>4.4967285156249996</v>
      </c>
      <c r="H2778" s="86">
        <v>17.986914062499999</v>
      </c>
      <c r="O2778" s="53">
        <f t="shared" si="431"/>
        <v>0</v>
      </c>
      <c r="P2778" s="54">
        <f t="shared" si="432"/>
        <v>58.927641853201457</v>
      </c>
      <c r="Q2778" s="69">
        <v>26.3709492451848</v>
      </c>
      <c r="R2778" s="53">
        <f t="shared" si="433"/>
        <v>14.805155257678292</v>
      </c>
      <c r="S2778" s="53">
        <f t="shared" si="434"/>
        <v>0</v>
      </c>
      <c r="T2778" s="53">
        <f t="shared" si="435"/>
        <v>0</v>
      </c>
      <c r="U2778" s="53">
        <f t="shared" si="436"/>
        <v>58.927641853201457</v>
      </c>
      <c r="V2778" s="69">
        <v>26.3709492451848</v>
      </c>
      <c r="W2778" s="53">
        <f t="shared" si="437"/>
        <v>14.805155257678292</v>
      </c>
      <c r="X2778" s="53">
        <f t="shared" si="438"/>
        <v>0</v>
      </c>
      <c r="Y2778" s="12"/>
      <c r="Z2778" s="21"/>
      <c r="AA2778" s="48"/>
      <c r="AB2778" s="21"/>
      <c r="AC2778" s="12"/>
    </row>
    <row r="2779" spans="1:29" x14ac:dyDescent="0.3">
      <c r="A2779" s="1">
        <f t="shared" si="439"/>
        <v>45228.90624999327</v>
      </c>
      <c r="B2779" s="6">
        <v>29</v>
      </c>
      <c r="C2779" s="6" t="s">
        <v>132</v>
      </c>
      <c r="D2779">
        <f>IF(HOUR(A2779)+MINUTE(A2779)/60&lt;=18,1,IF(HOUR(A2779)+MINUTE(A2779)/60&gt;=23.25,1,LOOKUP(DAY(A2779),calendario!$A$12:$A$41,calendario!$C$12:$C$41)))</f>
        <v>1</v>
      </c>
      <c r="E2779" s="89">
        <f t="shared" si="440"/>
        <v>4.5076069335937499</v>
      </c>
      <c r="F2779" s="88">
        <v>18.030427734374999</v>
      </c>
      <c r="G2779" s="89">
        <f t="shared" si="441"/>
        <v>4.4966406250000004</v>
      </c>
      <c r="H2779" s="86">
        <v>17.986562500000002</v>
      </c>
      <c r="O2779" s="53">
        <f t="shared" si="431"/>
        <v>0</v>
      </c>
      <c r="P2779" s="54">
        <f t="shared" si="432"/>
        <v>58.927641853201457</v>
      </c>
      <c r="Q2779" s="69">
        <v>26.893781363872982</v>
      </c>
      <c r="R2779" s="53">
        <f t="shared" si="433"/>
        <v>14.543739198334201</v>
      </c>
      <c r="S2779" s="53">
        <f t="shared" si="434"/>
        <v>0</v>
      </c>
      <c r="T2779" s="53">
        <f t="shared" si="435"/>
        <v>0</v>
      </c>
      <c r="U2779" s="53">
        <f t="shared" si="436"/>
        <v>58.927641853201457</v>
      </c>
      <c r="V2779" s="69">
        <v>26.893781363872982</v>
      </c>
      <c r="W2779" s="53">
        <f t="shared" si="437"/>
        <v>14.543739198334201</v>
      </c>
      <c r="X2779" s="53">
        <f t="shared" si="438"/>
        <v>0</v>
      </c>
      <c r="Y2779" s="12"/>
      <c r="Z2779" s="21"/>
      <c r="AA2779" s="48"/>
      <c r="AB2779" s="21"/>
      <c r="AC2779" s="12"/>
    </row>
    <row r="2780" spans="1:29" x14ac:dyDescent="0.3">
      <c r="A2780" s="1">
        <f t="shared" si="439"/>
        <v>45228.916666659934</v>
      </c>
      <c r="B2780" s="6">
        <v>29</v>
      </c>
      <c r="C2780" s="6" t="s">
        <v>133</v>
      </c>
      <c r="D2780">
        <f>IF(HOUR(A2780)+MINUTE(A2780)/60&lt;=18,1,IF(HOUR(A2780)+MINUTE(A2780)/60&gt;=23.25,1,LOOKUP(DAY(A2780),calendario!$A$12:$A$41,calendario!$C$12:$C$41)))</f>
        <v>1</v>
      </c>
      <c r="E2780" s="89">
        <f t="shared" si="440"/>
        <v>4.5084658203124999</v>
      </c>
      <c r="F2780" s="88">
        <v>18.033863281249999</v>
      </c>
      <c r="G2780" s="89">
        <f t="shared" si="441"/>
        <v>4.4966708984375003</v>
      </c>
      <c r="H2780" s="86">
        <v>17.986683593750001</v>
      </c>
      <c r="O2780" s="53">
        <f t="shared" si="431"/>
        <v>0</v>
      </c>
      <c r="P2780" s="54">
        <f t="shared" si="432"/>
        <v>58.927641853201457</v>
      </c>
      <c r="Q2780" s="69">
        <v>26.893781363872982</v>
      </c>
      <c r="R2780" s="53">
        <f t="shared" si="433"/>
        <v>14.543739198334201</v>
      </c>
      <c r="S2780" s="53">
        <f t="shared" si="434"/>
        <v>0</v>
      </c>
      <c r="T2780" s="53">
        <f t="shared" si="435"/>
        <v>0</v>
      </c>
      <c r="U2780" s="53">
        <f t="shared" si="436"/>
        <v>58.927641853201457</v>
      </c>
      <c r="V2780" s="69">
        <v>26.893781363872982</v>
      </c>
      <c r="W2780" s="53">
        <f t="shared" si="437"/>
        <v>14.543739198334201</v>
      </c>
      <c r="X2780" s="53">
        <f t="shared" si="438"/>
        <v>0</v>
      </c>
      <c r="Y2780" s="12"/>
      <c r="Z2780" s="21"/>
      <c r="AA2780" s="48"/>
      <c r="AB2780" s="21"/>
      <c r="AC2780" s="12"/>
    </row>
    <row r="2781" spans="1:29" x14ac:dyDescent="0.3">
      <c r="A2781" s="1">
        <f t="shared" si="439"/>
        <v>45228.927083326598</v>
      </c>
      <c r="B2781" s="6">
        <v>29</v>
      </c>
      <c r="C2781" s="6" t="s">
        <v>134</v>
      </c>
      <c r="D2781">
        <f>IF(HOUR(A2781)+MINUTE(A2781)/60&lt;=18,1,IF(HOUR(A2781)+MINUTE(A2781)/60&gt;=23.25,1,LOOKUP(DAY(A2781),calendario!$A$12:$A$41,calendario!$C$12:$C$41)))</f>
        <v>1</v>
      </c>
      <c r="E2781" s="89">
        <f t="shared" si="440"/>
        <v>4.5086074218750003</v>
      </c>
      <c r="F2781" s="88">
        <v>18.034429687500001</v>
      </c>
      <c r="G2781" s="89">
        <f t="shared" si="441"/>
        <v>4.4968154296874996</v>
      </c>
      <c r="H2781" s="86">
        <v>17.987261718749998</v>
      </c>
      <c r="O2781" s="53">
        <f t="shared" si="431"/>
        <v>0</v>
      </c>
      <c r="P2781" s="54">
        <f t="shared" si="432"/>
        <v>58.927641853201457</v>
      </c>
      <c r="Q2781" s="69">
        <v>26.258221759500262</v>
      </c>
      <c r="R2781" s="53">
        <f t="shared" si="433"/>
        <v>14.861519000520561</v>
      </c>
      <c r="S2781" s="53">
        <f t="shared" si="434"/>
        <v>0</v>
      </c>
      <c r="T2781" s="53">
        <f t="shared" si="435"/>
        <v>0</v>
      </c>
      <c r="U2781" s="53">
        <f t="shared" si="436"/>
        <v>58.927641853201457</v>
      </c>
      <c r="V2781" s="69">
        <v>26.258221759500262</v>
      </c>
      <c r="W2781" s="53">
        <f t="shared" si="437"/>
        <v>14.861519000520561</v>
      </c>
      <c r="X2781" s="53">
        <f t="shared" si="438"/>
        <v>0</v>
      </c>
      <c r="Y2781" s="12"/>
      <c r="Z2781" s="21"/>
      <c r="AA2781" s="48"/>
      <c r="AB2781" s="21"/>
      <c r="AC2781" s="12"/>
    </row>
    <row r="2782" spans="1:29" x14ac:dyDescent="0.3">
      <c r="A2782" s="1">
        <f t="shared" si="439"/>
        <v>45228.937499993262</v>
      </c>
      <c r="B2782" s="6">
        <v>29</v>
      </c>
      <c r="C2782" s="6" t="s">
        <v>135</v>
      </c>
      <c r="D2782">
        <f>IF(HOUR(A2782)+MINUTE(A2782)/60&lt;=18,1,IF(HOUR(A2782)+MINUTE(A2782)/60&gt;=23.25,1,LOOKUP(DAY(A2782),calendario!$A$12:$A$41,calendario!$C$12:$C$41)))</f>
        <v>1</v>
      </c>
      <c r="E2782" s="89">
        <f t="shared" si="440"/>
        <v>4.5084111328125003</v>
      </c>
      <c r="F2782" s="88">
        <v>18.033644531250001</v>
      </c>
      <c r="G2782" s="89">
        <f t="shared" si="441"/>
        <v>4.4966708984375003</v>
      </c>
      <c r="H2782" s="86">
        <v>17.986683593750001</v>
      </c>
      <c r="O2782" s="53">
        <f t="shared" si="431"/>
        <v>0</v>
      </c>
      <c r="P2782" s="54">
        <f t="shared" si="432"/>
        <v>58.927641853201457</v>
      </c>
      <c r="Q2782" s="69">
        <v>26.258221759500262</v>
      </c>
      <c r="R2782" s="53">
        <f t="shared" si="433"/>
        <v>14.861519000520561</v>
      </c>
      <c r="S2782" s="53">
        <f t="shared" si="434"/>
        <v>0</v>
      </c>
      <c r="T2782" s="53">
        <f t="shared" si="435"/>
        <v>0</v>
      </c>
      <c r="U2782" s="53">
        <f t="shared" si="436"/>
        <v>58.927641853201457</v>
      </c>
      <c r="V2782" s="69">
        <v>26.258221759500262</v>
      </c>
      <c r="W2782" s="53">
        <f t="shared" si="437"/>
        <v>14.861519000520561</v>
      </c>
      <c r="X2782" s="53">
        <f t="shared" si="438"/>
        <v>0</v>
      </c>
      <c r="Y2782" s="12"/>
      <c r="Z2782" s="21"/>
      <c r="AA2782" s="48"/>
      <c r="AB2782" s="21"/>
      <c r="AC2782" s="12"/>
    </row>
    <row r="2783" spans="1:29" x14ac:dyDescent="0.3">
      <c r="A2783" s="1">
        <f t="shared" si="439"/>
        <v>45228.947916659927</v>
      </c>
      <c r="B2783" s="6">
        <v>29</v>
      </c>
      <c r="C2783" s="6" t="s">
        <v>136</v>
      </c>
      <c r="D2783">
        <f>IF(HOUR(A2783)+MINUTE(A2783)/60&lt;=18,1,IF(HOUR(A2783)+MINUTE(A2783)/60&gt;=23.25,1,LOOKUP(DAY(A2783),calendario!$A$12:$A$41,calendario!$C$12:$C$41)))</f>
        <v>1</v>
      </c>
      <c r="E2783" s="89">
        <f t="shared" si="440"/>
        <v>4.5081411132812503</v>
      </c>
      <c r="F2783" s="88">
        <v>18.032564453125001</v>
      </c>
      <c r="G2783" s="89">
        <f t="shared" si="441"/>
        <v>4.4968774414062498</v>
      </c>
      <c r="H2783" s="86">
        <v>17.987509765624999</v>
      </c>
      <c r="O2783" s="53">
        <f t="shared" si="431"/>
        <v>0</v>
      </c>
      <c r="P2783" s="54">
        <f t="shared" si="432"/>
        <v>58.927641853201457</v>
      </c>
      <c r="Q2783" s="69">
        <v>26.214159292035397</v>
      </c>
      <c r="R2783" s="53">
        <f t="shared" si="433"/>
        <v>14.883550234252994</v>
      </c>
      <c r="S2783" s="53">
        <f t="shared" si="434"/>
        <v>0</v>
      </c>
      <c r="T2783" s="53">
        <f t="shared" si="435"/>
        <v>0</v>
      </c>
      <c r="U2783" s="53">
        <f t="shared" si="436"/>
        <v>58.927641853201457</v>
      </c>
      <c r="V2783" s="69">
        <v>26.214159292035397</v>
      </c>
      <c r="W2783" s="53">
        <f t="shared" si="437"/>
        <v>14.883550234252994</v>
      </c>
      <c r="X2783" s="53">
        <f t="shared" si="438"/>
        <v>0</v>
      </c>
      <c r="Y2783" s="12"/>
      <c r="Z2783" s="21"/>
      <c r="AA2783" s="48"/>
      <c r="AB2783" s="21"/>
      <c r="AC2783" s="12"/>
    </row>
    <row r="2784" spans="1:29" x14ac:dyDescent="0.3">
      <c r="A2784" s="1">
        <f t="shared" si="439"/>
        <v>45228.958333326591</v>
      </c>
      <c r="B2784" s="6">
        <v>29</v>
      </c>
      <c r="C2784" s="6" t="s">
        <v>137</v>
      </c>
      <c r="D2784">
        <f>IF(HOUR(A2784)+MINUTE(A2784)/60&lt;=18,1,IF(HOUR(A2784)+MINUTE(A2784)/60&gt;=23.25,1,LOOKUP(DAY(A2784),calendario!$A$12:$A$41,calendario!$C$12:$C$41)))</f>
        <v>1</v>
      </c>
      <c r="E2784" s="89">
        <f t="shared" si="440"/>
        <v>4.5085737304687497</v>
      </c>
      <c r="F2784" s="88">
        <v>18.034294921874999</v>
      </c>
      <c r="G2784" s="89">
        <f t="shared" si="441"/>
        <v>4.4967802734375004</v>
      </c>
      <c r="H2784" s="86">
        <v>17.987121093750002</v>
      </c>
      <c r="O2784" s="53">
        <f t="shared" si="431"/>
        <v>0</v>
      </c>
      <c r="P2784" s="54">
        <f t="shared" si="432"/>
        <v>58.927641853201457</v>
      </c>
      <c r="Q2784" s="69">
        <v>26.214159292035397</v>
      </c>
      <c r="R2784" s="53">
        <f t="shared" si="433"/>
        <v>14.883550234252994</v>
      </c>
      <c r="S2784" s="53">
        <f t="shared" si="434"/>
        <v>0</v>
      </c>
      <c r="T2784" s="53">
        <f t="shared" si="435"/>
        <v>0</v>
      </c>
      <c r="U2784" s="53">
        <f t="shared" si="436"/>
        <v>58.927641853201457</v>
      </c>
      <c r="V2784" s="69">
        <v>26.214159292035397</v>
      </c>
      <c r="W2784" s="53">
        <f t="shared" si="437"/>
        <v>14.883550234252994</v>
      </c>
      <c r="X2784" s="53">
        <f t="shared" si="438"/>
        <v>0</v>
      </c>
      <c r="Y2784" s="12"/>
      <c r="Z2784" s="21"/>
      <c r="AA2784" s="48"/>
      <c r="AB2784" s="21"/>
      <c r="AC2784" s="12"/>
    </row>
    <row r="2785" spans="1:29" x14ac:dyDescent="0.3">
      <c r="A2785" s="1">
        <f t="shared" si="439"/>
        <v>45228.968749993255</v>
      </c>
      <c r="B2785" s="6">
        <v>29</v>
      </c>
      <c r="C2785" s="6" t="s">
        <v>138</v>
      </c>
      <c r="D2785">
        <f>IF(HOUR(A2785)+MINUTE(A2785)/60&lt;=18,1,IF(HOUR(A2785)+MINUTE(A2785)/60&gt;=23.25,1,LOOKUP(DAY(A2785),calendario!$A$12:$A$41,calendario!$C$12:$C$41)))</f>
        <v>1</v>
      </c>
      <c r="E2785" s="89">
        <f t="shared" si="440"/>
        <v>4.5088701171874996</v>
      </c>
      <c r="F2785" s="88">
        <v>18.035480468749999</v>
      </c>
      <c r="G2785" s="89">
        <f t="shared" si="441"/>
        <v>4.4968159179687497</v>
      </c>
      <c r="H2785" s="86">
        <v>17.987263671874999</v>
      </c>
      <c r="O2785" s="53">
        <f t="shared" si="431"/>
        <v>0</v>
      </c>
      <c r="P2785" s="54">
        <f t="shared" si="432"/>
        <v>58.927641853201457</v>
      </c>
      <c r="Q2785" s="69">
        <v>25.771127277459655</v>
      </c>
      <c r="R2785" s="53">
        <f t="shared" si="433"/>
        <v>15.105066241540865</v>
      </c>
      <c r="S2785" s="53">
        <f t="shared" si="434"/>
        <v>0</v>
      </c>
      <c r="T2785" s="53">
        <f t="shared" si="435"/>
        <v>0</v>
      </c>
      <c r="U2785" s="53">
        <f t="shared" si="436"/>
        <v>58.927641853201457</v>
      </c>
      <c r="V2785" s="69">
        <v>25.771127277459655</v>
      </c>
      <c r="W2785" s="53">
        <f t="shared" si="437"/>
        <v>15.105066241540865</v>
      </c>
      <c r="X2785" s="53">
        <f t="shared" si="438"/>
        <v>0</v>
      </c>
      <c r="Y2785" s="12"/>
      <c r="Z2785" s="21"/>
      <c r="AA2785" s="48"/>
      <c r="AB2785" s="21"/>
      <c r="AC2785" s="12"/>
    </row>
    <row r="2786" spans="1:29" x14ac:dyDescent="0.3">
      <c r="A2786" s="1">
        <f t="shared" si="439"/>
        <v>45228.979166659919</v>
      </c>
      <c r="B2786" s="6">
        <v>29</v>
      </c>
      <c r="C2786" s="6" t="s">
        <v>139</v>
      </c>
      <c r="D2786">
        <f>IF(HOUR(A2786)+MINUTE(A2786)/60&lt;=18,1,IF(HOUR(A2786)+MINUTE(A2786)/60&gt;=23.25,1,LOOKUP(DAY(A2786),calendario!$A$12:$A$41,calendario!$C$12:$C$41)))</f>
        <v>1</v>
      </c>
      <c r="E2786" s="89">
        <f t="shared" si="440"/>
        <v>4.5093544921874997</v>
      </c>
      <c r="F2786" s="88">
        <v>18.037417968749999</v>
      </c>
      <c r="G2786" s="89">
        <f t="shared" si="441"/>
        <v>4.4967583007812504</v>
      </c>
      <c r="H2786" s="86">
        <v>17.987033203125002</v>
      </c>
      <c r="O2786" s="53">
        <f t="shared" si="431"/>
        <v>0</v>
      </c>
      <c r="P2786" s="54">
        <f t="shared" si="432"/>
        <v>58.927641853201457</v>
      </c>
      <c r="Q2786" s="69">
        <v>25.771127277459655</v>
      </c>
      <c r="R2786" s="53">
        <f t="shared" si="433"/>
        <v>15.105066241540865</v>
      </c>
      <c r="S2786" s="53">
        <f t="shared" si="434"/>
        <v>0</v>
      </c>
      <c r="T2786" s="53">
        <f t="shared" si="435"/>
        <v>0</v>
      </c>
      <c r="U2786" s="53">
        <f t="shared" si="436"/>
        <v>58.927641853201457</v>
      </c>
      <c r="V2786" s="69">
        <v>25.771127277459655</v>
      </c>
      <c r="W2786" s="53">
        <f t="shared" si="437"/>
        <v>15.105066241540865</v>
      </c>
      <c r="X2786" s="53">
        <f t="shared" si="438"/>
        <v>0</v>
      </c>
      <c r="Y2786" s="12"/>
      <c r="Z2786" s="21"/>
      <c r="AA2786" s="48"/>
      <c r="AB2786" s="21"/>
      <c r="AC2786" s="12"/>
    </row>
    <row r="2787" spans="1:29" x14ac:dyDescent="0.3">
      <c r="A2787" s="1">
        <f t="shared" si="439"/>
        <v>45228.989583326584</v>
      </c>
      <c r="B2787" s="6">
        <v>29</v>
      </c>
      <c r="C2787" s="6" t="s">
        <v>140</v>
      </c>
      <c r="D2787">
        <f>IF(HOUR(A2787)+MINUTE(A2787)/60&lt;=18,1,IF(HOUR(A2787)+MINUTE(A2787)/60&gt;=23.25,1,LOOKUP(DAY(A2787),calendario!$A$12:$A$41,calendario!$C$12:$C$41)))</f>
        <v>1</v>
      </c>
      <c r="E2787" s="89">
        <f t="shared" si="440"/>
        <v>4.5095185546875003</v>
      </c>
      <c r="F2787" s="88">
        <v>18.038074218750001</v>
      </c>
      <c r="G2787" s="89">
        <f t="shared" si="441"/>
        <v>4.4972421875000004</v>
      </c>
      <c r="H2787" s="86">
        <v>17.988968750000002</v>
      </c>
      <c r="O2787" s="53">
        <f t="shared" si="431"/>
        <v>0</v>
      </c>
      <c r="P2787" s="54">
        <f t="shared" si="432"/>
        <v>58.927641853201457</v>
      </c>
      <c r="Q2787" s="69">
        <v>26.070915929203537</v>
      </c>
      <c r="R2787" s="53">
        <f t="shared" si="433"/>
        <v>14.955171915668924</v>
      </c>
      <c r="S2787" s="53">
        <f t="shared" si="434"/>
        <v>0</v>
      </c>
      <c r="T2787" s="53">
        <f t="shared" si="435"/>
        <v>0</v>
      </c>
      <c r="U2787" s="53">
        <f t="shared" si="436"/>
        <v>58.927641853201457</v>
      </c>
      <c r="V2787" s="69">
        <v>26.070915929203537</v>
      </c>
      <c r="W2787" s="53">
        <f t="shared" si="437"/>
        <v>14.955171915668924</v>
      </c>
      <c r="X2787" s="53">
        <f t="shared" si="438"/>
        <v>0</v>
      </c>
      <c r="Y2787" s="12"/>
      <c r="Z2787" s="21"/>
      <c r="AA2787" s="48"/>
      <c r="AB2787" s="21"/>
      <c r="AC2787" s="12"/>
    </row>
    <row r="2788" spans="1:29" x14ac:dyDescent="0.3">
      <c r="A2788" s="1">
        <f t="shared" si="439"/>
        <v>45228.999999993248</v>
      </c>
      <c r="B2788" s="6">
        <v>29</v>
      </c>
      <c r="C2788" s="6" t="s">
        <v>141</v>
      </c>
      <c r="D2788">
        <f>IF(HOUR(A2788)+MINUTE(A2788)/60&lt;=18,1,IF(HOUR(A2788)+MINUTE(A2788)/60&gt;=23.25,1,LOOKUP(DAY(A2788),calendario!$A$12:$A$41,calendario!$C$12:$C$41)))</f>
        <v>1</v>
      </c>
      <c r="E2788" s="89">
        <f t="shared" si="440"/>
        <v>4.5095791015625002</v>
      </c>
      <c r="F2788" s="88">
        <v>18.038316406250001</v>
      </c>
      <c r="G2788" s="89">
        <f t="shared" si="441"/>
        <v>4.4970214843749998</v>
      </c>
      <c r="H2788" s="86">
        <v>17.988085937499999</v>
      </c>
      <c r="O2788" s="53">
        <f t="shared" si="431"/>
        <v>0</v>
      </c>
      <c r="P2788" s="54">
        <f t="shared" si="432"/>
        <v>58.927641853201457</v>
      </c>
      <c r="Q2788" s="69">
        <v>26.070915929203537</v>
      </c>
      <c r="R2788" s="53">
        <f t="shared" si="433"/>
        <v>14.955171915668924</v>
      </c>
      <c r="S2788" s="53">
        <f t="shared" si="434"/>
        <v>0</v>
      </c>
      <c r="T2788" s="53">
        <f t="shared" si="435"/>
        <v>0</v>
      </c>
      <c r="U2788" s="53">
        <f t="shared" si="436"/>
        <v>58.927641853201457</v>
      </c>
      <c r="V2788" s="69">
        <v>26.070915929203537</v>
      </c>
      <c r="W2788" s="53">
        <f t="shared" si="437"/>
        <v>14.955171915668924</v>
      </c>
      <c r="X2788" s="53">
        <f t="shared" si="438"/>
        <v>0</v>
      </c>
      <c r="Y2788" s="12"/>
      <c r="Z2788" s="21"/>
      <c r="AA2788" s="48"/>
      <c r="AB2788" s="21"/>
      <c r="AC2788" s="12"/>
    </row>
    <row r="2789" spans="1:29" x14ac:dyDescent="0.3">
      <c r="A2789" s="1">
        <f t="shared" si="439"/>
        <v>45229.010416659912</v>
      </c>
      <c r="B2789" s="6">
        <v>30</v>
      </c>
      <c r="C2789" s="6" t="s">
        <v>142</v>
      </c>
      <c r="D2789">
        <f>IF(HOUR(A2789)+MINUTE(A2789)/60&lt;=18,1,IF(HOUR(A2789)+MINUTE(A2789)/60&gt;=23.25,1,LOOKUP(DAY(A2789),calendario!$A$12:$A$41,calendario!$C$12:$C$41)))</f>
        <v>1</v>
      </c>
      <c r="E2789" s="89">
        <f t="shared" si="440"/>
        <v>3.8480603027343752</v>
      </c>
      <c r="F2789" s="88">
        <v>15.392241210937501</v>
      </c>
      <c r="G2789" s="89">
        <f t="shared" si="441"/>
        <v>3.557996337890625</v>
      </c>
      <c r="H2789" s="86">
        <v>14.2319853515625</v>
      </c>
      <c r="O2789" s="53">
        <f t="shared" si="431"/>
        <v>0.60073138256005154</v>
      </c>
      <c r="P2789" s="54">
        <f t="shared" si="432"/>
        <v>58.927641853201457</v>
      </c>
      <c r="Q2789" s="69">
        <v>38.581003123373243</v>
      </c>
      <c r="R2789" s="53">
        <f t="shared" si="433"/>
        <v>8.7001283185840705</v>
      </c>
      <c r="S2789" s="53">
        <f t="shared" si="434"/>
        <v>5.2264401132728651</v>
      </c>
      <c r="T2789" s="53">
        <f t="shared" si="435"/>
        <v>0.89661553597054489</v>
      </c>
      <c r="U2789" s="53">
        <f t="shared" si="436"/>
        <v>58.927641853201457</v>
      </c>
      <c r="V2789" s="69">
        <v>38.581003123373243</v>
      </c>
      <c r="W2789" s="53">
        <f t="shared" si="437"/>
        <v>8.7001283185840705</v>
      </c>
      <c r="X2789" s="53">
        <f t="shared" si="438"/>
        <v>7.800670215379772</v>
      </c>
      <c r="Y2789" s="12"/>
      <c r="Z2789" s="21"/>
      <c r="AA2789" s="48"/>
      <c r="AB2789" s="21"/>
      <c r="AC2789" s="12"/>
    </row>
    <row r="2790" spans="1:29" x14ac:dyDescent="0.3">
      <c r="A2790" s="1">
        <f t="shared" si="439"/>
        <v>45229.020833326576</v>
      </c>
      <c r="B2790" s="6">
        <v>30</v>
      </c>
      <c r="C2790" s="6" t="s">
        <v>34</v>
      </c>
      <c r="D2790">
        <f>IF(HOUR(A2790)+MINUTE(A2790)/60&lt;=18,1,IF(HOUR(A2790)+MINUTE(A2790)/60&gt;=23.25,1,LOOKUP(DAY(A2790),calendario!$A$12:$A$41,calendario!$C$12:$C$41)))</f>
        <v>1</v>
      </c>
      <c r="E2790" s="89">
        <f t="shared" si="440"/>
        <v>8.2382614135742188E-2</v>
      </c>
      <c r="F2790" s="88">
        <v>0.32953045654296875</v>
      </c>
      <c r="G2790" s="89">
        <f t="shared" si="441"/>
        <v>0</v>
      </c>
      <c r="H2790" s="86">
        <v>0</v>
      </c>
      <c r="O2790" s="53">
        <f t="shared" si="431"/>
        <v>4.441968109459177</v>
      </c>
      <c r="P2790" s="54">
        <f t="shared" si="432"/>
        <v>58.927641853201457</v>
      </c>
      <c r="Q2790" s="69">
        <v>38.581003123373243</v>
      </c>
      <c r="R2790" s="53">
        <f t="shared" si="433"/>
        <v>8.7001283185840705</v>
      </c>
      <c r="S2790" s="53">
        <f t="shared" si="434"/>
        <v>38.645692539353135</v>
      </c>
      <c r="T2790" s="53">
        <f t="shared" si="435"/>
        <v>4.5260037464002503</v>
      </c>
      <c r="U2790" s="53">
        <f t="shared" si="436"/>
        <v>58.927641853201457</v>
      </c>
      <c r="V2790" s="69">
        <v>38.581003123373243</v>
      </c>
      <c r="W2790" s="53">
        <f t="shared" si="437"/>
        <v>8.7001283185840705</v>
      </c>
      <c r="X2790" s="53">
        <f t="shared" si="438"/>
        <v>39.376813364074415</v>
      </c>
      <c r="Y2790" s="12"/>
      <c r="Z2790" s="21"/>
      <c r="AA2790" s="48"/>
      <c r="AB2790" s="21"/>
      <c r="AC2790" s="12"/>
    </row>
    <row r="2791" spans="1:29" x14ac:dyDescent="0.3">
      <c r="A2791" s="1">
        <f t="shared" si="439"/>
        <v>45229.031249993241</v>
      </c>
      <c r="B2791" s="6">
        <v>30</v>
      </c>
      <c r="C2791" s="6" t="s">
        <v>36</v>
      </c>
      <c r="D2791">
        <f>IF(HOUR(A2791)+MINUTE(A2791)/60&lt;=18,1,IF(HOUR(A2791)+MINUTE(A2791)/60&gt;=23.25,1,LOOKUP(DAY(A2791),calendario!$A$12:$A$41,calendario!$C$12:$C$41)))</f>
        <v>1</v>
      </c>
      <c r="E2791" s="89">
        <f t="shared" si="440"/>
        <v>0</v>
      </c>
      <c r="F2791" s="88">
        <v>0</v>
      </c>
      <c r="G2791" s="89">
        <f t="shared" si="441"/>
        <v>0</v>
      </c>
      <c r="H2791" s="86">
        <v>0</v>
      </c>
      <c r="O2791" s="53">
        <f t="shared" si="431"/>
        <v>4.5260037464002503</v>
      </c>
      <c r="P2791" s="54">
        <f t="shared" si="432"/>
        <v>58.927641853201457</v>
      </c>
      <c r="Q2791" s="69">
        <v>37.808873503383658</v>
      </c>
      <c r="R2791" s="53">
        <f t="shared" si="433"/>
        <v>9.0861931285788629</v>
      </c>
      <c r="S2791" s="53">
        <f t="shared" si="434"/>
        <v>41.124144140464146</v>
      </c>
      <c r="T2791" s="53">
        <f t="shared" si="435"/>
        <v>4.5260037464002503</v>
      </c>
      <c r="U2791" s="53">
        <f t="shared" si="436"/>
        <v>58.927641853201457</v>
      </c>
      <c r="V2791" s="69">
        <v>37.808873503383658</v>
      </c>
      <c r="W2791" s="53">
        <f t="shared" si="437"/>
        <v>9.0861931285788629</v>
      </c>
      <c r="X2791" s="53">
        <f t="shared" si="438"/>
        <v>41.124144140464146</v>
      </c>
      <c r="Y2791" s="12"/>
      <c r="Z2791" s="21"/>
      <c r="AA2791" s="48"/>
      <c r="AB2791" s="21"/>
      <c r="AC2791" s="12"/>
    </row>
    <row r="2792" spans="1:29" x14ac:dyDescent="0.3">
      <c r="A2792" s="1">
        <f t="shared" si="439"/>
        <v>45229.041666659905</v>
      </c>
      <c r="B2792" s="6">
        <v>30</v>
      </c>
      <c r="C2792" s="6" t="s">
        <v>38</v>
      </c>
      <c r="D2792">
        <f>IF(HOUR(A2792)+MINUTE(A2792)/60&lt;=18,1,IF(HOUR(A2792)+MINUTE(A2792)/60&gt;=23.25,1,LOOKUP(DAY(A2792),calendario!$A$12:$A$41,calendario!$C$12:$C$41)))</f>
        <v>1</v>
      </c>
      <c r="E2792" s="89">
        <f t="shared" si="440"/>
        <v>0</v>
      </c>
      <c r="F2792" s="88">
        <v>0</v>
      </c>
      <c r="G2792" s="89">
        <f t="shared" si="441"/>
        <v>0</v>
      </c>
      <c r="H2792" s="86">
        <v>0</v>
      </c>
      <c r="O2792" s="53">
        <f t="shared" si="431"/>
        <v>4.5260037464002503</v>
      </c>
      <c r="P2792" s="54">
        <f t="shared" si="432"/>
        <v>58.927641853201457</v>
      </c>
      <c r="Q2792" s="69">
        <v>37.808873503383658</v>
      </c>
      <c r="R2792" s="53">
        <f t="shared" si="433"/>
        <v>9.0861931285788629</v>
      </c>
      <c r="S2792" s="53">
        <f t="shared" si="434"/>
        <v>41.124144140464146</v>
      </c>
      <c r="T2792" s="53">
        <f t="shared" si="435"/>
        <v>4.5260037464002503</v>
      </c>
      <c r="U2792" s="53">
        <f t="shared" si="436"/>
        <v>58.927641853201457</v>
      </c>
      <c r="V2792" s="69">
        <v>37.808873503383658</v>
      </c>
      <c r="W2792" s="53">
        <f t="shared" si="437"/>
        <v>9.0861931285788629</v>
      </c>
      <c r="X2792" s="53">
        <f t="shared" si="438"/>
        <v>41.124144140464146</v>
      </c>
      <c r="Y2792" s="12"/>
      <c r="Z2792" s="21"/>
      <c r="AA2792" s="48"/>
      <c r="AB2792" s="21"/>
      <c r="AC2792" s="12"/>
    </row>
    <row r="2793" spans="1:29" x14ac:dyDescent="0.3">
      <c r="A2793" s="1">
        <f t="shared" si="439"/>
        <v>45229.052083326569</v>
      </c>
      <c r="B2793" s="6">
        <v>30</v>
      </c>
      <c r="C2793" s="6" t="s">
        <v>40</v>
      </c>
      <c r="D2793">
        <f>IF(HOUR(A2793)+MINUTE(A2793)/60&lt;=18,1,IF(HOUR(A2793)+MINUTE(A2793)/60&gt;=23.25,1,LOOKUP(DAY(A2793),calendario!$A$12:$A$41,calendario!$C$12:$C$41)))</f>
        <v>1</v>
      </c>
      <c r="E2793" s="89">
        <f t="shared" si="440"/>
        <v>0</v>
      </c>
      <c r="F2793" s="88">
        <v>0</v>
      </c>
      <c r="G2793" s="89">
        <f t="shared" si="441"/>
        <v>0</v>
      </c>
      <c r="H2793" s="86">
        <v>0</v>
      </c>
      <c r="O2793" s="53">
        <f t="shared" si="431"/>
        <v>4.5260037464002503</v>
      </c>
      <c r="P2793" s="54">
        <f t="shared" si="432"/>
        <v>58.927641853201457</v>
      </c>
      <c r="Q2793" s="69">
        <v>38.236761322228006</v>
      </c>
      <c r="R2793" s="53">
        <f t="shared" si="433"/>
        <v>8.8722492191566893</v>
      </c>
      <c r="S2793" s="53">
        <f t="shared" si="434"/>
        <v>40.155833204899871</v>
      </c>
      <c r="T2793" s="53">
        <f t="shared" si="435"/>
        <v>4.5260037464002503</v>
      </c>
      <c r="U2793" s="53">
        <f t="shared" si="436"/>
        <v>58.927641853201457</v>
      </c>
      <c r="V2793" s="69">
        <v>38.236761322228006</v>
      </c>
      <c r="W2793" s="53">
        <f t="shared" si="437"/>
        <v>8.8722492191566893</v>
      </c>
      <c r="X2793" s="53">
        <f t="shared" si="438"/>
        <v>40.155833204899871</v>
      </c>
      <c r="Y2793" s="12"/>
      <c r="Z2793" s="21"/>
      <c r="AA2793" s="48"/>
      <c r="AB2793" s="21"/>
      <c r="AC2793" s="12"/>
    </row>
    <row r="2794" spans="1:29" x14ac:dyDescent="0.3">
      <c r="A2794" s="1">
        <f t="shared" si="439"/>
        <v>45229.062499993233</v>
      </c>
      <c r="B2794" s="6">
        <v>30</v>
      </c>
      <c r="C2794" s="6" t="s">
        <v>42</v>
      </c>
      <c r="D2794">
        <f>IF(HOUR(A2794)+MINUTE(A2794)/60&lt;=18,1,IF(HOUR(A2794)+MINUTE(A2794)/60&gt;=23.25,1,LOOKUP(DAY(A2794),calendario!$A$12:$A$41,calendario!$C$12:$C$41)))</f>
        <v>1</v>
      </c>
      <c r="E2794" s="89">
        <f t="shared" si="440"/>
        <v>0</v>
      </c>
      <c r="F2794" s="88">
        <v>0</v>
      </c>
      <c r="G2794" s="89">
        <f t="shared" si="441"/>
        <v>0</v>
      </c>
      <c r="H2794" s="86">
        <v>0</v>
      </c>
      <c r="O2794" s="53">
        <f t="shared" si="431"/>
        <v>4.5260037464002503</v>
      </c>
      <c r="P2794" s="54">
        <f t="shared" si="432"/>
        <v>58.927641853201457</v>
      </c>
      <c r="Q2794" s="69">
        <v>38.236761322228006</v>
      </c>
      <c r="R2794" s="53">
        <f t="shared" si="433"/>
        <v>8.8722492191566893</v>
      </c>
      <c r="S2794" s="53">
        <f t="shared" si="434"/>
        <v>40.155833204899871</v>
      </c>
      <c r="T2794" s="53">
        <f t="shared" si="435"/>
        <v>4.5260037464002503</v>
      </c>
      <c r="U2794" s="53">
        <f t="shared" si="436"/>
        <v>58.927641853201457</v>
      </c>
      <c r="V2794" s="69">
        <v>38.236761322228006</v>
      </c>
      <c r="W2794" s="53">
        <f t="shared" si="437"/>
        <v>8.8722492191566893</v>
      </c>
      <c r="X2794" s="53">
        <f t="shared" si="438"/>
        <v>40.155833204899871</v>
      </c>
      <c r="Y2794" s="12"/>
      <c r="Z2794" s="21"/>
      <c r="AA2794" s="48"/>
      <c r="AB2794" s="21"/>
      <c r="AC2794" s="12"/>
    </row>
    <row r="2795" spans="1:29" x14ac:dyDescent="0.3">
      <c r="A2795" s="1">
        <f t="shared" si="439"/>
        <v>45229.072916659898</v>
      </c>
      <c r="B2795" s="6">
        <v>30</v>
      </c>
      <c r="C2795" s="6" t="s">
        <v>43</v>
      </c>
      <c r="D2795">
        <f>IF(HOUR(A2795)+MINUTE(A2795)/60&lt;=18,1,IF(HOUR(A2795)+MINUTE(A2795)/60&gt;=23.25,1,LOOKUP(DAY(A2795),calendario!$A$12:$A$41,calendario!$C$12:$C$41)))</f>
        <v>1</v>
      </c>
      <c r="E2795" s="89">
        <f t="shared" si="440"/>
        <v>0</v>
      </c>
      <c r="F2795" s="88">
        <v>0</v>
      </c>
      <c r="G2795" s="89">
        <f t="shared" si="441"/>
        <v>0</v>
      </c>
      <c r="H2795" s="86">
        <v>0</v>
      </c>
      <c r="O2795" s="53">
        <f t="shared" si="431"/>
        <v>4.5260037464002503</v>
      </c>
      <c r="P2795" s="54">
        <f t="shared" si="432"/>
        <v>58.927641853201457</v>
      </c>
      <c r="Q2795" s="69">
        <v>38.239377928162419</v>
      </c>
      <c r="R2795" s="53">
        <f t="shared" si="433"/>
        <v>8.8709409161894826</v>
      </c>
      <c r="S2795" s="53">
        <f t="shared" si="434"/>
        <v>40.149911820768864</v>
      </c>
      <c r="T2795" s="53">
        <f t="shared" si="435"/>
        <v>4.5260037464002503</v>
      </c>
      <c r="U2795" s="53">
        <f t="shared" si="436"/>
        <v>58.927641853201457</v>
      </c>
      <c r="V2795" s="69">
        <v>38.239377928162419</v>
      </c>
      <c r="W2795" s="53">
        <f t="shared" si="437"/>
        <v>8.8709409161894826</v>
      </c>
      <c r="X2795" s="53">
        <f t="shared" si="438"/>
        <v>40.149911820768864</v>
      </c>
      <c r="Y2795" s="12"/>
      <c r="Z2795" s="21"/>
      <c r="AA2795" s="48"/>
      <c r="AB2795" s="21"/>
      <c r="AC2795" s="12"/>
    </row>
    <row r="2796" spans="1:29" x14ac:dyDescent="0.3">
      <c r="A2796" s="1">
        <f t="shared" si="439"/>
        <v>45229.083333326562</v>
      </c>
      <c r="B2796" s="6">
        <v>30</v>
      </c>
      <c r="C2796" s="6" t="s">
        <v>45</v>
      </c>
      <c r="D2796">
        <f>IF(HOUR(A2796)+MINUTE(A2796)/60&lt;=18,1,IF(HOUR(A2796)+MINUTE(A2796)/60&gt;=23.25,1,LOOKUP(DAY(A2796),calendario!$A$12:$A$41,calendario!$C$12:$C$41)))</f>
        <v>1</v>
      </c>
      <c r="E2796" s="89">
        <f t="shared" si="440"/>
        <v>0</v>
      </c>
      <c r="F2796" s="88">
        <v>0</v>
      </c>
      <c r="G2796" s="89">
        <f t="shared" si="441"/>
        <v>0</v>
      </c>
      <c r="H2796" s="86">
        <v>0</v>
      </c>
      <c r="O2796" s="53">
        <f t="shared" si="431"/>
        <v>4.5260037464002503</v>
      </c>
      <c r="P2796" s="54">
        <f t="shared" si="432"/>
        <v>58.927641853201457</v>
      </c>
      <c r="Q2796" s="69">
        <v>38.239377928162419</v>
      </c>
      <c r="R2796" s="53">
        <f t="shared" si="433"/>
        <v>8.8709409161894826</v>
      </c>
      <c r="S2796" s="53">
        <f t="shared" si="434"/>
        <v>40.149911820768864</v>
      </c>
      <c r="T2796" s="53">
        <f t="shared" si="435"/>
        <v>4.5260037464002503</v>
      </c>
      <c r="U2796" s="53">
        <f t="shared" si="436"/>
        <v>58.927641853201457</v>
      </c>
      <c r="V2796" s="69">
        <v>38.239377928162419</v>
      </c>
      <c r="W2796" s="53">
        <f t="shared" si="437"/>
        <v>8.8709409161894826</v>
      </c>
      <c r="X2796" s="53">
        <f t="shared" si="438"/>
        <v>40.149911820768864</v>
      </c>
      <c r="Y2796" s="12"/>
      <c r="Z2796" s="21"/>
      <c r="AA2796" s="48"/>
      <c r="AB2796" s="21"/>
      <c r="AC2796" s="12"/>
    </row>
    <row r="2797" spans="1:29" x14ac:dyDescent="0.3">
      <c r="A2797" s="1">
        <f t="shared" si="439"/>
        <v>45229.093749993226</v>
      </c>
      <c r="B2797" s="6">
        <v>30</v>
      </c>
      <c r="C2797" s="6" t="s">
        <v>46</v>
      </c>
      <c r="D2797">
        <f>IF(HOUR(A2797)+MINUTE(A2797)/60&lt;=18,1,IF(HOUR(A2797)+MINUTE(A2797)/60&gt;=23.25,1,LOOKUP(DAY(A2797),calendario!$A$12:$A$41,calendario!$C$12:$C$41)))</f>
        <v>1</v>
      </c>
      <c r="E2797" s="89">
        <f t="shared" si="440"/>
        <v>0</v>
      </c>
      <c r="F2797" s="88">
        <v>0</v>
      </c>
      <c r="G2797" s="89">
        <f t="shared" si="441"/>
        <v>0</v>
      </c>
      <c r="H2797" s="86">
        <v>0</v>
      </c>
      <c r="O2797" s="53">
        <f t="shared" si="431"/>
        <v>4.5260037464002503</v>
      </c>
      <c r="P2797" s="54">
        <f t="shared" si="432"/>
        <v>58.927641853201457</v>
      </c>
      <c r="Q2797" s="69">
        <v>37.741476314419572</v>
      </c>
      <c r="R2797" s="53">
        <f t="shared" si="433"/>
        <v>9.1198917230609062</v>
      </c>
      <c r="S2797" s="53">
        <f t="shared" si="434"/>
        <v>41.276664105338298</v>
      </c>
      <c r="T2797" s="53">
        <f t="shared" si="435"/>
        <v>4.5260037464002503</v>
      </c>
      <c r="U2797" s="53">
        <f t="shared" si="436"/>
        <v>58.927641853201457</v>
      </c>
      <c r="V2797" s="69">
        <v>37.741476314419572</v>
      </c>
      <c r="W2797" s="53">
        <f t="shared" si="437"/>
        <v>9.1198917230609062</v>
      </c>
      <c r="X2797" s="53">
        <f t="shared" si="438"/>
        <v>41.276664105338298</v>
      </c>
      <c r="Y2797" s="12"/>
      <c r="Z2797" s="21"/>
      <c r="AA2797" s="48"/>
      <c r="AB2797" s="21"/>
      <c r="AC2797" s="12"/>
    </row>
    <row r="2798" spans="1:29" x14ac:dyDescent="0.3">
      <c r="A2798" s="1">
        <f t="shared" si="439"/>
        <v>45229.10416665989</v>
      </c>
      <c r="B2798" s="6">
        <v>30</v>
      </c>
      <c r="C2798" s="6" t="s">
        <v>49</v>
      </c>
      <c r="D2798">
        <f>IF(HOUR(A2798)+MINUTE(A2798)/60&lt;=18,1,IF(HOUR(A2798)+MINUTE(A2798)/60&gt;=23.25,1,LOOKUP(DAY(A2798),calendario!$A$12:$A$41,calendario!$C$12:$C$41)))</f>
        <v>1</v>
      </c>
      <c r="E2798" s="89">
        <f t="shared" si="440"/>
        <v>0</v>
      </c>
      <c r="F2798" s="88">
        <v>0</v>
      </c>
      <c r="G2798" s="89">
        <f t="shared" si="441"/>
        <v>0</v>
      </c>
      <c r="H2798" s="86">
        <v>0</v>
      </c>
      <c r="O2798" s="53">
        <f t="shared" si="431"/>
        <v>4.5260037464002503</v>
      </c>
      <c r="P2798" s="54">
        <f t="shared" si="432"/>
        <v>58.927641853201457</v>
      </c>
      <c r="Q2798" s="69">
        <v>37.741476314419572</v>
      </c>
      <c r="R2798" s="53">
        <f t="shared" si="433"/>
        <v>9.1198917230609062</v>
      </c>
      <c r="S2798" s="53">
        <f t="shared" si="434"/>
        <v>41.276664105338298</v>
      </c>
      <c r="T2798" s="53">
        <f t="shared" si="435"/>
        <v>4.5260037464002503</v>
      </c>
      <c r="U2798" s="53">
        <f t="shared" si="436"/>
        <v>58.927641853201457</v>
      </c>
      <c r="V2798" s="69">
        <v>37.741476314419572</v>
      </c>
      <c r="W2798" s="53">
        <f t="shared" si="437"/>
        <v>9.1198917230609062</v>
      </c>
      <c r="X2798" s="53">
        <f t="shared" si="438"/>
        <v>41.276664105338298</v>
      </c>
      <c r="Y2798" s="12"/>
      <c r="Z2798" s="21"/>
      <c r="AA2798" s="48"/>
      <c r="AB2798" s="21"/>
      <c r="AC2798" s="12"/>
    </row>
    <row r="2799" spans="1:29" x14ac:dyDescent="0.3">
      <c r="A2799" s="1">
        <f t="shared" si="439"/>
        <v>45229.114583326555</v>
      </c>
      <c r="B2799" s="6">
        <v>30</v>
      </c>
      <c r="C2799" s="6" t="s">
        <v>52</v>
      </c>
      <c r="D2799">
        <f>IF(HOUR(A2799)+MINUTE(A2799)/60&lt;=18,1,IF(HOUR(A2799)+MINUTE(A2799)/60&gt;=23.25,1,LOOKUP(DAY(A2799),calendario!$A$12:$A$41,calendario!$C$12:$C$41)))</f>
        <v>1</v>
      </c>
      <c r="E2799" s="89">
        <f t="shared" si="440"/>
        <v>0</v>
      </c>
      <c r="F2799" s="88">
        <v>0</v>
      </c>
      <c r="G2799" s="89">
        <f t="shared" si="441"/>
        <v>0</v>
      </c>
      <c r="H2799" s="86">
        <v>0</v>
      </c>
      <c r="O2799" s="53">
        <f t="shared" si="431"/>
        <v>4.5260037464002503</v>
      </c>
      <c r="P2799" s="54">
        <f t="shared" si="432"/>
        <v>58.927641853201457</v>
      </c>
      <c r="Q2799" s="69">
        <v>38.300294898490371</v>
      </c>
      <c r="R2799" s="53">
        <f t="shared" si="433"/>
        <v>8.8404824310255066</v>
      </c>
      <c r="S2799" s="53">
        <f t="shared" si="434"/>
        <v>40.012056602807036</v>
      </c>
      <c r="T2799" s="53">
        <f t="shared" si="435"/>
        <v>4.5260037464002503</v>
      </c>
      <c r="U2799" s="53">
        <f t="shared" si="436"/>
        <v>58.927641853201457</v>
      </c>
      <c r="V2799" s="69">
        <v>38.300294898490371</v>
      </c>
      <c r="W2799" s="53">
        <f t="shared" si="437"/>
        <v>8.8404824310255066</v>
      </c>
      <c r="X2799" s="53">
        <f t="shared" si="438"/>
        <v>40.012056602807036</v>
      </c>
      <c r="Y2799" s="12"/>
      <c r="Z2799" s="21"/>
      <c r="AA2799" s="48"/>
      <c r="AB2799" s="21"/>
      <c r="AC2799" s="12"/>
    </row>
    <row r="2800" spans="1:29" x14ac:dyDescent="0.3">
      <c r="A2800" s="1">
        <f t="shared" si="439"/>
        <v>45229.124999993219</v>
      </c>
      <c r="B2800" s="6">
        <v>30</v>
      </c>
      <c r="C2800" s="6" t="s">
        <v>54</v>
      </c>
      <c r="D2800">
        <f>IF(HOUR(A2800)+MINUTE(A2800)/60&lt;=18,1,IF(HOUR(A2800)+MINUTE(A2800)/60&gt;=23.25,1,LOOKUP(DAY(A2800),calendario!$A$12:$A$41,calendario!$C$12:$C$41)))</f>
        <v>1</v>
      </c>
      <c r="E2800" s="89">
        <f t="shared" si="440"/>
        <v>0</v>
      </c>
      <c r="F2800" s="88">
        <v>0</v>
      </c>
      <c r="G2800" s="89">
        <f t="shared" si="441"/>
        <v>0</v>
      </c>
      <c r="H2800" s="86">
        <v>0</v>
      </c>
      <c r="O2800" s="53">
        <f t="shared" si="431"/>
        <v>4.5260037464002503</v>
      </c>
      <c r="P2800" s="54">
        <f t="shared" si="432"/>
        <v>58.927641853201457</v>
      </c>
      <c r="Q2800" s="69">
        <v>38.300294898490371</v>
      </c>
      <c r="R2800" s="53">
        <f t="shared" si="433"/>
        <v>8.8404824310255066</v>
      </c>
      <c r="S2800" s="53">
        <f t="shared" si="434"/>
        <v>40.012056602807036</v>
      </c>
      <c r="T2800" s="53">
        <f t="shared" si="435"/>
        <v>4.5260037464002503</v>
      </c>
      <c r="U2800" s="53">
        <f t="shared" si="436"/>
        <v>58.927641853201457</v>
      </c>
      <c r="V2800" s="69">
        <v>38.300294898490371</v>
      </c>
      <c r="W2800" s="53">
        <f t="shared" si="437"/>
        <v>8.8404824310255066</v>
      </c>
      <c r="X2800" s="53">
        <f t="shared" si="438"/>
        <v>40.012056602807036</v>
      </c>
      <c r="Y2800" s="12"/>
      <c r="Z2800" s="21"/>
      <c r="AA2800" s="48"/>
      <c r="AB2800" s="21"/>
      <c r="AC2800" s="12"/>
    </row>
    <row r="2801" spans="1:29" x14ac:dyDescent="0.3">
      <c r="A2801" s="1">
        <f t="shared" si="439"/>
        <v>45229.135416659883</v>
      </c>
      <c r="B2801" s="6">
        <v>30</v>
      </c>
      <c r="C2801" s="6" t="s">
        <v>55</v>
      </c>
      <c r="D2801">
        <f>IF(HOUR(A2801)+MINUTE(A2801)/60&lt;=18,1,IF(HOUR(A2801)+MINUTE(A2801)/60&gt;=23.25,1,LOOKUP(DAY(A2801),calendario!$A$12:$A$41,calendario!$C$12:$C$41)))</f>
        <v>1</v>
      </c>
      <c r="E2801" s="89">
        <f t="shared" si="440"/>
        <v>0</v>
      </c>
      <c r="F2801" s="88">
        <v>0</v>
      </c>
      <c r="G2801" s="89">
        <f t="shared" si="441"/>
        <v>0</v>
      </c>
      <c r="H2801" s="86">
        <v>0</v>
      </c>
      <c r="O2801" s="53">
        <f t="shared" si="431"/>
        <v>4.5260037464002503</v>
      </c>
      <c r="P2801" s="54">
        <f t="shared" si="432"/>
        <v>58.927641853201457</v>
      </c>
      <c r="Q2801" s="69">
        <v>38.276481520041649</v>
      </c>
      <c r="R2801" s="53">
        <f t="shared" si="433"/>
        <v>8.8523891202498675</v>
      </c>
      <c r="S2801" s="53">
        <f t="shared" si="434"/>
        <v>40.065946322843715</v>
      </c>
      <c r="T2801" s="53">
        <f t="shared" si="435"/>
        <v>4.5260037464002503</v>
      </c>
      <c r="U2801" s="53">
        <f t="shared" si="436"/>
        <v>58.927641853201457</v>
      </c>
      <c r="V2801" s="69">
        <v>38.276481520041649</v>
      </c>
      <c r="W2801" s="53">
        <f t="shared" si="437"/>
        <v>8.8523891202498675</v>
      </c>
      <c r="X2801" s="53">
        <f t="shared" si="438"/>
        <v>40.065946322843715</v>
      </c>
      <c r="Y2801" s="12"/>
      <c r="Z2801" s="21"/>
      <c r="AA2801" s="48"/>
      <c r="AB2801" s="21"/>
      <c r="AC2801" s="12"/>
    </row>
    <row r="2802" spans="1:29" x14ac:dyDescent="0.3">
      <c r="A2802" s="1">
        <f t="shared" si="439"/>
        <v>45229.145833326547</v>
      </c>
      <c r="B2802" s="6">
        <v>30</v>
      </c>
      <c r="C2802" s="6" t="s">
        <v>56</v>
      </c>
      <c r="D2802">
        <f>IF(HOUR(A2802)+MINUTE(A2802)/60&lt;=18,1,IF(HOUR(A2802)+MINUTE(A2802)/60&gt;=23.25,1,LOOKUP(DAY(A2802),calendario!$A$12:$A$41,calendario!$C$12:$C$41)))</f>
        <v>1</v>
      </c>
      <c r="E2802" s="89">
        <f t="shared" si="440"/>
        <v>0</v>
      </c>
      <c r="F2802" s="88">
        <v>0</v>
      </c>
      <c r="G2802" s="89">
        <f t="shared" si="441"/>
        <v>0</v>
      </c>
      <c r="H2802" s="86">
        <v>0</v>
      </c>
      <c r="O2802" s="53">
        <f t="shared" si="431"/>
        <v>4.5260037464002503</v>
      </c>
      <c r="P2802" s="54">
        <f t="shared" si="432"/>
        <v>58.927641853201457</v>
      </c>
      <c r="Q2802" s="69">
        <v>38.276481520041649</v>
      </c>
      <c r="R2802" s="53">
        <f t="shared" si="433"/>
        <v>8.8523891202498675</v>
      </c>
      <c r="S2802" s="53">
        <f t="shared" si="434"/>
        <v>40.065946322843715</v>
      </c>
      <c r="T2802" s="53">
        <f t="shared" si="435"/>
        <v>4.5260037464002503</v>
      </c>
      <c r="U2802" s="53">
        <f t="shared" si="436"/>
        <v>58.927641853201457</v>
      </c>
      <c r="V2802" s="69">
        <v>38.276481520041649</v>
      </c>
      <c r="W2802" s="53">
        <f t="shared" si="437"/>
        <v>8.8523891202498675</v>
      </c>
      <c r="X2802" s="53">
        <f t="shared" si="438"/>
        <v>40.065946322843715</v>
      </c>
      <c r="Y2802" s="12"/>
      <c r="Z2802" s="21"/>
      <c r="AA2802" s="48"/>
      <c r="AB2802" s="21"/>
      <c r="AC2802" s="12"/>
    </row>
    <row r="2803" spans="1:29" x14ac:dyDescent="0.3">
      <c r="A2803" s="1">
        <f t="shared" si="439"/>
        <v>45229.156249993212</v>
      </c>
      <c r="B2803" s="6">
        <v>30</v>
      </c>
      <c r="C2803" s="6" t="s">
        <v>57</v>
      </c>
      <c r="D2803">
        <f>IF(HOUR(A2803)+MINUTE(A2803)/60&lt;=18,1,IF(HOUR(A2803)+MINUTE(A2803)/60&gt;=23.25,1,LOOKUP(DAY(A2803),calendario!$A$12:$A$41,calendario!$C$12:$C$41)))</f>
        <v>1</v>
      </c>
      <c r="E2803" s="89">
        <f t="shared" si="440"/>
        <v>0</v>
      </c>
      <c r="F2803" s="88">
        <v>0</v>
      </c>
      <c r="G2803" s="89">
        <f t="shared" si="441"/>
        <v>0</v>
      </c>
      <c r="H2803" s="86">
        <v>0</v>
      </c>
      <c r="O2803" s="53">
        <f t="shared" si="431"/>
        <v>4.5260037464002503</v>
      </c>
      <c r="P2803" s="54">
        <f t="shared" si="432"/>
        <v>58.927641853201457</v>
      </c>
      <c r="Q2803" s="69">
        <v>37.861945080687143</v>
      </c>
      <c r="R2803" s="53">
        <f t="shared" si="433"/>
        <v>9.0596573399271207</v>
      </c>
      <c r="S2803" s="53">
        <f t="shared" si="434"/>
        <v>41.004043061612677</v>
      </c>
      <c r="T2803" s="53">
        <f t="shared" si="435"/>
        <v>4.5260037464002503</v>
      </c>
      <c r="U2803" s="53">
        <f t="shared" si="436"/>
        <v>58.927641853201457</v>
      </c>
      <c r="V2803" s="69">
        <v>37.861945080687143</v>
      </c>
      <c r="W2803" s="53">
        <f t="shared" si="437"/>
        <v>9.0596573399271207</v>
      </c>
      <c r="X2803" s="53">
        <f t="shared" si="438"/>
        <v>41.004043061612677</v>
      </c>
      <c r="Y2803" s="12"/>
      <c r="Z2803" s="21"/>
      <c r="AA2803" s="48"/>
      <c r="AB2803" s="21"/>
      <c r="AC2803" s="12"/>
    </row>
    <row r="2804" spans="1:29" x14ac:dyDescent="0.3">
      <c r="A2804" s="1">
        <f t="shared" si="439"/>
        <v>45229.166666659876</v>
      </c>
      <c r="B2804" s="6">
        <v>30</v>
      </c>
      <c r="C2804" s="6" t="s">
        <v>58</v>
      </c>
      <c r="D2804">
        <f>IF(HOUR(A2804)+MINUTE(A2804)/60&lt;=18,1,IF(HOUR(A2804)+MINUTE(A2804)/60&gt;=23.25,1,LOOKUP(DAY(A2804),calendario!$A$12:$A$41,calendario!$C$12:$C$41)))</f>
        <v>1</v>
      </c>
      <c r="E2804" s="89">
        <f t="shared" si="440"/>
        <v>0</v>
      </c>
      <c r="F2804" s="88">
        <v>0</v>
      </c>
      <c r="G2804" s="89">
        <f t="shared" si="441"/>
        <v>0</v>
      </c>
      <c r="H2804" s="86">
        <v>0</v>
      </c>
      <c r="O2804" s="53">
        <f t="shared" si="431"/>
        <v>4.5260037464002503</v>
      </c>
      <c r="P2804" s="54">
        <f t="shared" si="432"/>
        <v>58.927641853201457</v>
      </c>
      <c r="Q2804" s="69">
        <v>37.861945080687143</v>
      </c>
      <c r="R2804" s="53">
        <f t="shared" si="433"/>
        <v>9.0596573399271207</v>
      </c>
      <c r="S2804" s="53">
        <f t="shared" si="434"/>
        <v>41.004043061612677</v>
      </c>
      <c r="T2804" s="53">
        <f t="shared" si="435"/>
        <v>4.5260037464002503</v>
      </c>
      <c r="U2804" s="53">
        <f t="shared" si="436"/>
        <v>58.927641853201457</v>
      </c>
      <c r="V2804" s="69">
        <v>37.861945080687143</v>
      </c>
      <c r="W2804" s="53">
        <f t="shared" si="437"/>
        <v>9.0596573399271207</v>
      </c>
      <c r="X2804" s="53">
        <f t="shared" si="438"/>
        <v>41.004043061612677</v>
      </c>
      <c r="Y2804" s="12"/>
      <c r="Z2804" s="21"/>
      <c r="AA2804" s="48"/>
      <c r="AB2804" s="21"/>
      <c r="AC2804" s="12"/>
    </row>
    <row r="2805" spans="1:29" x14ac:dyDescent="0.3">
      <c r="A2805" s="1">
        <f t="shared" si="439"/>
        <v>45229.17708332654</v>
      </c>
      <c r="B2805" s="6">
        <v>30</v>
      </c>
      <c r="C2805" s="6" t="s">
        <v>60</v>
      </c>
      <c r="D2805">
        <f>IF(HOUR(A2805)+MINUTE(A2805)/60&lt;=18,1,IF(HOUR(A2805)+MINUTE(A2805)/60&gt;=23.25,1,LOOKUP(DAY(A2805),calendario!$A$12:$A$41,calendario!$C$12:$C$41)))</f>
        <v>1</v>
      </c>
      <c r="E2805" s="89">
        <f t="shared" si="440"/>
        <v>0</v>
      </c>
      <c r="F2805" s="88">
        <v>0</v>
      </c>
      <c r="G2805" s="89">
        <f t="shared" si="441"/>
        <v>0</v>
      </c>
      <c r="H2805" s="86">
        <v>0</v>
      </c>
      <c r="O2805" s="53">
        <f t="shared" si="431"/>
        <v>4.5260037464002503</v>
      </c>
      <c r="P2805" s="54">
        <f t="shared" si="432"/>
        <v>58.927641853201457</v>
      </c>
      <c r="Q2805" s="69">
        <v>38.589623373243107</v>
      </c>
      <c r="R2805" s="53">
        <f t="shared" si="433"/>
        <v>8.6958181936491385</v>
      </c>
      <c r="S2805" s="53">
        <f t="shared" si="434"/>
        <v>39.357305722471459</v>
      </c>
      <c r="T2805" s="53">
        <f t="shared" si="435"/>
        <v>4.5260037464002503</v>
      </c>
      <c r="U2805" s="53">
        <f t="shared" si="436"/>
        <v>58.927641853201457</v>
      </c>
      <c r="V2805" s="69">
        <v>38.589623373243107</v>
      </c>
      <c r="W2805" s="53">
        <f t="shared" si="437"/>
        <v>8.6958181936491385</v>
      </c>
      <c r="X2805" s="53">
        <f t="shared" si="438"/>
        <v>39.357305722471459</v>
      </c>
      <c r="Y2805" s="12"/>
      <c r="Z2805" s="21"/>
      <c r="AA2805" s="48"/>
      <c r="AB2805" s="21"/>
      <c r="AC2805" s="12"/>
    </row>
    <row r="2806" spans="1:29" x14ac:dyDescent="0.3">
      <c r="A2806" s="1">
        <f t="shared" si="439"/>
        <v>45229.187499993204</v>
      </c>
      <c r="B2806" s="6">
        <v>30</v>
      </c>
      <c r="C2806" s="6" t="s">
        <v>61</v>
      </c>
      <c r="D2806">
        <f>IF(HOUR(A2806)+MINUTE(A2806)/60&lt;=18,1,IF(HOUR(A2806)+MINUTE(A2806)/60&gt;=23.25,1,LOOKUP(DAY(A2806),calendario!$A$12:$A$41,calendario!$C$12:$C$41)))</f>
        <v>1</v>
      </c>
      <c r="E2806" s="89">
        <f t="shared" si="440"/>
        <v>0</v>
      </c>
      <c r="F2806" s="88">
        <v>0</v>
      </c>
      <c r="G2806" s="89">
        <f t="shared" si="441"/>
        <v>0</v>
      </c>
      <c r="H2806" s="86">
        <v>0</v>
      </c>
      <c r="O2806" s="53">
        <f t="shared" si="431"/>
        <v>4.5260037464002503</v>
      </c>
      <c r="P2806" s="54">
        <f t="shared" si="432"/>
        <v>58.927641853201457</v>
      </c>
      <c r="Q2806" s="69">
        <v>38.589623373243107</v>
      </c>
      <c r="R2806" s="53">
        <f t="shared" si="433"/>
        <v>8.6958181936491385</v>
      </c>
      <c r="S2806" s="53">
        <f t="shared" si="434"/>
        <v>39.357305722471459</v>
      </c>
      <c r="T2806" s="53">
        <f t="shared" si="435"/>
        <v>4.5260037464002503</v>
      </c>
      <c r="U2806" s="53">
        <f t="shared" si="436"/>
        <v>58.927641853201457</v>
      </c>
      <c r="V2806" s="69">
        <v>38.589623373243107</v>
      </c>
      <c r="W2806" s="53">
        <f t="shared" si="437"/>
        <v>8.6958181936491385</v>
      </c>
      <c r="X2806" s="53">
        <f t="shared" si="438"/>
        <v>39.357305722471459</v>
      </c>
      <c r="Y2806" s="12"/>
      <c r="Z2806" s="21"/>
      <c r="AA2806" s="48"/>
      <c r="AB2806" s="21"/>
      <c r="AC2806" s="12"/>
    </row>
    <row r="2807" spans="1:29" x14ac:dyDescent="0.3">
      <c r="A2807" s="1">
        <f t="shared" si="439"/>
        <v>45229.197916659868</v>
      </c>
      <c r="B2807" s="6">
        <v>30</v>
      </c>
      <c r="C2807" s="6" t="s">
        <v>62</v>
      </c>
      <c r="D2807">
        <f>IF(HOUR(A2807)+MINUTE(A2807)/60&lt;=18,1,IF(HOUR(A2807)+MINUTE(A2807)/60&gt;=23.25,1,LOOKUP(DAY(A2807),calendario!$A$12:$A$41,calendario!$C$12:$C$41)))</f>
        <v>1</v>
      </c>
      <c r="E2807" s="89">
        <f t="shared" si="440"/>
        <v>0</v>
      </c>
      <c r="F2807" s="88">
        <v>0</v>
      </c>
      <c r="G2807" s="89">
        <f t="shared" si="441"/>
        <v>0</v>
      </c>
      <c r="H2807" s="86">
        <v>0</v>
      </c>
      <c r="O2807" s="53">
        <f t="shared" si="431"/>
        <v>4.5260037464002503</v>
      </c>
      <c r="P2807" s="54">
        <f t="shared" si="432"/>
        <v>58.927641853201457</v>
      </c>
      <c r="Q2807" s="69">
        <v>38.418750390421657</v>
      </c>
      <c r="R2807" s="53">
        <f t="shared" si="433"/>
        <v>8.7812546850598636</v>
      </c>
      <c r="S2807" s="53">
        <f t="shared" si="434"/>
        <v>39.743991602675692</v>
      </c>
      <c r="T2807" s="53">
        <f t="shared" si="435"/>
        <v>4.5260037464002503</v>
      </c>
      <c r="U2807" s="53">
        <f t="shared" si="436"/>
        <v>58.927641853201457</v>
      </c>
      <c r="V2807" s="69">
        <v>38.418750390421657</v>
      </c>
      <c r="W2807" s="53">
        <f t="shared" si="437"/>
        <v>8.7812546850598636</v>
      </c>
      <c r="X2807" s="53">
        <f t="shared" si="438"/>
        <v>39.743991602675692</v>
      </c>
      <c r="Y2807" s="12"/>
      <c r="Z2807" s="21"/>
      <c r="AA2807" s="48"/>
      <c r="AB2807" s="21"/>
      <c r="AC2807" s="12"/>
    </row>
    <row r="2808" spans="1:29" x14ac:dyDescent="0.3">
      <c r="A2808" s="1">
        <f t="shared" si="439"/>
        <v>45229.208333326533</v>
      </c>
      <c r="B2808" s="6">
        <v>30</v>
      </c>
      <c r="C2808" s="6" t="s">
        <v>63</v>
      </c>
      <c r="D2808">
        <f>IF(HOUR(A2808)+MINUTE(A2808)/60&lt;=18,1,IF(HOUR(A2808)+MINUTE(A2808)/60&gt;=23.25,1,LOOKUP(DAY(A2808),calendario!$A$12:$A$41,calendario!$C$12:$C$41)))</f>
        <v>1</v>
      </c>
      <c r="E2808" s="89">
        <f t="shared" si="440"/>
        <v>0</v>
      </c>
      <c r="F2808" s="88">
        <v>0</v>
      </c>
      <c r="G2808" s="89">
        <f t="shared" si="441"/>
        <v>0</v>
      </c>
      <c r="H2808" s="86">
        <v>0</v>
      </c>
      <c r="O2808" s="53">
        <f t="shared" si="431"/>
        <v>4.5260037464002503</v>
      </c>
      <c r="P2808" s="54">
        <f t="shared" si="432"/>
        <v>58.927641853201457</v>
      </c>
      <c r="Q2808" s="69">
        <v>38.418750390421657</v>
      </c>
      <c r="R2808" s="53">
        <f t="shared" si="433"/>
        <v>8.7812546850598636</v>
      </c>
      <c r="S2808" s="53">
        <f t="shared" si="434"/>
        <v>39.743991602675692</v>
      </c>
      <c r="T2808" s="53">
        <f t="shared" si="435"/>
        <v>4.5260037464002503</v>
      </c>
      <c r="U2808" s="53">
        <f t="shared" si="436"/>
        <v>58.927641853201457</v>
      </c>
      <c r="V2808" s="69">
        <v>38.418750390421657</v>
      </c>
      <c r="W2808" s="53">
        <f t="shared" si="437"/>
        <v>8.7812546850598636</v>
      </c>
      <c r="X2808" s="53">
        <f t="shared" si="438"/>
        <v>39.743991602675692</v>
      </c>
      <c r="Y2808" s="12"/>
      <c r="Z2808" s="21"/>
      <c r="AA2808" s="48"/>
      <c r="AB2808" s="21"/>
      <c r="AC2808" s="12"/>
    </row>
    <row r="2809" spans="1:29" x14ac:dyDescent="0.3">
      <c r="A2809" s="1">
        <f t="shared" si="439"/>
        <v>45229.218749993197</v>
      </c>
      <c r="B2809" s="6">
        <v>30</v>
      </c>
      <c r="C2809" s="6" t="s">
        <v>64</v>
      </c>
      <c r="D2809">
        <f>IF(HOUR(A2809)+MINUTE(A2809)/60&lt;=18,1,IF(HOUR(A2809)+MINUTE(A2809)/60&gt;=23.25,1,LOOKUP(DAY(A2809),calendario!$A$12:$A$41,calendario!$C$12:$C$41)))</f>
        <v>1</v>
      </c>
      <c r="E2809" s="89">
        <f t="shared" si="440"/>
        <v>0</v>
      </c>
      <c r="F2809" s="88">
        <v>0</v>
      </c>
      <c r="G2809" s="89">
        <f t="shared" si="441"/>
        <v>0</v>
      </c>
      <c r="H2809" s="86">
        <v>0</v>
      </c>
      <c r="O2809" s="53">
        <f t="shared" si="431"/>
        <v>4.5260037464002503</v>
      </c>
      <c r="P2809" s="54">
        <f t="shared" si="432"/>
        <v>58.927641853201457</v>
      </c>
      <c r="Q2809" s="69">
        <v>37.10940213430505</v>
      </c>
      <c r="R2809" s="53">
        <f t="shared" si="433"/>
        <v>9.4359288131181671</v>
      </c>
      <c r="S2809" s="53">
        <f t="shared" si="434"/>
        <v>42.707049158938894</v>
      </c>
      <c r="T2809" s="53">
        <f t="shared" si="435"/>
        <v>4.5260037464002503</v>
      </c>
      <c r="U2809" s="53">
        <f t="shared" si="436"/>
        <v>58.927641853201457</v>
      </c>
      <c r="V2809" s="69">
        <v>37.10940213430505</v>
      </c>
      <c r="W2809" s="53">
        <f t="shared" si="437"/>
        <v>9.4359288131181671</v>
      </c>
      <c r="X2809" s="53">
        <f t="shared" si="438"/>
        <v>42.707049158938894</v>
      </c>
      <c r="Y2809" s="12"/>
      <c r="Z2809" s="21"/>
      <c r="AA2809" s="48"/>
      <c r="AB2809" s="21"/>
      <c r="AC2809" s="12"/>
    </row>
    <row r="2810" spans="1:29" x14ac:dyDescent="0.3">
      <c r="A2810" s="1">
        <f t="shared" si="439"/>
        <v>45229.229166659861</v>
      </c>
      <c r="B2810" s="6">
        <v>30</v>
      </c>
      <c r="C2810" s="6" t="s">
        <v>65</v>
      </c>
      <c r="D2810">
        <f>IF(HOUR(A2810)+MINUTE(A2810)/60&lt;=18,1,IF(HOUR(A2810)+MINUTE(A2810)/60&gt;=23.25,1,LOOKUP(DAY(A2810),calendario!$A$12:$A$41,calendario!$C$12:$C$41)))</f>
        <v>1</v>
      </c>
      <c r="E2810" s="89">
        <f t="shared" si="440"/>
        <v>0</v>
      </c>
      <c r="F2810" s="88">
        <v>0</v>
      </c>
      <c r="G2810" s="89">
        <f t="shared" si="441"/>
        <v>0</v>
      </c>
      <c r="H2810" s="86">
        <v>0</v>
      </c>
      <c r="O2810" s="53">
        <f t="shared" si="431"/>
        <v>4.5260037464002503</v>
      </c>
      <c r="P2810" s="54">
        <f t="shared" si="432"/>
        <v>58.927641853201457</v>
      </c>
      <c r="Q2810" s="69">
        <v>37.10940213430505</v>
      </c>
      <c r="R2810" s="53">
        <f t="shared" si="433"/>
        <v>9.4359288131181671</v>
      </c>
      <c r="S2810" s="53">
        <f t="shared" si="434"/>
        <v>42.707049158938894</v>
      </c>
      <c r="T2810" s="53">
        <f t="shared" si="435"/>
        <v>4.5260037464002503</v>
      </c>
      <c r="U2810" s="53">
        <f t="shared" si="436"/>
        <v>58.927641853201457</v>
      </c>
      <c r="V2810" s="69">
        <v>37.10940213430505</v>
      </c>
      <c r="W2810" s="53">
        <f t="shared" si="437"/>
        <v>9.4359288131181671</v>
      </c>
      <c r="X2810" s="53">
        <f t="shared" si="438"/>
        <v>42.707049158938894</v>
      </c>
      <c r="Y2810" s="12"/>
      <c r="Z2810" s="21"/>
      <c r="AA2810" s="48"/>
      <c r="AB2810" s="21"/>
      <c r="AC2810" s="12"/>
    </row>
    <row r="2811" spans="1:29" x14ac:dyDescent="0.3">
      <c r="A2811" s="1">
        <f t="shared" si="439"/>
        <v>45229.239583326525</v>
      </c>
      <c r="B2811" s="6">
        <v>30</v>
      </c>
      <c r="C2811" s="6" t="s">
        <v>66</v>
      </c>
      <c r="D2811">
        <f>IF(HOUR(A2811)+MINUTE(A2811)/60&lt;=18,1,IF(HOUR(A2811)+MINUTE(A2811)/60&gt;=23.25,1,LOOKUP(DAY(A2811),calendario!$A$12:$A$41,calendario!$C$12:$C$41)))</f>
        <v>1</v>
      </c>
      <c r="E2811" s="89">
        <f t="shared" si="440"/>
        <v>0</v>
      </c>
      <c r="F2811" s="88">
        <v>0</v>
      </c>
      <c r="G2811" s="89">
        <f t="shared" si="441"/>
        <v>0</v>
      </c>
      <c r="H2811" s="86">
        <v>0</v>
      </c>
      <c r="O2811" s="53">
        <f t="shared" si="431"/>
        <v>4.5260037464002503</v>
      </c>
      <c r="P2811" s="54">
        <f t="shared" si="432"/>
        <v>58.927641853201457</v>
      </c>
      <c r="Q2811" s="69">
        <v>37.114358407079649</v>
      </c>
      <c r="R2811" s="53">
        <f t="shared" si="433"/>
        <v>9.4334506767308675</v>
      </c>
      <c r="S2811" s="53">
        <f t="shared" si="434"/>
        <v>42.695833104365882</v>
      </c>
      <c r="T2811" s="53">
        <f t="shared" si="435"/>
        <v>4.5260037464002503</v>
      </c>
      <c r="U2811" s="53">
        <f t="shared" si="436"/>
        <v>58.927641853201457</v>
      </c>
      <c r="V2811" s="69">
        <v>37.114358407079649</v>
      </c>
      <c r="W2811" s="53">
        <f t="shared" si="437"/>
        <v>9.4334506767308675</v>
      </c>
      <c r="X2811" s="53">
        <f t="shared" si="438"/>
        <v>42.695833104365882</v>
      </c>
      <c r="Y2811" s="12"/>
      <c r="Z2811" s="21"/>
      <c r="AA2811" s="48"/>
      <c r="AB2811" s="21"/>
      <c r="AC2811" s="12"/>
    </row>
    <row r="2812" spans="1:29" x14ac:dyDescent="0.3">
      <c r="A2812" s="1">
        <f t="shared" si="439"/>
        <v>45229.24999999319</v>
      </c>
      <c r="B2812" s="6">
        <v>30</v>
      </c>
      <c r="C2812" s="6" t="s">
        <v>67</v>
      </c>
      <c r="D2812">
        <f>IF(HOUR(A2812)+MINUTE(A2812)/60&lt;=18,1,IF(HOUR(A2812)+MINUTE(A2812)/60&gt;=23.25,1,LOOKUP(DAY(A2812),calendario!$A$12:$A$41,calendario!$C$12:$C$41)))</f>
        <v>1</v>
      </c>
      <c r="E2812" s="89">
        <f t="shared" si="440"/>
        <v>1.8473950195312501</v>
      </c>
      <c r="F2812" s="88">
        <v>7.3895800781250003</v>
      </c>
      <c r="G2812" s="89">
        <f t="shared" si="441"/>
        <v>2.813714111328125</v>
      </c>
      <c r="H2812" s="86">
        <v>11.2548564453125</v>
      </c>
      <c r="O2812" s="53">
        <f t="shared" si="431"/>
        <v>2.6415403947970511</v>
      </c>
      <c r="P2812" s="54">
        <f t="shared" si="432"/>
        <v>58.927641853201457</v>
      </c>
      <c r="Q2812" s="69">
        <v>37.114358407079649</v>
      </c>
      <c r="R2812" s="53">
        <f t="shared" si="433"/>
        <v>9.4334506767308675</v>
      </c>
      <c r="S2812" s="53">
        <f t="shared" si="434"/>
        <v>24.918841024910165</v>
      </c>
      <c r="T2812" s="53">
        <f t="shared" si="435"/>
        <v>1.6558319268226445</v>
      </c>
      <c r="U2812" s="53">
        <f t="shared" si="436"/>
        <v>58.927641853201457</v>
      </c>
      <c r="V2812" s="69">
        <v>37.114358407079649</v>
      </c>
      <c r="W2812" s="53">
        <f t="shared" si="437"/>
        <v>9.4334506767308675</v>
      </c>
      <c r="X2812" s="53">
        <f t="shared" si="438"/>
        <v>15.620208810637651</v>
      </c>
      <c r="Y2812" s="12"/>
      <c r="Z2812" s="21"/>
      <c r="AA2812" s="48"/>
      <c r="AB2812" s="21"/>
      <c r="AC2812" s="12"/>
    </row>
    <row r="2813" spans="1:29" x14ac:dyDescent="0.3">
      <c r="A2813" s="1">
        <f t="shared" si="439"/>
        <v>45229.260416659854</v>
      </c>
      <c r="B2813" s="6">
        <v>30</v>
      </c>
      <c r="C2813" s="6" t="s">
        <v>68</v>
      </c>
      <c r="D2813">
        <f>IF(HOUR(A2813)+MINUTE(A2813)/60&lt;=18,1,IF(HOUR(A2813)+MINUTE(A2813)/60&gt;=23.25,1,LOOKUP(DAY(A2813),calendario!$A$12:$A$41,calendario!$C$12:$C$41)))</f>
        <v>1</v>
      </c>
      <c r="E2813" s="89">
        <f t="shared" si="440"/>
        <v>4.4808930664062503</v>
      </c>
      <c r="F2813" s="88">
        <v>17.923572265625001</v>
      </c>
      <c r="G2813" s="89">
        <f t="shared" si="441"/>
        <v>4.4993520507812503</v>
      </c>
      <c r="H2813" s="86">
        <v>17.997408203125001</v>
      </c>
      <c r="O2813" s="53">
        <f t="shared" si="431"/>
        <v>0</v>
      </c>
      <c r="P2813" s="54">
        <f t="shared" si="432"/>
        <v>58.927641853201457</v>
      </c>
      <c r="Q2813" s="69">
        <v>37.545589276418532</v>
      </c>
      <c r="R2813" s="53">
        <f t="shared" si="433"/>
        <v>9.217835242061426</v>
      </c>
      <c r="S2813" s="53">
        <f t="shared" si="434"/>
        <v>0</v>
      </c>
      <c r="T2813" s="53">
        <f t="shared" si="435"/>
        <v>0</v>
      </c>
      <c r="U2813" s="53">
        <f t="shared" si="436"/>
        <v>58.927641853201457</v>
      </c>
      <c r="V2813" s="69">
        <v>37.545589276418532</v>
      </c>
      <c r="W2813" s="53">
        <f t="shared" si="437"/>
        <v>9.217835242061426</v>
      </c>
      <c r="X2813" s="53">
        <f t="shared" si="438"/>
        <v>0</v>
      </c>
      <c r="Y2813" s="12"/>
      <c r="Z2813" s="21"/>
      <c r="AA2813" s="48"/>
      <c r="AB2813" s="21"/>
      <c r="AC2813" s="12"/>
    </row>
    <row r="2814" spans="1:29" x14ac:dyDescent="0.3">
      <c r="A2814" s="1">
        <f t="shared" si="439"/>
        <v>45229.270833326518</v>
      </c>
      <c r="B2814" s="6">
        <v>30</v>
      </c>
      <c r="C2814" s="6" t="s">
        <v>69</v>
      </c>
      <c r="D2814">
        <f>IF(HOUR(A2814)+MINUTE(A2814)/60&lt;=18,1,IF(HOUR(A2814)+MINUTE(A2814)/60&gt;=23.25,1,LOOKUP(DAY(A2814),calendario!$A$12:$A$41,calendario!$C$12:$C$41)))</f>
        <v>1</v>
      </c>
      <c r="E2814" s="89">
        <f t="shared" si="440"/>
        <v>4.5092407226562496</v>
      </c>
      <c r="F2814" s="88">
        <v>18.036962890624999</v>
      </c>
      <c r="G2814" s="89">
        <f t="shared" si="441"/>
        <v>4.4999936523437496</v>
      </c>
      <c r="H2814" s="86">
        <v>17.999974609374998</v>
      </c>
      <c r="O2814" s="53">
        <f t="shared" si="431"/>
        <v>0</v>
      </c>
      <c r="P2814" s="54">
        <f t="shared" si="432"/>
        <v>58.927641853201457</v>
      </c>
      <c r="Q2814" s="69">
        <v>37.545589276418532</v>
      </c>
      <c r="R2814" s="53">
        <f t="shared" si="433"/>
        <v>9.217835242061426</v>
      </c>
      <c r="S2814" s="53">
        <f t="shared" si="434"/>
        <v>0</v>
      </c>
      <c r="T2814" s="53">
        <f t="shared" si="435"/>
        <v>0</v>
      </c>
      <c r="U2814" s="53">
        <f t="shared" si="436"/>
        <v>58.927641853201457</v>
      </c>
      <c r="V2814" s="69">
        <v>37.545589276418532</v>
      </c>
      <c r="W2814" s="53">
        <f t="shared" si="437"/>
        <v>9.217835242061426</v>
      </c>
      <c r="X2814" s="53">
        <f t="shared" si="438"/>
        <v>0</v>
      </c>
      <c r="Y2814" s="12"/>
      <c r="Z2814" s="21"/>
      <c r="AA2814" s="48"/>
      <c r="AB2814" s="21"/>
      <c r="AC2814" s="12"/>
    </row>
    <row r="2815" spans="1:29" x14ac:dyDescent="0.3">
      <c r="A2815" s="1">
        <f t="shared" si="439"/>
        <v>45229.281249993182</v>
      </c>
      <c r="B2815" s="6">
        <v>30</v>
      </c>
      <c r="C2815" s="6" t="s">
        <v>70</v>
      </c>
      <c r="D2815">
        <f>IF(HOUR(A2815)+MINUTE(A2815)/60&lt;=18,1,IF(HOUR(A2815)+MINUTE(A2815)/60&gt;=23.25,1,LOOKUP(DAY(A2815),calendario!$A$12:$A$41,calendario!$C$12:$C$41)))</f>
        <v>1</v>
      </c>
      <c r="E2815" s="89">
        <f t="shared" si="440"/>
        <v>4.5086958007812497</v>
      </c>
      <c r="F2815" s="88">
        <v>18.034783203124999</v>
      </c>
      <c r="G2815" s="89">
        <f t="shared" si="441"/>
        <v>4.4986357421875001</v>
      </c>
      <c r="H2815" s="86">
        <v>17.99454296875</v>
      </c>
      <c r="O2815" s="53">
        <f t="shared" si="431"/>
        <v>0</v>
      </c>
      <c r="P2815" s="54">
        <f t="shared" si="432"/>
        <v>58.927641853201457</v>
      </c>
      <c r="Q2815" s="69">
        <v>37.652919833420093</v>
      </c>
      <c r="R2815" s="53">
        <f t="shared" si="433"/>
        <v>9.1641699635606457</v>
      </c>
      <c r="S2815" s="53">
        <f t="shared" si="434"/>
        <v>0</v>
      </c>
      <c r="T2815" s="53">
        <f t="shared" si="435"/>
        <v>0</v>
      </c>
      <c r="U2815" s="53">
        <f t="shared" si="436"/>
        <v>58.927641853201457</v>
      </c>
      <c r="V2815" s="69">
        <v>37.652919833420093</v>
      </c>
      <c r="W2815" s="53">
        <f t="shared" si="437"/>
        <v>9.1641699635606457</v>
      </c>
      <c r="X2815" s="53">
        <f t="shared" si="438"/>
        <v>0</v>
      </c>
      <c r="Y2815" s="12"/>
      <c r="Z2815" s="21"/>
      <c r="AA2815" s="48"/>
      <c r="AB2815" s="21"/>
      <c r="AC2815" s="12"/>
    </row>
    <row r="2816" spans="1:29" x14ac:dyDescent="0.3">
      <c r="A2816" s="1">
        <f t="shared" si="439"/>
        <v>45229.291666659847</v>
      </c>
      <c r="B2816" s="6">
        <v>30</v>
      </c>
      <c r="C2816" s="6" t="s">
        <v>71</v>
      </c>
      <c r="D2816">
        <f>IF(HOUR(A2816)+MINUTE(A2816)/60&lt;=18,1,IF(HOUR(A2816)+MINUTE(A2816)/60&gt;=23.25,1,LOOKUP(DAY(A2816),calendario!$A$12:$A$41,calendario!$C$12:$C$41)))</f>
        <v>1</v>
      </c>
      <c r="E2816" s="89">
        <f t="shared" si="440"/>
        <v>4.5080439453125001</v>
      </c>
      <c r="F2816" s="88">
        <v>18.03217578125</v>
      </c>
      <c r="G2816" s="89">
        <f t="shared" si="441"/>
        <v>4.4990053710937499</v>
      </c>
      <c r="H2816" s="86">
        <v>17.996021484374999</v>
      </c>
      <c r="O2816" s="53">
        <f t="shared" si="431"/>
        <v>0</v>
      </c>
      <c r="P2816" s="54">
        <f t="shared" si="432"/>
        <v>58.927641853201457</v>
      </c>
      <c r="Q2816" s="69">
        <v>37.652919833420093</v>
      </c>
      <c r="R2816" s="53">
        <f t="shared" si="433"/>
        <v>9.1641699635606457</v>
      </c>
      <c r="S2816" s="53">
        <f t="shared" si="434"/>
        <v>0</v>
      </c>
      <c r="T2816" s="53">
        <f t="shared" si="435"/>
        <v>0</v>
      </c>
      <c r="U2816" s="53">
        <f t="shared" si="436"/>
        <v>58.927641853201457</v>
      </c>
      <c r="V2816" s="69">
        <v>37.652919833420093</v>
      </c>
      <c r="W2816" s="53">
        <f t="shared" si="437"/>
        <v>9.1641699635606457</v>
      </c>
      <c r="X2816" s="53">
        <f t="shared" si="438"/>
        <v>0</v>
      </c>
      <c r="Y2816" s="12"/>
      <c r="Z2816" s="21"/>
      <c r="AA2816" s="48"/>
      <c r="AB2816" s="21"/>
      <c r="AC2816" s="12"/>
    </row>
    <row r="2817" spans="1:29" x14ac:dyDescent="0.3">
      <c r="A2817" s="1">
        <f t="shared" si="439"/>
        <v>45229.302083326511</v>
      </c>
      <c r="B2817" s="6">
        <v>30</v>
      </c>
      <c r="C2817" s="6" t="s">
        <v>72</v>
      </c>
      <c r="D2817">
        <f>IF(HOUR(A2817)+MINUTE(A2817)/60&lt;=18,1,IF(HOUR(A2817)+MINUTE(A2817)/60&gt;=23.25,1,LOOKUP(DAY(A2817),calendario!$A$12:$A$41,calendario!$C$12:$C$41)))</f>
        <v>1</v>
      </c>
      <c r="E2817" s="89">
        <f t="shared" si="440"/>
        <v>4.5074121093750001</v>
      </c>
      <c r="F2817" s="88">
        <v>18.029648437500001</v>
      </c>
      <c r="G2817" s="89">
        <f t="shared" si="441"/>
        <v>4.4988564453124997</v>
      </c>
      <c r="H2817" s="86">
        <v>17.995425781249999</v>
      </c>
      <c r="O2817" s="53">
        <f t="shared" si="431"/>
        <v>0</v>
      </c>
      <c r="P2817" s="54">
        <f t="shared" si="432"/>
        <v>58.927641853201457</v>
      </c>
      <c r="Q2817" s="69">
        <v>36.92503279541905</v>
      </c>
      <c r="R2817" s="53">
        <f t="shared" si="433"/>
        <v>9.5281134825611673</v>
      </c>
      <c r="S2817" s="53">
        <f t="shared" si="434"/>
        <v>0</v>
      </c>
      <c r="T2817" s="53">
        <f t="shared" si="435"/>
        <v>0</v>
      </c>
      <c r="U2817" s="53">
        <f t="shared" si="436"/>
        <v>58.927641853201457</v>
      </c>
      <c r="V2817" s="69">
        <v>36.92503279541905</v>
      </c>
      <c r="W2817" s="53">
        <f t="shared" si="437"/>
        <v>9.5281134825611673</v>
      </c>
      <c r="X2817" s="53">
        <f t="shared" si="438"/>
        <v>0</v>
      </c>
      <c r="Y2817" s="12"/>
      <c r="Z2817" s="21"/>
      <c r="AA2817" s="48"/>
      <c r="AB2817" s="21"/>
      <c r="AC2817" s="12"/>
    </row>
    <row r="2818" spans="1:29" x14ac:dyDescent="0.3">
      <c r="A2818" s="1">
        <f t="shared" si="439"/>
        <v>45229.312499993175</v>
      </c>
      <c r="B2818" s="6">
        <v>30</v>
      </c>
      <c r="C2818" s="6" t="s">
        <v>73</v>
      </c>
      <c r="D2818">
        <f>IF(HOUR(A2818)+MINUTE(A2818)/60&lt;=18,1,IF(HOUR(A2818)+MINUTE(A2818)/60&gt;=23.25,1,LOOKUP(DAY(A2818),calendario!$A$12:$A$41,calendario!$C$12:$C$41)))</f>
        <v>1</v>
      </c>
      <c r="E2818" s="89">
        <f t="shared" si="440"/>
        <v>4.5068447265625</v>
      </c>
      <c r="F2818" s="88">
        <v>18.02737890625</v>
      </c>
      <c r="G2818" s="89">
        <f t="shared" si="441"/>
        <v>4.4991904296875003</v>
      </c>
      <c r="H2818" s="86">
        <v>17.996761718750001</v>
      </c>
      <c r="O2818" s="53">
        <f t="shared" si="431"/>
        <v>0</v>
      </c>
      <c r="P2818" s="54">
        <f t="shared" si="432"/>
        <v>58.927641853201457</v>
      </c>
      <c r="Q2818" s="69">
        <v>36.92503279541905</v>
      </c>
      <c r="R2818" s="53">
        <f t="shared" si="433"/>
        <v>9.5281134825611673</v>
      </c>
      <c r="S2818" s="53">
        <f t="shared" si="434"/>
        <v>0</v>
      </c>
      <c r="T2818" s="53">
        <f t="shared" si="435"/>
        <v>0</v>
      </c>
      <c r="U2818" s="53">
        <f t="shared" si="436"/>
        <v>58.927641853201457</v>
      </c>
      <c r="V2818" s="69">
        <v>36.92503279541905</v>
      </c>
      <c r="W2818" s="53">
        <f t="shared" si="437"/>
        <v>9.5281134825611673</v>
      </c>
      <c r="X2818" s="53">
        <f t="shared" si="438"/>
        <v>0</v>
      </c>
      <c r="Y2818" s="12"/>
      <c r="Z2818" s="21"/>
      <c r="AA2818" s="48"/>
      <c r="AB2818" s="21"/>
      <c r="AC2818" s="12"/>
    </row>
    <row r="2819" spans="1:29" x14ac:dyDescent="0.3">
      <c r="A2819" s="1">
        <f t="shared" si="439"/>
        <v>45229.322916659839</v>
      </c>
      <c r="B2819" s="6">
        <v>30</v>
      </c>
      <c r="C2819" s="6" t="s">
        <v>74</v>
      </c>
      <c r="D2819">
        <f>IF(HOUR(A2819)+MINUTE(A2819)/60&lt;=18,1,IF(HOUR(A2819)+MINUTE(A2819)/60&gt;=23.25,1,LOOKUP(DAY(A2819),calendario!$A$12:$A$41,calendario!$C$12:$C$41)))</f>
        <v>1</v>
      </c>
      <c r="E2819" s="89">
        <f t="shared" si="440"/>
        <v>4.50631298828125</v>
      </c>
      <c r="F2819" s="88">
        <v>18.025251953125</v>
      </c>
      <c r="G2819" s="89">
        <f t="shared" si="441"/>
        <v>4.4990361328124999</v>
      </c>
      <c r="H2819" s="86">
        <v>17.99614453125</v>
      </c>
      <c r="O2819" s="53">
        <f t="shared" si="431"/>
        <v>0</v>
      </c>
      <c r="P2819" s="54">
        <f t="shared" si="432"/>
        <v>58.927641853201457</v>
      </c>
      <c r="Q2819" s="69">
        <v>38.059312337324315</v>
      </c>
      <c r="R2819" s="53">
        <f t="shared" si="433"/>
        <v>8.9609737116085348</v>
      </c>
      <c r="S2819" s="53">
        <f t="shared" si="434"/>
        <v>0</v>
      </c>
      <c r="T2819" s="53">
        <f t="shared" si="435"/>
        <v>0</v>
      </c>
      <c r="U2819" s="53">
        <f t="shared" si="436"/>
        <v>58.927641853201457</v>
      </c>
      <c r="V2819" s="69">
        <v>38.059312337324315</v>
      </c>
      <c r="W2819" s="53">
        <f t="shared" si="437"/>
        <v>8.9609737116085348</v>
      </c>
      <c r="X2819" s="53">
        <f t="shared" si="438"/>
        <v>0</v>
      </c>
      <c r="Y2819" s="12"/>
      <c r="Z2819" s="21"/>
      <c r="AA2819" s="48"/>
      <c r="AB2819" s="21"/>
      <c r="AC2819" s="12"/>
    </row>
    <row r="2820" spans="1:29" x14ac:dyDescent="0.3">
      <c r="A2820" s="1">
        <f t="shared" si="439"/>
        <v>45229.333333326504</v>
      </c>
      <c r="B2820" s="6">
        <v>30</v>
      </c>
      <c r="C2820" s="6" t="s">
        <v>75</v>
      </c>
      <c r="D2820">
        <f>IF(HOUR(A2820)+MINUTE(A2820)/60&lt;=18,1,IF(HOUR(A2820)+MINUTE(A2820)/60&gt;=23.25,1,LOOKUP(DAY(A2820),calendario!$A$12:$A$41,calendario!$C$12:$C$41)))</f>
        <v>1</v>
      </c>
      <c r="E2820" s="89">
        <f t="shared" si="440"/>
        <v>4.5056142578124998</v>
      </c>
      <c r="F2820" s="88">
        <v>18.022457031249999</v>
      </c>
      <c r="G2820" s="89">
        <f t="shared" si="441"/>
        <v>4.4988471679687496</v>
      </c>
      <c r="H2820" s="86">
        <v>17.995388671874998</v>
      </c>
      <c r="O2820" s="53">
        <f t="shared" si="431"/>
        <v>0</v>
      </c>
      <c r="P2820" s="54">
        <f t="shared" si="432"/>
        <v>58.927641853201457</v>
      </c>
      <c r="Q2820" s="69">
        <v>38.059312337324315</v>
      </c>
      <c r="R2820" s="53">
        <f t="shared" si="433"/>
        <v>8.9609737116085348</v>
      </c>
      <c r="S2820" s="53">
        <f t="shared" si="434"/>
        <v>0</v>
      </c>
      <c r="T2820" s="53">
        <f t="shared" si="435"/>
        <v>0</v>
      </c>
      <c r="U2820" s="53">
        <f t="shared" si="436"/>
        <v>58.927641853201457</v>
      </c>
      <c r="V2820" s="69">
        <v>38.059312337324315</v>
      </c>
      <c r="W2820" s="53">
        <f t="shared" si="437"/>
        <v>8.9609737116085348</v>
      </c>
      <c r="X2820" s="53">
        <f t="shared" si="438"/>
        <v>0</v>
      </c>
      <c r="Y2820" s="12"/>
      <c r="Z2820" s="21"/>
      <c r="AA2820" s="48"/>
      <c r="AB2820" s="21"/>
      <c r="AC2820" s="12"/>
    </row>
    <row r="2821" spans="1:29" x14ac:dyDescent="0.3">
      <c r="A2821" s="1">
        <f t="shared" si="439"/>
        <v>45229.343749993168</v>
      </c>
      <c r="B2821" s="6">
        <v>30</v>
      </c>
      <c r="C2821" s="6" t="s">
        <v>76</v>
      </c>
      <c r="D2821">
        <f>IF(HOUR(A2821)+MINUTE(A2821)/60&lt;=18,1,IF(HOUR(A2821)+MINUTE(A2821)/60&gt;=23.25,1,LOOKUP(DAY(A2821),calendario!$A$12:$A$41,calendario!$C$12:$C$41)))</f>
        <v>1</v>
      </c>
      <c r="E2821" s="89">
        <f t="shared" si="440"/>
        <v>4.5047612304687501</v>
      </c>
      <c r="F2821" s="88">
        <v>18.019044921875</v>
      </c>
      <c r="G2821" s="89">
        <f t="shared" si="441"/>
        <v>4.4986958007812499</v>
      </c>
      <c r="H2821" s="86">
        <v>17.994783203124999</v>
      </c>
      <c r="O2821" s="53">
        <f t="shared" ref="O2821:O2884" si="442">IF(($K$2*95%/4-E2821)*$M$8*$M$9&lt;0,0,($K$2*95%/4-E2821)*$M$8*$M$9)</f>
        <v>0</v>
      </c>
      <c r="P2821" s="54">
        <f t="shared" ref="P2821:P2884" si="443">IF(B2821&lt;=3,IF(D2821=1,$L$14*10/$K$11,$K$14*10/$K$11),IF(D2821=1,$L$15*10/$K$11,$K$15*10/$K$11))</f>
        <v>58.927641853201457</v>
      </c>
      <c r="Q2821" s="69">
        <v>37.94582118688183</v>
      </c>
      <c r="R2821" s="53">
        <f t="shared" ref="R2821:R2884" si="444">IF((P2821*95%-Q2821)/2&lt;0,0,(P2821*95%-Q2821)/2)</f>
        <v>9.0177192868297773</v>
      </c>
      <c r="S2821" s="53">
        <f t="shared" ref="S2821:S2884" si="445">R2821*O2821</f>
        <v>0</v>
      </c>
      <c r="T2821" s="53">
        <f t="shared" ref="T2821:T2884" si="446">IF(($K$3*95%/4-G2821)*$M$8*$M$9&lt;0,0,($K$3*95%/4-G2821)*$M$8*$M$9)</f>
        <v>0</v>
      </c>
      <c r="U2821" s="53">
        <f t="shared" ref="U2821:U2884" si="447">IF(B2821&lt;=3,IF(D2821=1,$L$14*10/$K$11,$K$14*10/$K$11),IF(D2821=1,$L$15*10/$K$11,$K$15*10/$K$11))</f>
        <v>58.927641853201457</v>
      </c>
      <c r="V2821" s="69">
        <v>37.94582118688183</v>
      </c>
      <c r="W2821" s="53">
        <f t="shared" ref="W2821:W2884" si="448">IF((U2821*95%-V2821)/2&lt;0,0,(U2821*95%-V2821)/2)</f>
        <v>9.0177192868297773</v>
      </c>
      <c r="X2821" s="53">
        <f t="shared" ref="X2821:X2884" si="449">W2821*T2821</f>
        <v>0</v>
      </c>
      <c r="Y2821" s="12"/>
      <c r="Z2821" s="21"/>
      <c r="AA2821" s="48"/>
      <c r="AB2821" s="21"/>
      <c r="AC2821" s="12"/>
    </row>
    <row r="2822" spans="1:29" x14ac:dyDescent="0.3">
      <c r="A2822" s="1">
        <f t="shared" ref="A2822:A2885" si="450">A2821+0.0104166666666667</f>
        <v>45229.354166659832</v>
      </c>
      <c r="B2822" s="6">
        <v>30</v>
      </c>
      <c r="C2822" s="6" t="s">
        <v>77</v>
      </c>
      <c r="D2822">
        <f>IF(HOUR(A2822)+MINUTE(A2822)/60&lt;=18,1,IF(HOUR(A2822)+MINUTE(A2822)/60&gt;=23.25,1,LOOKUP(DAY(A2822),calendario!$A$12:$A$41,calendario!$C$12:$C$41)))</f>
        <v>1</v>
      </c>
      <c r="E2822" s="89">
        <f t="shared" ref="E2822:E2885" si="451">F2822/4</f>
        <v>4.5034926757812501</v>
      </c>
      <c r="F2822" s="88">
        <v>18.013970703125</v>
      </c>
      <c r="G2822" s="89">
        <f t="shared" ref="G2822:G2885" si="452">H2822/4</f>
        <v>4.4986420898437496</v>
      </c>
      <c r="H2822" s="86">
        <v>17.994568359374998</v>
      </c>
      <c r="O2822" s="53">
        <f t="shared" si="442"/>
        <v>0</v>
      </c>
      <c r="P2822" s="54">
        <f t="shared" si="443"/>
        <v>58.927641853201457</v>
      </c>
      <c r="Q2822" s="69">
        <v>37.94582118688183</v>
      </c>
      <c r="R2822" s="53">
        <f t="shared" si="444"/>
        <v>9.0177192868297773</v>
      </c>
      <c r="S2822" s="53">
        <f t="shared" si="445"/>
        <v>0</v>
      </c>
      <c r="T2822" s="53">
        <f t="shared" si="446"/>
        <v>0</v>
      </c>
      <c r="U2822" s="53">
        <f t="shared" si="447"/>
        <v>58.927641853201457</v>
      </c>
      <c r="V2822" s="69">
        <v>37.94582118688183</v>
      </c>
      <c r="W2822" s="53">
        <f t="shared" si="448"/>
        <v>9.0177192868297773</v>
      </c>
      <c r="X2822" s="53">
        <f t="shared" si="449"/>
        <v>0</v>
      </c>
      <c r="Y2822" s="12"/>
      <c r="Z2822" s="21"/>
      <c r="AA2822" s="48"/>
      <c r="AB2822" s="21"/>
      <c r="AC2822" s="12"/>
    </row>
    <row r="2823" spans="1:29" x14ac:dyDescent="0.3">
      <c r="A2823" s="1">
        <f t="shared" si="450"/>
        <v>45229.364583326496</v>
      </c>
      <c r="B2823" s="6">
        <v>30</v>
      </c>
      <c r="C2823" s="6" t="s">
        <v>78</v>
      </c>
      <c r="D2823">
        <f>IF(HOUR(A2823)+MINUTE(A2823)/60&lt;=18,1,IF(HOUR(A2823)+MINUTE(A2823)/60&gt;=23.25,1,LOOKUP(DAY(A2823),calendario!$A$12:$A$41,calendario!$C$12:$C$41)))</f>
        <v>1</v>
      </c>
      <c r="E2823" s="89">
        <f t="shared" si="451"/>
        <v>4.5022392578124997</v>
      </c>
      <c r="F2823" s="88">
        <v>18.008957031249999</v>
      </c>
      <c r="G2823" s="89">
        <f t="shared" si="452"/>
        <v>4.4982016601562496</v>
      </c>
      <c r="H2823" s="86">
        <v>17.992806640624998</v>
      </c>
      <c r="O2823" s="53">
        <f t="shared" si="442"/>
        <v>0</v>
      </c>
      <c r="P2823" s="54">
        <f t="shared" si="443"/>
        <v>58.927641853201457</v>
      </c>
      <c r="Q2823" s="69">
        <v>37.920847475273298</v>
      </c>
      <c r="R2823" s="53">
        <f t="shared" si="444"/>
        <v>9.030206142634043</v>
      </c>
      <c r="S2823" s="53">
        <f t="shared" si="445"/>
        <v>0</v>
      </c>
      <c r="T2823" s="53">
        <f t="shared" si="446"/>
        <v>0</v>
      </c>
      <c r="U2823" s="53">
        <f t="shared" si="447"/>
        <v>58.927641853201457</v>
      </c>
      <c r="V2823" s="69">
        <v>37.920847475273298</v>
      </c>
      <c r="W2823" s="53">
        <f t="shared" si="448"/>
        <v>9.030206142634043</v>
      </c>
      <c r="X2823" s="53">
        <f t="shared" si="449"/>
        <v>0</v>
      </c>
      <c r="Y2823" s="12"/>
      <c r="Z2823" s="21"/>
      <c r="AA2823" s="48"/>
      <c r="AB2823" s="21"/>
      <c r="AC2823" s="12"/>
    </row>
    <row r="2824" spans="1:29" x14ac:dyDescent="0.3">
      <c r="A2824" s="1">
        <f t="shared" si="450"/>
        <v>45229.374999993161</v>
      </c>
      <c r="B2824" s="6">
        <v>30</v>
      </c>
      <c r="C2824" s="6" t="s">
        <v>79</v>
      </c>
      <c r="D2824">
        <f>IF(HOUR(A2824)+MINUTE(A2824)/60&lt;=18,1,IF(HOUR(A2824)+MINUTE(A2824)/60&gt;=23.25,1,LOOKUP(DAY(A2824),calendario!$A$12:$A$41,calendario!$C$12:$C$41)))</f>
        <v>1</v>
      </c>
      <c r="E2824" s="89">
        <f t="shared" si="451"/>
        <v>4.5000483398437501</v>
      </c>
      <c r="F2824" s="88">
        <v>18.000193359375</v>
      </c>
      <c r="G2824" s="89">
        <f t="shared" si="452"/>
        <v>4.4983271484375003</v>
      </c>
      <c r="H2824" s="86">
        <v>17.993308593750001</v>
      </c>
      <c r="O2824" s="53">
        <f t="shared" si="442"/>
        <v>0</v>
      </c>
      <c r="P2824" s="54">
        <f t="shared" si="443"/>
        <v>58.927641853201457</v>
      </c>
      <c r="Q2824" s="69">
        <v>37.920847475273298</v>
      </c>
      <c r="R2824" s="53">
        <f t="shared" si="444"/>
        <v>9.030206142634043</v>
      </c>
      <c r="S2824" s="53">
        <f t="shared" si="445"/>
        <v>0</v>
      </c>
      <c r="T2824" s="53">
        <f t="shared" si="446"/>
        <v>0</v>
      </c>
      <c r="U2824" s="53">
        <f t="shared" si="447"/>
        <v>58.927641853201457</v>
      </c>
      <c r="V2824" s="69">
        <v>37.920847475273298</v>
      </c>
      <c r="W2824" s="53">
        <f t="shared" si="448"/>
        <v>9.030206142634043</v>
      </c>
      <c r="X2824" s="53">
        <f t="shared" si="449"/>
        <v>0</v>
      </c>
      <c r="Y2824" s="12"/>
      <c r="Z2824" s="21"/>
      <c r="AA2824" s="48"/>
      <c r="AB2824" s="21"/>
      <c r="AC2824" s="12"/>
    </row>
    <row r="2825" spans="1:29" x14ac:dyDescent="0.3">
      <c r="A2825" s="1">
        <f t="shared" si="450"/>
        <v>45229.385416659825</v>
      </c>
      <c r="B2825" s="6">
        <v>30</v>
      </c>
      <c r="C2825" s="6" t="s">
        <v>80</v>
      </c>
      <c r="D2825">
        <f>IF(HOUR(A2825)+MINUTE(A2825)/60&lt;=18,1,IF(HOUR(A2825)+MINUTE(A2825)/60&gt;=23.25,1,LOOKUP(DAY(A2825),calendario!$A$12:$A$41,calendario!$C$12:$C$41)))</f>
        <v>1</v>
      </c>
      <c r="E2825" s="89">
        <f t="shared" si="451"/>
        <v>4.4980234374999997</v>
      </c>
      <c r="F2825" s="88">
        <v>17.992093749999999</v>
      </c>
      <c r="G2825" s="89">
        <f t="shared" si="452"/>
        <v>4.4982187500000004</v>
      </c>
      <c r="H2825" s="86">
        <v>17.992875000000002</v>
      </c>
      <c r="O2825" s="53">
        <f t="shared" si="442"/>
        <v>0</v>
      </c>
      <c r="P2825" s="54">
        <f t="shared" si="443"/>
        <v>58.927641853201457</v>
      </c>
      <c r="Q2825" s="69">
        <v>38.027638729828219</v>
      </c>
      <c r="R2825" s="53">
        <f t="shared" si="444"/>
        <v>8.9768105153565827</v>
      </c>
      <c r="S2825" s="53">
        <f t="shared" si="445"/>
        <v>0</v>
      </c>
      <c r="T2825" s="53">
        <f t="shared" si="446"/>
        <v>0</v>
      </c>
      <c r="U2825" s="53">
        <f t="shared" si="447"/>
        <v>58.927641853201457</v>
      </c>
      <c r="V2825" s="69">
        <v>38.027638729828219</v>
      </c>
      <c r="W2825" s="53">
        <f t="shared" si="448"/>
        <v>8.9768105153565827</v>
      </c>
      <c r="X2825" s="53">
        <f t="shared" si="449"/>
        <v>0</v>
      </c>
      <c r="Y2825" s="12"/>
      <c r="Z2825" s="21"/>
      <c r="AA2825" s="48"/>
      <c r="AB2825" s="21"/>
      <c r="AC2825" s="12"/>
    </row>
    <row r="2826" spans="1:29" x14ac:dyDescent="0.3">
      <c r="A2826" s="1">
        <f t="shared" si="450"/>
        <v>45229.395833326489</v>
      </c>
      <c r="B2826" s="6">
        <v>30</v>
      </c>
      <c r="C2826" s="6" t="s">
        <v>81</v>
      </c>
      <c r="D2826">
        <f>IF(HOUR(A2826)+MINUTE(A2826)/60&lt;=18,1,IF(HOUR(A2826)+MINUTE(A2826)/60&gt;=23.25,1,LOOKUP(DAY(A2826),calendario!$A$12:$A$41,calendario!$C$12:$C$41)))</f>
        <v>1</v>
      </c>
      <c r="E2826" s="89">
        <f t="shared" si="451"/>
        <v>4.4962968749999996</v>
      </c>
      <c r="F2826" s="88">
        <v>17.985187499999999</v>
      </c>
      <c r="G2826" s="89">
        <f t="shared" si="452"/>
        <v>4.4984365234375003</v>
      </c>
      <c r="H2826" s="86">
        <v>17.993746093750001</v>
      </c>
      <c r="O2826" s="53">
        <f t="shared" si="442"/>
        <v>0</v>
      </c>
      <c r="P2826" s="54">
        <f t="shared" si="443"/>
        <v>58.927641853201457</v>
      </c>
      <c r="Q2826" s="69">
        <v>38.027638729828219</v>
      </c>
      <c r="R2826" s="53">
        <f t="shared" si="444"/>
        <v>8.9768105153565827</v>
      </c>
      <c r="S2826" s="53">
        <f t="shared" si="445"/>
        <v>0</v>
      </c>
      <c r="T2826" s="53">
        <f t="shared" si="446"/>
        <v>0</v>
      </c>
      <c r="U2826" s="53">
        <f t="shared" si="447"/>
        <v>58.927641853201457</v>
      </c>
      <c r="V2826" s="69">
        <v>38.027638729828219</v>
      </c>
      <c r="W2826" s="53">
        <f t="shared" si="448"/>
        <v>8.9768105153565827</v>
      </c>
      <c r="X2826" s="53">
        <f t="shared" si="449"/>
        <v>0</v>
      </c>
      <c r="Y2826" s="12"/>
      <c r="Z2826" s="21"/>
      <c r="AA2826" s="48"/>
      <c r="AB2826" s="21"/>
      <c r="AC2826" s="12"/>
    </row>
    <row r="2827" spans="1:29" x14ac:dyDescent="0.3">
      <c r="A2827" s="1">
        <f t="shared" si="450"/>
        <v>45229.406249993153</v>
      </c>
      <c r="B2827" s="6">
        <v>30</v>
      </c>
      <c r="C2827" s="6" t="s">
        <v>82</v>
      </c>
      <c r="D2827">
        <f>IF(HOUR(A2827)+MINUTE(A2827)/60&lt;=18,1,IF(HOUR(A2827)+MINUTE(A2827)/60&gt;=23.25,1,LOOKUP(DAY(A2827),calendario!$A$12:$A$41,calendario!$C$12:$C$41)))</f>
        <v>1</v>
      </c>
      <c r="E2827" s="89">
        <f t="shared" si="451"/>
        <v>4.4957333984375003</v>
      </c>
      <c r="F2827" s="88">
        <v>17.982933593750001</v>
      </c>
      <c r="G2827" s="89">
        <f t="shared" si="452"/>
        <v>4.4981914062500001</v>
      </c>
      <c r="H2827" s="86">
        <v>17.992765625000001</v>
      </c>
      <c r="O2827" s="53">
        <f t="shared" si="442"/>
        <v>0</v>
      </c>
      <c r="P2827" s="54">
        <f t="shared" si="443"/>
        <v>58.927641853201457</v>
      </c>
      <c r="Q2827" s="69">
        <v>38.073866475793857</v>
      </c>
      <c r="R2827" s="53">
        <f t="shared" si="444"/>
        <v>8.9536966423737638</v>
      </c>
      <c r="S2827" s="53">
        <f t="shared" si="445"/>
        <v>0</v>
      </c>
      <c r="T2827" s="53">
        <f t="shared" si="446"/>
        <v>0</v>
      </c>
      <c r="U2827" s="53">
        <f t="shared" si="447"/>
        <v>58.927641853201457</v>
      </c>
      <c r="V2827" s="69">
        <v>38.073866475793857</v>
      </c>
      <c r="W2827" s="53">
        <f t="shared" si="448"/>
        <v>8.9536966423737638</v>
      </c>
      <c r="X2827" s="53">
        <f t="shared" si="449"/>
        <v>0</v>
      </c>
      <c r="Y2827" s="12"/>
      <c r="Z2827" s="21"/>
      <c r="AA2827" s="48"/>
      <c r="AB2827" s="21"/>
      <c r="AC2827" s="12"/>
    </row>
    <row r="2828" spans="1:29" x14ac:dyDescent="0.3">
      <c r="A2828" s="1">
        <f t="shared" si="450"/>
        <v>45229.416666659818</v>
      </c>
      <c r="B2828" s="6">
        <v>30</v>
      </c>
      <c r="C2828" s="6" t="s">
        <v>83</v>
      </c>
      <c r="D2828">
        <f>IF(HOUR(A2828)+MINUTE(A2828)/60&lt;=18,1,IF(HOUR(A2828)+MINUTE(A2828)/60&gt;=23.25,1,LOOKUP(DAY(A2828),calendario!$A$12:$A$41,calendario!$C$12:$C$41)))</f>
        <v>1</v>
      </c>
      <c r="E2828" s="89">
        <f t="shared" si="451"/>
        <v>4.4943120117187503</v>
      </c>
      <c r="F2828" s="88">
        <v>17.977248046875001</v>
      </c>
      <c r="G2828" s="89">
        <f t="shared" si="452"/>
        <v>4.4983632812499996</v>
      </c>
      <c r="H2828" s="86">
        <v>17.993453124999998</v>
      </c>
      <c r="O2828" s="53">
        <f t="shared" si="442"/>
        <v>0</v>
      </c>
      <c r="P2828" s="54">
        <f t="shared" si="443"/>
        <v>58.927641853201457</v>
      </c>
      <c r="Q2828" s="69">
        <v>38.073866475793857</v>
      </c>
      <c r="R2828" s="53">
        <f t="shared" si="444"/>
        <v>8.9536966423737638</v>
      </c>
      <c r="S2828" s="53">
        <f t="shared" si="445"/>
        <v>0</v>
      </c>
      <c r="T2828" s="53">
        <f t="shared" si="446"/>
        <v>0</v>
      </c>
      <c r="U2828" s="53">
        <f t="shared" si="447"/>
        <v>58.927641853201457</v>
      </c>
      <c r="V2828" s="69">
        <v>38.073866475793857</v>
      </c>
      <c r="W2828" s="53">
        <f t="shared" si="448"/>
        <v>8.9536966423737638</v>
      </c>
      <c r="X2828" s="53">
        <f t="shared" si="449"/>
        <v>0</v>
      </c>
      <c r="Y2828" s="12"/>
      <c r="Z2828" s="21"/>
      <c r="AA2828" s="48"/>
      <c r="AB2828" s="21"/>
      <c r="AC2828" s="12"/>
    </row>
    <row r="2829" spans="1:29" x14ac:dyDescent="0.3">
      <c r="A2829" s="1">
        <f t="shared" si="450"/>
        <v>45229.427083326482</v>
      </c>
      <c r="B2829" s="6">
        <v>30</v>
      </c>
      <c r="C2829" s="6" t="s">
        <v>84</v>
      </c>
      <c r="D2829">
        <f>IF(HOUR(A2829)+MINUTE(A2829)/60&lt;=18,1,IF(HOUR(A2829)+MINUTE(A2829)/60&gt;=23.25,1,LOOKUP(DAY(A2829),calendario!$A$12:$A$41,calendario!$C$12:$C$41)))</f>
        <v>1</v>
      </c>
      <c r="E2829" s="89">
        <f t="shared" si="451"/>
        <v>4.49444140625</v>
      </c>
      <c r="F2829" s="88">
        <v>17.977765625</v>
      </c>
      <c r="G2829" s="89">
        <f t="shared" si="452"/>
        <v>4.4979882812499996</v>
      </c>
      <c r="H2829" s="86">
        <v>17.991953124999998</v>
      </c>
      <c r="O2829" s="53">
        <f t="shared" si="442"/>
        <v>0</v>
      </c>
      <c r="P2829" s="54">
        <f t="shared" si="443"/>
        <v>58.927641853201457</v>
      </c>
      <c r="Q2829" s="69">
        <v>38.358318844351899</v>
      </c>
      <c r="R2829" s="53">
        <f t="shared" si="444"/>
        <v>8.8114704580947425</v>
      </c>
      <c r="S2829" s="53">
        <f t="shared" si="445"/>
        <v>0</v>
      </c>
      <c r="T2829" s="53">
        <f t="shared" si="446"/>
        <v>0</v>
      </c>
      <c r="U2829" s="53">
        <f t="shared" si="447"/>
        <v>58.927641853201457</v>
      </c>
      <c r="V2829" s="69">
        <v>38.358318844351899</v>
      </c>
      <c r="W2829" s="53">
        <f t="shared" si="448"/>
        <v>8.8114704580947425</v>
      </c>
      <c r="X2829" s="53">
        <f t="shared" si="449"/>
        <v>0</v>
      </c>
      <c r="Y2829" s="12"/>
      <c r="Z2829" s="21"/>
      <c r="AA2829" s="48"/>
      <c r="AB2829" s="21"/>
      <c r="AC2829" s="12"/>
    </row>
    <row r="2830" spans="1:29" x14ac:dyDescent="0.3">
      <c r="A2830" s="1">
        <f t="shared" si="450"/>
        <v>45229.437499993146</v>
      </c>
      <c r="B2830" s="6">
        <v>30</v>
      </c>
      <c r="C2830" s="6" t="s">
        <v>85</v>
      </c>
      <c r="D2830">
        <f>IF(HOUR(A2830)+MINUTE(A2830)/60&lt;=18,1,IF(HOUR(A2830)+MINUTE(A2830)/60&gt;=23.25,1,LOOKUP(DAY(A2830),calendario!$A$12:$A$41,calendario!$C$12:$C$41)))</f>
        <v>1</v>
      </c>
      <c r="E2830" s="89">
        <f t="shared" si="451"/>
        <v>4.4947778320312501</v>
      </c>
      <c r="F2830" s="88">
        <v>17.979111328125001</v>
      </c>
      <c r="G2830" s="89">
        <f t="shared" si="452"/>
        <v>4.4982407226562504</v>
      </c>
      <c r="H2830" s="86">
        <v>17.992962890625002</v>
      </c>
      <c r="O2830" s="53">
        <f t="shared" si="442"/>
        <v>0</v>
      </c>
      <c r="P2830" s="54">
        <f t="shared" si="443"/>
        <v>58.927641853201457</v>
      </c>
      <c r="Q2830" s="69">
        <v>38.358318844351899</v>
      </c>
      <c r="R2830" s="53">
        <f t="shared" si="444"/>
        <v>8.8114704580947425</v>
      </c>
      <c r="S2830" s="53">
        <f t="shared" si="445"/>
        <v>0</v>
      </c>
      <c r="T2830" s="53">
        <f t="shared" si="446"/>
        <v>0</v>
      </c>
      <c r="U2830" s="53">
        <f t="shared" si="447"/>
        <v>58.927641853201457</v>
      </c>
      <c r="V2830" s="69">
        <v>38.358318844351899</v>
      </c>
      <c r="W2830" s="53">
        <f t="shared" si="448"/>
        <v>8.8114704580947425</v>
      </c>
      <c r="X2830" s="53">
        <f t="shared" si="449"/>
        <v>0</v>
      </c>
      <c r="Y2830" s="12"/>
      <c r="Z2830" s="21"/>
      <c r="AA2830" s="48"/>
      <c r="AB2830" s="21"/>
      <c r="AC2830" s="12"/>
    </row>
    <row r="2831" spans="1:29" x14ac:dyDescent="0.3">
      <c r="A2831" s="1">
        <f t="shared" si="450"/>
        <v>45229.44791665981</v>
      </c>
      <c r="B2831" s="6">
        <v>30</v>
      </c>
      <c r="C2831" s="6" t="s">
        <v>86</v>
      </c>
      <c r="D2831">
        <f>IF(HOUR(A2831)+MINUTE(A2831)/60&lt;=18,1,IF(HOUR(A2831)+MINUTE(A2831)/60&gt;=23.25,1,LOOKUP(DAY(A2831),calendario!$A$12:$A$41,calendario!$C$12:$C$41)))</f>
        <v>1</v>
      </c>
      <c r="E2831" s="89">
        <f t="shared" si="451"/>
        <v>4.4942626953125</v>
      </c>
      <c r="F2831" s="88">
        <v>17.97705078125</v>
      </c>
      <c r="G2831" s="89">
        <f t="shared" si="452"/>
        <v>4.4981269531250003</v>
      </c>
      <c r="H2831" s="86">
        <v>17.992507812500001</v>
      </c>
      <c r="O2831" s="53">
        <f t="shared" si="442"/>
        <v>0</v>
      </c>
      <c r="P2831" s="54">
        <f t="shared" si="443"/>
        <v>58.927641853201457</v>
      </c>
      <c r="Q2831" s="69">
        <v>38.331209266007285</v>
      </c>
      <c r="R2831" s="53">
        <f t="shared" si="444"/>
        <v>8.8250252472670496</v>
      </c>
      <c r="S2831" s="53">
        <f t="shared" si="445"/>
        <v>0</v>
      </c>
      <c r="T2831" s="53">
        <f t="shared" si="446"/>
        <v>0</v>
      </c>
      <c r="U2831" s="53">
        <f t="shared" si="447"/>
        <v>58.927641853201457</v>
      </c>
      <c r="V2831" s="69">
        <v>38.331209266007285</v>
      </c>
      <c r="W2831" s="53">
        <f t="shared" si="448"/>
        <v>8.8250252472670496</v>
      </c>
      <c r="X2831" s="53">
        <f t="shared" si="449"/>
        <v>0</v>
      </c>
      <c r="Y2831" s="12"/>
      <c r="Z2831" s="21"/>
      <c r="AA2831" s="48"/>
      <c r="AB2831" s="21"/>
      <c r="AC2831" s="12"/>
    </row>
    <row r="2832" spans="1:29" x14ac:dyDescent="0.3">
      <c r="A2832" s="1">
        <f t="shared" si="450"/>
        <v>45229.458333326475</v>
      </c>
      <c r="B2832" s="6">
        <v>30</v>
      </c>
      <c r="C2832" s="6" t="s">
        <v>87</v>
      </c>
      <c r="D2832">
        <f>IF(HOUR(A2832)+MINUTE(A2832)/60&lt;=18,1,IF(HOUR(A2832)+MINUTE(A2832)/60&gt;=23.25,1,LOOKUP(DAY(A2832),calendario!$A$12:$A$41,calendario!$C$12:$C$41)))</f>
        <v>1</v>
      </c>
      <c r="E2832" s="89">
        <f t="shared" si="451"/>
        <v>4.4941811523437503</v>
      </c>
      <c r="F2832" s="88">
        <v>17.976724609375001</v>
      </c>
      <c r="G2832" s="89">
        <f t="shared" si="452"/>
        <v>4.4984624023437503</v>
      </c>
      <c r="H2832" s="86">
        <v>17.993849609375001</v>
      </c>
      <c r="O2832" s="53">
        <f t="shared" si="442"/>
        <v>0</v>
      </c>
      <c r="P2832" s="54">
        <f t="shared" si="443"/>
        <v>58.927641853201457</v>
      </c>
      <c r="Q2832" s="69">
        <v>38.331209266007285</v>
      </c>
      <c r="R2832" s="53">
        <f t="shared" si="444"/>
        <v>8.8250252472670496</v>
      </c>
      <c r="S2832" s="53">
        <f t="shared" si="445"/>
        <v>0</v>
      </c>
      <c r="T2832" s="53">
        <f t="shared" si="446"/>
        <v>0</v>
      </c>
      <c r="U2832" s="53">
        <f t="shared" si="447"/>
        <v>58.927641853201457</v>
      </c>
      <c r="V2832" s="69">
        <v>38.331209266007285</v>
      </c>
      <c r="W2832" s="53">
        <f t="shared" si="448"/>
        <v>8.8250252472670496</v>
      </c>
      <c r="X2832" s="53">
        <f t="shared" si="449"/>
        <v>0</v>
      </c>
      <c r="Y2832" s="12"/>
      <c r="Z2832" s="21"/>
      <c r="AA2832" s="48"/>
      <c r="AB2832" s="21"/>
      <c r="AC2832" s="12"/>
    </row>
    <row r="2833" spans="1:29" x14ac:dyDescent="0.3">
      <c r="A2833" s="1">
        <f t="shared" si="450"/>
        <v>45229.468749993139</v>
      </c>
      <c r="B2833" s="6">
        <v>30</v>
      </c>
      <c r="C2833" s="6" t="s">
        <v>88</v>
      </c>
      <c r="D2833">
        <f>IF(HOUR(A2833)+MINUTE(A2833)/60&lt;=18,1,IF(HOUR(A2833)+MINUTE(A2833)/60&gt;=23.25,1,LOOKUP(DAY(A2833),calendario!$A$12:$A$41,calendario!$C$12:$C$41)))</f>
        <v>1</v>
      </c>
      <c r="E2833" s="89">
        <f t="shared" si="451"/>
        <v>4.4942880859374998</v>
      </c>
      <c r="F2833" s="88">
        <v>17.977152343749999</v>
      </c>
      <c r="G2833" s="89">
        <f t="shared" si="452"/>
        <v>4.4983647460937499</v>
      </c>
      <c r="H2833" s="86">
        <v>17.993458984375</v>
      </c>
      <c r="O2833" s="53">
        <f t="shared" si="442"/>
        <v>0</v>
      </c>
      <c r="P2833" s="54">
        <f t="shared" si="443"/>
        <v>58.927641853201457</v>
      </c>
      <c r="Q2833" s="69">
        <v>38.436372462259236</v>
      </c>
      <c r="R2833" s="53">
        <f t="shared" si="444"/>
        <v>8.7724436491410742</v>
      </c>
      <c r="S2833" s="53">
        <f t="shared" si="445"/>
        <v>0</v>
      </c>
      <c r="T2833" s="53">
        <f t="shared" si="446"/>
        <v>0</v>
      </c>
      <c r="U2833" s="53">
        <f t="shared" si="447"/>
        <v>58.927641853201457</v>
      </c>
      <c r="V2833" s="69">
        <v>38.436372462259236</v>
      </c>
      <c r="W2833" s="53">
        <f t="shared" si="448"/>
        <v>8.7724436491410742</v>
      </c>
      <c r="X2833" s="53">
        <f t="shared" si="449"/>
        <v>0</v>
      </c>
      <c r="Y2833" s="12"/>
      <c r="Z2833" s="21"/>
      <c r="AA2833" s="48"/>
      <c r="AB2833" s="21"/>
      <c r="AC2833" s="12"/>
    </row>
    <row r="2834" spans="1:29" x14ac:dyDescent="0.3">
      <c r="A2834" s="1">
        <f t="shared" si="450"/>
        <v>45229.479166659803</v>
      </c>
      <c r="B2834" s="6">
        <v>30</v>
      </c>
      <c r="C2834" s="6" t="s">
        <v>89</v>
      </c>
      <c r="D2834">
        <f>IF(HOUR(A2834)+MINUTE(A2834)/60&lt;=18,1,IF(HOUR(A2834)+MINUTE(A2834)/60&gt;=23.25,1,LOOKUP(DAY(A2834),calendario!$A$12:$A$41,calendario!$C$12:$C$41)))</f>
        <v>1</v>
      </c>
      <c r="E2834" s="89">
        <f t="shared" si="451"/>
        <v>4.4942763671875001</v>
      </c>
      <c r="F2834" s="88">
        <v>17.97710546875</v>
      </c>
      <c r="G2834" s="89">
        <f t="shared" si="452"/>
        <v>4.4982553710937498</v>
      </c>
      <c r="H2834" s="86">
        <v>17.993021484374999</v>
      </c>
      <c r="O2834" s="53">
        <f t="shared" si="442"/>
        <v>0</v>
      </c>
      <c r="P2834" s="54">
        <f t="shared" si="443"/>
        <v>58.927641853201457</v>
      </c>
      <c r="Q2834" s="69">
        <v>38.436372462259236</v>
      </c>
      <c r="R2834" s="53">
        <f t="shared" si="444"/>
        <v>8.7724436491410742</v>
      </c>
      <c r="S2834" s="53">
        <f t="shared" si="445"/>
        <v>0</v>
      </c>
      <c r="T2834" s="53">
        <f t="shared" si="446"/>
        <v>0</v>
      </c>
      <c r="U2834" s="53">
        <f t="shared" si="447"/>
        <v>58.927641853201457</v>
      </c>
      <c r="V2834" s="69">
        <v>38.436372462259236</v>
      </c>
      <c r="W2834" s="53">
        <f t="shared" si="448"/>
        <v>8.7724436491410742</v>
      </c>
      <c r="X2834" s="53">
        <f t="shared" si="449"/>
        <v>0</v>
      </c>
      <c r="Y2834" s="12"/>
      <c r="Z2834" s="21"/>
      <c r="AA2834" s="48"/>
      <c r="AB2834" s="21"/>
      <c r="AC2834" s="12"/>
    </row>
    <row r="2835" spans="1:29" x14ac:dyDescent="0.3">
      <c r="A2835" s="1">
        <f t="shared" si="450"/>
        <v>45229.489583326467</v>
      </c>
      <c r="B2835" s="6">
        <v>30</v>
      </c>
      <c r="C2835" s="6" t="s">
        <v>90</v>
      </c>
      <c r="D2835">
        <f>IF(HOUR(A2835)+MINUTE(A2835)/60&lt;=18,1,IF(HOUR(A2835)+MINUTE(A2835)/60&gt;=23.25,1,LOOKUP(DAY(A2835),calendario!$A$12:$A$41,calendario!$C$12:$C$41)))</f>
        <v>1</v>
      </c>
      <c r="E2835" s="89">
        <f t="shared" si="451"/>
        <v>4.4944091796874996</v>
      </c>
      <c r="F2835" s="88">
        <v>17.977636718749999</v>
      </c>
      <c r="G2835" s="89">
        <f t="shared" si="452"/>
        <v>4.4982202148437498</v>
      </c>
      <c r="H2835" s="86">
        <v>17.992880859374999</v>
      </c>
      <c r="O2835" s="53">
        <f t="shared" si="442"/>
        <v>0</v>
      </c>
      <c r="P2835" s="54">
        <f t="shared" si="443"/>
        <v>58.927641853201457</v>
      </c>
      <c r="Q2835" s="69">
        <v>38.351852680895362</v>
      </c>
      <c r="R2835" s="53">
        <f t="shared" si="444"/>
        <v>8.8147035398230109</v>
      </c>
      <c r="S2835" s="53">
        <f t="shared" si="445"/>
        <v>0</v>
      </c>
      <c r="T2835" s="53">
        <f t="shared" si="446"/>
        <v>0</v>
      </c>
      <c r="U2835" s="53">
        <f t="shared" si="447"/>
        <v>58.927641853201457</v>
      </c>
      <c r="V2835" s="69">
        <v>38.351852680895362</v>
      </c>
      <c r="W2835" s="53">
        <f t="shared" si="448"/>
        <v>8.8147035398230109</v>
      </c>
      <c r="X2835" s="53">
        <f t="shared" si="449"/>
        <v>0</v>
      </c>
      <c r="Y2835" s="12"/>
      <c r="Z2835" s="21"/>
      <c r="AA2835" s="48"/>
      <c r="AB2835" s="21"/>
      <c r="AC2835" s="12"/>
    </row>
    <row r="2836" spans="1:29" x14ac:dyDescent="0.3">
      <c r="A2836" s="1">
        <f t="shared" si="450"/>
        <v>45229.499999993131</v>
      </c>
      <c r="B2836" s="6">
        <v>30</v>
      </c>
      <c r="C2836" s="6" t="s">
        <v>91</v>
      </c>
      <c r="D2836">
        <f>IF(HOUR(A2836)+MINUTE(A2836)/60&lt;=18,1,IF(HOUR(A2836)+MINUTE(A2836)/60&gt;=23.25,1,LOOKUP(DAY(A2836),calendario!$A$12:$A$41,calendario!$C$12:$C$41)))</f>
        <v>1</v>
      </c>
      <c r="E2836" s="89">
        <f t="shared" si="451"/>
        <v>4.4943901367187502</v>
      </c>
      <c r="F2836" s="88">
        <v>17.977560546875001</v>
      </c>
      <c r="G2836" s="89">
        <f t="shared" si="452"/>
        <v>4.4981967773437503</v>
      </c>
      <c r="H2836" s="86">
        <v>17.992787109375001</v>
      </c>
      <c r="O2836" s="53">
        <f t="shared" si="442"/>
        <v>0</v>
      </c>
      <c r="P2836" s="54">
        <f t="shared" si="443"/>
        <v>58.927641853201457</v>
      </c>
      <c r="Q2836" s="69">
        <v>38.351852680895362</v>
      </c>
      <c r="R2836" s="53">
        <f t="shared" si="444"/>
        <v>8.8147035398230109</v>
      </c>
      <c r="S2836" s="53">
        <f t="shared" si="445"/>
        <v>0</v>
      </c>
      <c r="T2836" s="53">
        <f t="shared" si="446"/>
        <v>0</v>
      </c>
      <c r="U2836" s="53">
        <f t="shared" si="447"/>
        <v>58.927641853201457</v>
      </c>
      <c r="V2836" s="69">
        <v>38.351852680895362</v>
      </c>
      <c r="W2836" s="53">
        <f t="shared" si="448"/>
        <v>8.8147035398230109</v>
      </c>
      <c r="X2836" s="53">
        <f t="shared" si="449"/>
        <v>0</v>
      </c>
      <c r="Y2836" s="12"/>
      <c r="Z2836" s="21"/>
      <c r="AA2836" s="48"/>
      <c r="AB2836" s="21"/>
      <c r="AC2836" s="12"/>
    </row>
    <row r="2837" spans="1:29" x14ac:dyDescent="0.3">
      <c r="A2837" s="1">
        <f t="shared" si="450"/>
        <v>45229.510416659796</v>
      </c>
      <c r="B2837" s="6">
        <v>30</v>
      </c>
      <c r="C2837" s="6" t="s">
        <v>93</v>
      </c>
      <c r="D2837">
        <f>IF(HOUR(A2837)+MINUTE(A2837)/60&lt;=18,1,IF(HOUR(A2837)+MINUTE(A2837)/60&gt;=23.25,1,LOOKUP(DAY(A2837),calendario!$A$12:$A$41,calendario!$C$12:$C$41)))</f>
        <v>1</v>
      </c>
      <c r="E2837" s="89">
        <f t="shared" si="451"/>
        <v>4.4942768554687502</v>
      </c>
      <c r="F2837" s="88">
        <v>17.977107421875001</v>
      </c>
      <c r="G2837" s="89">
        <f t="shared" si="452"/>
        <v>4.4981030273437499</v>
      </c>
      <c r="H2837" s="86">
        <v>17.992412109375</v>
      </c>
      <c r="O2837" s="53">
        <f t="shared" si="442"/>
        <v>0</v>
      </c>
      <c r="P2837" s="54">
        <f t="shared" si="443"/>
        <v>58.927641853201457</v>
      </c>
      <c r="Q2837" s="69">
        <v>38.369761582509113</v>
      </c>
      <c r="R2837" s="53">
        <f t="shared" si="444"/>
        <v>8.8057490890161354</v>
      </c>
      <c r="S2837" s="53">
        <f t="shared" si="445"/>
        <v>0</v>
      </c>
      <c r="T2837" s="53">
        <f t="shared" si="446"/>
        <v>0</v>
      </c>
      <c r="U2837" s="53">
        <f t="shared" si="447"/>
        <v>58.927641853201457</v>
      </c>
      <c r="V2837" s="69">
        <v>38.369761582509113</v>
      </c>
      <c r="W2837" s="53">
        <f t="shared" si="448"/>
        <v>8.8057490890161354</v>
      </c>
      <c r="X2837" s="53">
        <f t="shared" si="449"/>
        <v>0</v>
      </c>
      <c r="Y2837" s="12"/>
      <c r="Z2837" s="21"/>
      <c r="AA2837" s="48"/>
      <c r="AB2837" s="21"/>
      <c r="AC2837" s="12"/>
    </row>
    <row r="2838" spans="1:29" x14ac:dyDescent="0.3">
      <c r="A2838" s="1">
        <f t="shared" si="450"/>
        <v>45229.52083332646</v>
      </c>
      <c r="B2838" s="6">
        <v>30</v>
      </c>
      <c r="C2838" s="6" t="s">
        <v>94</v>
      </c>
      <c r="D2838">
        <f>IF(HOUR(A2838)+MINUTE(A2838)/60&lt;=18,1,IF(HOUR(A2838)+MINUTE(A2838)/60&gt;=23.25,1,LOOKUP(DAY(A2838),calendario!$A$12:$A$41,calendario!$C$12:$C$41)))</f>
        <v>1</v>
      </c>
      <c r="E2838" s="89">
        <f t="shared" si="451"/>
        <v>4.4936396484375001</v>
      </c>
      <c r="F2838" s="88">
        <v>17.97455859375</v>
      </c>
      <c r="G2838" s="89">
        <f t="shared" si="452"/>
        <v>4.4980961914062503</v>
      </c>
      <c r="H2838" s="86">
        <v>17.992384765625001</v>
      </c>
      <c r="O2838" s="53">
        <f t="shared" si="442"/>
        <v>0</v>
      </c>
      <c r="P2838" s="54">
        <f t="shared" si="443"/>
        <v>58.927641853201457</v>
      </c>
      <c r="Q2838" s="69">
        <v>38.369761582509113</v>
      </c>
      <c r="R2838" s="53">
        <f t="shared" si="444"/>
        <v>8.8057490890161354</v>
      </c>
      <c r="S2838" s="53">
        <f t="shared" si="445"/>
        <v>0</v>
      </c>
      <c r="T2838" s="53">
        <f t="shared" si="446"/>
        <v>0</v>
      </c>
      <c r="U2838" s="53">
        <f t="shared" si="447"/>
        <v>58.927641853201457</v>
      </c>
      <c r="V2838" s="69">
        <v>38.369761582509113</v>
      </c>
      <c r="W2838" s="53">
        <f t="shared" si="448"/>
        <v>8.8057490890161354</v>
      </c>
      <c r="X2838" s="53">
        <f t="shared" si="449"/>
        <v>0</v>
      </c>
      <c r="Y2838" s="12"/>
      <c r="Z2838" s="21"/>
      <c r="AA2838" s="48"/>
      <c r="AB2838" s="21"/>
      <c r="AC2838" s="12"/>
    </row>
    <row r="2839" spans="1:29" x14ac:dyDescent="0.3">
      <c r="A2839" s="1">
        <f t="shared" si="450"/>
        <v>45229.531249993124</v>
      </c>
      <c r="B2839" s="6">
        <v>30</v>
      </c>
      <c r="C2839" s="6" t="s">
        <v>96</v>
      </c>
      <c r="D2839">
        <f>IF(HOUR(A2839)+MINUTE(A2839)/60&lt;=18,1,IF(HOUR(A2839)+MINUTE(A2839)/60&gt;=23.25,1,LOOKUP(DAY(A2839),calendario!$A$12:$A$41,calendario!$C$12:$C$41)))</f>
        <v>1</v>
      </c>
      <c r="E2839" s="89">
        <f t="shared" si="451"/>
        <v>4.49393115234375</v>
      </c>
      <c r="F2839" s="88">
        <v>17.975724609375</v>
      </c>
      <c r="G2839" s="89">
        <f t="shared" si="452"/>
        <v>4.4978564453125003</v>
      </c>
      <c r="H2839" s="86">
        <v>17.991425781250001</v>
      </c>
      <c r="O2839" s="53">
        <f t="shared" si="442"/>
        <v>0</v>
      </c>
      <c r="P2839" s="54">
        <f t="shared" si="443"/>
        <v>58.927641853201457</v>
      </c>
      <c r="Q2839" s="69">
        <v>38.374038001041122</v>
      </c>
      <c r="R2839" s="53">
        <f t="shared" si="444"/>
        <v>8.8036108797501313</v>
      </c>
      <c r="S2839" s="53">
        <f t="shared" si="445"/>
        <v>0</v>
      </c>
      <c r="T2839" s="53">
        <f t="shared" si="446"/>
        <v>0</v>
      </c>
      <c r="U2839" s="53">
        <f t="shared" si="447"/>
        <v>58.927641853201457</v>
      </c>
      <c r="V2839" s="69">
        <v>38.374038001041122</v>
      </c>
      <c r="W2839" s="53">
        <f t="shared" si="448"/>
        <v>8.8036108797501313</v>
      </c>
      <c r="X2839" s="53">
        <f t="shared" si="449"/>
        <v>0</v>
      </c>
      <c r="Y2839" s="12"/>
      <c r="Z2839" s="21"/>
      <c r="AA2839" s="48"/>
      <c r="AB2839" s="21"/>
      <c r="AC2839" s="12"/>
    </row>
    <row r="2840" spans="1:29" x14ac:dyDescent="0.3">
      <c r="A2840" s="1">
        <f t="shared" si="450"/>
        <v>45229.541666659788</v>
      </c>
      <c r="B2840" s="6">
        <v>30</v>
      </c>
      <c r="C2840" s="6" t="s">
        <v>97</v>
      </c>
      <c r="D2840">
        <f>IF(HOUR(A2840)+MINUTE(A2840)/60&lt;=18,1,IF(HOUR(A2840)+MINUTE(A2840)/60&gt;=23.25,1,LOOKUP(DAY(A2840),calendario!$A$12:$A$41,calendario!$C$12:$C$41)))</f>
        <v>1</v>
      </c>
      <c r="E2840" s="89">
        <f t="shared" si="451"/>
        <v>4.4938510742187496</v>
      </c>
      <c r="F2840" s="88">
        <v>17.975404296874999</v>
      </c>
      <c r="G2840" s="89">
        <f t="shared" si="452"/>
        <v>4.49770263671875</v>
      </c>
      <c r="H2840" s="86">
        <v>17.990810546875</v>
      </c>
      <c r="O2840" s="53">
        <f t="shared" si="442"/>
        <v>0</v>
      </c>
      <c r="P2840" s="54">
        <f t="shared" si="443"/>
        <v>58.927641853201457</v>
      </c>
      <c r="Q2840" s="69">
        <v>38.374038001041122</v>
      </c>
      <c r="R2840" s="53">
        <f t="shared" si="444"/>
        <v>8.8036108797501313</v>
      </c>
      <c r="S2840" s="53">
        <f t="shared" si="445"/>
        <v>0</v>
      </c>
      <c r="T2840" s="53">
        <f t="shared" si="446"/>
        <v>0</v>
      </c>
      <c r="U2840" s="53">
        <f t="shared" si="447"/>
        <v>58.927641853201457</v>
      </c>
      <c r="V2840" s="69">
        <v>38.374038001041122</v>
      </c>
      <c r="W2840" s="53">
        <f t="shared" si="448"/>
        <v>8.8036108797501313</v>
      </c>
      <c r="X2840" s="53">
        <f t="shared" si="449"/>
        <v>0</v>
      </c>
      <c r="Y2840" s="12"/>
      <c r="Z2840" s="21"/>
      <c r="AA2840" s="48"/>
      <c r="AB2840" s="21"/>
      <c r="AC2840" s="12"/>
    </row>
    <row r="2841" spans="1:29" x14ac:dyDescent="0.3">
      <c r="A2841" s="1">
        <f t="shared" si="450"/>
        <v>45229.552083326453</v>
      </c>
      <c r="B2841" s="6">
        <v>30</v>
      </c>
      <c r="C2841" s="6" t="s">
        <v>98</v>
      </c>
      <c r="D2841">
        <f>IF(HOUR(A2841)+MINUTE(A2841)/60&lt;=18,1,IF(HOUR(A2841)+MINUTE(A2841)/60&gt;=23.25,1,LOOKUP(DAY(A2841),calendario!$A$12:$A$41,calendario!$C$12:$C$41)))</f>
        <v>1</v>
      </c>
      <c r="E2841" s="89">
        <f t="shared" si="451"/>
        <v>4.4937001953125</v>
      </c>
      <c r="F2841" s="88">
        <v>17.97480078125</v>
      </c>
      <c r="G2841" s="89">
        <f t="shared" si="452"/>
        <v>4.4974511718750003</v>
      </c>
      <c r="H2841" s="86">
        <v>17.989804687500001</v>
      </c>
      <c r="O2841" s="53">
        <f t="shared" si="442"/>
        <v>0</v>
      </c>
      <c r="P2841" s="54">
        <f t="shared" si="443"/>
        <v>58.927641853201457</v>
      </c>
      <c r="Q2841" s="69">
        <v>37.755646017699114</v>
      </c>
      <c r="R2841" s="53">
        <f t="shared" si="444"/>
        <v>9.1128068714211352</v>
      </c>
      <c r="S2841" s="53">
        <f t="shared" si="445"/>
        <v>0</v>
      </c>
      <c r="T2841" s="53">
        <f t="shared" si="446"/>
        <v>0</v>
      </c>
      <c r="U2841" s="53">
        <f t="shared" si="447"/>
        <v>58.927641853201457</v>
      </c>
      <c r="V2841" s="69">
        <v>37.755646017699114</v>
      </c>
      <c r="W2841" s="53">
        <f t="shared" si="448"/>
        <v>9.1128068714211352</v>
      </c>
      <c r="X2841" s="53">
        <f t="shared" si="449"/>
        <v>0</v>
      </c>
      <c r="Y2841" s="12"/>
      <c r="Z2841" s="21"/>
      <c r="AA2841" s="48"/>
      <c r="AB2841" s="21"/>
      <c r="AC2841" s="12"/>
    </row>
    <row r="2842" spans="1:29" x14ac:dyDescent="0.3">
      <c r="A2842" s="1">
        <f t="shared" si="450"/>
        <v>45229.562499993117</v>
      </c>
      <c r="B2842" s="6">
        <v>30</v>
      </c>
      <c r="C2842" s="6" t="s">
        <v>99</v>
      </c>
      <c r="D2842">
        <f>IF(HOUR(A2842)+MINUTE(A2842)/60&lt;=18,1,IF(HOUR(A2842)+MINUTE(A2842)/60&gt;=23.25,1,LOOKUP(DAY(A2842),calendario!$A$12:$A$41,calendario!$C$12:$C$41)))</f>
        <v>1</v>
      </c>
      <c r="E2842" s="89">
        <f t="shared" si="451"/>
        <v>4.4938945312499996</v>
      </c>
      <c r="F2842" s="88">
        <v>17.975578124999998</v>
      </c>
      <c r="G2842" s="89">
        <f t="shared" si="452"/>
        <v>4.4978271484374996</v>
      </c>
      <c r="H2842" s="86">
        <v>17.991308593749999</v>
      </c>
      <c r="O2842" s="53">
        <f t="shared" si="442"/>
        <v>0</v>
      </c>
      <c r="P2842" s="54">
        <f t="shared" si="443"/>
        <v>58.927641853201457</v>
      </c>
      <c r="Q2842" s="69">
        <v>37.755646017699114</v>
      </c>
      <c r="R2842" s="53">
        <f t="shared" si="444"/>
        <v>9.1128068714211352</v>
      </c>
      <c r="S2842" s="53">
        <f t="shared" si="445"/>
        <v>0</v>
      </c>
      <c r="T2842" s="53">
        <f t="shared" si="446"/>
        <v>0</v>
      </c>
      <c r="U2842" s="53">
        <f t="shared" si="447"/>
        <v>58.927641853201457</v>
      </c>
      <c r="V2842" s="69">
        <v>37.755646017699114</v>
      </c>
      <c r="W2842" s="53">
        <f t="shared" si="448"/>
        <v>9.1128068714211352</v>
      </c>
      <c r="X2842" s="53">
        <f t="shared" si="449"/>
        <v>0</v>
      </c>
      <c r="Y2842" s="12"/>
      <c r="Z2842" s="21"/>
      <c r="AA2842" s="48"/>
      <c r="AB2842" s="21"/>
      <c r="AC2842" s="12"/>
    </row>
    <row r="2843" spans="1:29" x14ac:dyDescent="0.3">
      <c r="A2843" s="1">
        <f t="shared" si="450"/>
        <v>45229.572916659781</v>
      </c>
      <c r="B2843" s="6">
        <v>30</v>
      </c>
      <c r="C2843" s="6" t="s">
        <v>100</v>
      </c>
      <c r="D2843">
        <f>IF(HOUR(A2843)+MINUTE(A2843)/60&lt;=18,1,IF(HOUR(A2843)+MINUTE(A2843)/60&gt;=23.25,1,LOOKUP(DAY(A2843),calendario!$A$12:$A$41,calendario!$C$12:$C$41)))</f>
        <v>1</v>
      </c>
      <c r="E2843" s="89">
        <f t="shared" si="451"/>
        <v>4.4938061523437502</v>
      </c>
      <c r="F2843" s="88">
        <v>17.975224609375001</v>
      </c>
      <c r="G2843" s="89">
        <f t="shared" si="452"/>
        <v>4.4978056640624997</v>
      </c>
      <c r="H2843" s="86">
        <v>17.991222656249999</v>
      </c>
      <c r="O2843" s="53">
        <f t="shared" si="442"/>
        <v>0</v>
      </c>
      <c r="P2843" s="54">
        <f t="shared" si="443"/>
        <v>58.927641853201457</v>
      </c>
      <c r="Q2843" s="69">
        <v>37.640250130140551</v>
      </c>
      <c r="R2843" s="53">
        <f t="shared" si="444"/>
        <v>9.1705048152004167</v>
      </c>
      <c r="S2843" s="53">
        <f t="shared" si="445"/>
        <v>0</v>
      </c>
      <c r="T2843" s="53">
        <f t="shared" si="446"/>
        <v>0</v>
      </c>
      <c r="U2843" s="53">
        <f t="shared" si="447"/>
        <v>58.927641853201457</v>
      </c>
      <c r="V2843" s="69">
        <v>37.640250130140551</v>
      </c>
      <c r="W2843" s="53">
        <f t="shared" si="448"/>
        <v>9.1705048152004167</v>
      </c>
      <c r="X2843" s="53">
        <f t="shared" si="449"/>
        <v>0</v>
      </c>
      <c r="Y2843" s="12"/>
      <c r="Z2843" s="21"/>
      <c r="AA2843" s="48"/>
      <c r="AB2843" s="21"/>
      <c r="AC2843" s="12"/>
    </row>
    <row r="2844" spans="1:29" x14ac:dyDescent="0.3">
      <c r="A2844" s="1">
        <f t="shared" si="450"/>
        <v>45229.583333326445</v>
      </c>
      <c r="B2844" s="6">
        <v>30</v>
      </c>
      <c r="C2844" s="6" t="s">
        <v>101</v>
      </c>
      <c r="D2844">
        <f>IF(HOUR(A2844)+MINUTE(A2844)/60&lt;=18,1,IF(HOUR(A2844)+MINUTE(A2844)/60&gt;=23.25,1,LOOKUP(DAY(A2844),calendario!$A$12:$A$41,calendario!$C$12:$C$41)))</f>
        <v>1</v>
      </c>
      <c r="E2844" s="89">
        <f t="shared" si="451"/>
        <v>4.4933461914062498</v>
      </c>
      <c r="F2844" s="88">
        <v>17.973384765624999</v>
      </c>
      <c r="G2844" s="89">
        <f t="shared" si="452"/>
        <v>4.4973803710937501</v>
      </c>
      <c r="H2844" s="86">
        <v>17.989521484375</v>
      </c>
      <c r="O2844" s="53">
        <f t="shared" si="442"/>
        <v>0</v>
      </c>
      <c r="P2844" s="54">
        <f t="shared" si="443"/>
        <v>58.927641853201457</v>
      </c>
      <c r="Q2844" s="69">
        <v>37.640250130140551</v>
      </c>
      <c r="R2844" s="53">
        <f t="shared" si="444"/>
        <v>9.1705048152004167</v>
      </c>
      <c r="S2844" s="53">
        <f t="shared" si="445"/>
        <v>0</v>
      </c>
      <c r="T2844" s="53">
        <f t="shared" si="446"/>
        <v>0</v>
      </c>
      <c r="U2844" s="53">
        <f t="shared" si="447"/>
        <v>58.927641853201457</v>
      </c>
      <c r="V2844" s="69">
        <v>37.640250130140551</v>
      </c>
      <c r="W2844" s="53">
        <f t="shared" si="448"/>
        <v>9.1705048152004167</v>
      </c>
      <c r="X2844" s="53">
        <f t="shared" si="449"/>
        <v>0</v>
      </c>
      <c r="Y2844" s="12"/>
      <c r="Z2844" s="21"/>
      <c r="AA2844" s="48"/>
      <c r="AB2844" s="21"/>
      <c r="AC2844" s="12"/>
    </row>
    <row r="2845" spans="1:29" x14ac:dyDescent="0.3">
      <c r="A2845" s="1">
        <f t="shared" si="450"/>
        <v>45229.59374999311</v>
      </c>
      <c r="B2845" s="6">
        <v>30</v>
      </c>
      <c r="C2845" s="6" t="s">
        <v>102</v>
      </c>
      <c r="D2845">
        <f>IF(HOUR(A2845)+MINUTE(A2845)/60&lt;=18,1,IF(HOUR(A2845)+MINUTE(A2845)/60&gt;=23.25,1,LOOKUP(DAY(A2845),calendario!$A$12:$A$41,calendario!$C$12:$C$41)))</f>
        <v>1</v>
      </c>
      <c r="E2845" s="89">
        <f t="shared" si="451"/>
        <v>4.4938046875</v>
      </c>
      <c r="F2845" s="88">
        <v>17.97521875</v>
      </c>
      <c r="G2845" s="89">
        <f t="shared" si="452"/>
        <v>4.4973764648437502</v>
      </c>
      <c r="H2845" s="86">
        <v>17.989505859375001</v>
      </c>
      <c r="O2845" s="53">
        <f t="shared" si="442"/>
        <v>0</v>
      </c>
      <c r="P2845" s="54">
        <f t="shared" si="443"/>
        <v>58.927641853201457</v>
      </c>
      <c r="Q2845" s="69">
        <v>38.413085632483082</v>
      </c>
      <c r="R2845" s="53">
        <f t="shared" si="444"/>
        <v>8.7840870640291513</v>
      </c>
      <c r="S2845" s="53">
        <f t="shared" si="445"/>
        <v>0</v>
      </c>
      <c r="T2845" s="53">
        <f t="shared" si="446"/>
        <v>0</v>
      </c>
      <c r="U2845" s="53">
        <f t="shared" si="447"/>
        <v>58.927641853201457</v>
      </c>
      <c r="V2845" s="69">
        <v>38.413085632483082</v>
      </c>
      <c r="W2845" s="53">
        <f t="shared" si="448"/>
        <v>8.7840870640291513</v>
      </c>
      <c r="X2845" s="53">
        <f t="shared" si="449"/>
        <v>0</v>
      </c>
      <c r="Y2845" s="12"/>
      <c r="Z2845" s="21"/>
      <c r="AA2845" s="48"/>
      <c r="AB2845" s="21"/>
      <c r="AC2845" s="12"/>
    </row>
    <row r="2846" spans="1:29" x14ac:dyDescent="0.3">
      <c r="A2846" s="1">
        <f t="shared" si="450"/>
        <v>45229.604166659774</v>
      </c>
      <c r="B2846" s="6">
        <v>30</v>
      </c>
      <c r="C2846" s="6" t="s">
        <v>103</v>
      </c>
      <c r="D2846">
        <f>IF(HOUR(A2846)+MINUTE(A2846)/60&lt;=18,1,IF(HOUR(A2846)+MINUTE(A2846)/60&gt;=23.25,1,LOOKUP(DAY(A2846),calendario!$A$12:$A$41,calendario!$C$12:$C$41)))</f>
        <v>1</v>
      </c>
      <c r="E2846" s="89">
        <f t="shared" si="451"/>
        <v>4.4932333984374999</v>
      </c>
      <c r="F2846" s="88">
        <v>17.97293359375</v>
      </c>
      <c r="G2846" s="89">
        <f t="shared" si="452"/>
        <v>4.4972783203124997</v>
      </c>
      <c r="H2846" s="86">
        <v>17.989113281249999</v>
      </c>
      <c r="O2846" s="53">
        <f t="shared" si="442"/>
        <v>0</v>
      </c>
      <c r="P2846" s="54">
        <f t="shared" si="443"/>
        <v>58.927641853201457</v>
      </c>
      <c r="Q2846" s="69">
        <v>38.413085632483082</v>
      </c>
      <c r="R2846" s="53">
        <f t="shared" si="444"/>
        <v>8.7840870640291513</v>
      </c>
      <c r="S2846" s="53">
        <f t="shared" si="445"/>
        <v>0</v>
      </c>
      <c r="T2846" s="53">
        <f t="shared" si="446"/>
        <v>0</v>
      </c>
      <c r="U2846" s="53">
        <f t="shared" si="447"/>
        <v>58.927641853201457</v>
      </c>
      <c r="V2846" s="69">
        <v>38.413085632483082</v>
      </c>
      <c r="W2846" s="53">
        <f t="shared" si="448"/>
        <v>8.7840870640291513</v>
      </c>
      <c r="X2846" s="53">
        <f t="shared" si="449"/>
        <v>0</v>
      </c>
      <c r="Y2846" s="12"/>
      <c r="Z2846" s="21"/>
      <c r="AA2846" s="48"/>
      <c r="AB2846" s="21"/>
      <c r="AC2846" s="12"/>
    </row>
    <row r="2847" spans="1:29" x14ac:dyDescent="0.3">
      <c r="A2847" s="1">
        <f t="shared" si="450"/>
        <v>45229.614583326438</v>
      </c>
      <c r="B2847" s="6">
        <v>30</v>
      </c>
      <c r="C2847" s="6" t="s">
        <v>104</v>
      </c>
      <c r="D2847">
        <f>IF(HOUR(A2847)+MINUTE(A2847)/60&lt;=18,1,IF(HOUR(A2847)+MINUTE(A2847)/60&gt;=23.25,1,LOOKUP(DAY(A2847),calendario!$A$12:$A$41,calendario!$C$12:$C$41)))</f>
        <v>1</v>
      </c>
      <c r="E2847" s="89">
        <f t="shared" si="451"/>
        <v>4.4927778320312504</v>
      </c>
      <c r="F2847" s="88">
        <v>17.971111328125001</v>
      </c>
      <c r="G2847" s="89">
        <f t="shared" si="452"/>
        <v>4.497654296875</v>
      </c>
      <c r="H2847" s="86">
        <v>17.9906171875</v>
      </c>
      <c r="O2847" s="53">
        <f t="shared" si="442"/>
        <v>0</v>
      </c>
      <c r="P2847" s="54">
        <f t="shared" si="443"/>
        <v>58.927641853201457</v>
      </c>
      <c r="Q2847" s="69">
        <v>38.195660072878709</v>
      </c>
      <c r="R2847" s="53">
        <f t="shared" si="444"/>
        <v>8.8927998438313374</v>
      </c>
      <c r="S2847" s="53">
        <f t="shared" si="445"/>
        <v>0</v>
      </c>
      <c r="T2847" s="53">
        <f t="shared" si="446"/>
        <v>0</v>
      </c>
      <c r="U2847" s="53">
        <f t="shared" si="447"/>
        <v>58.927641853201457</v>
      </c>
      <c r="V2847" s="69">
        <v>38.195660072878709</v>
      </c>
      <c r="W2847" s="53">
        <f t="shared" si="448"/>
        <v>8.8927998438313374</v>
      </c>
      <c r="X2847" s="53">
        <f t="shared" si="449"/>
        <v>0</v>
      </c>
      <c r="Y2847" s="12"/>
      <c r="Z2847" s="21"/>
      <c r="AA2847" s="48"/>
      <c r="AB2847" s="21"/>
      <c r="AC2847" s="12"/>
    </row>
    <row r="2848" spans="1:29" x14ac:dyDescent="0.3">
      <c r="A2848" s="1">
        <f t="shared" si="450"/>
        <v>45229.624999993102</v>
      </c>
      <c r="B2848" s="6">
        <v>30</v>
      </c>
      <c r="C2848" s="6" t="s">
        <v>105</v>
      </c>
      <c r="D2848">
        <f>IF(HOUR(A2848)+MINUTE(A2848)/60&lt;=18,1,IF(HOUR(A2848)+MINUTE(A2848)/60&gt;=23.25,1,LOOKUP(DAY(A2848),calendario!$A$12:$A$41,calendario!$C$12:$C$41)))</f>
        <v>1</v>
      </c>
      <c r="E2848" s="89">
        <f t="shared" si="451"/>
        <v>4.4936953124999999</v>
      </c>
      <c r="F2848" s="88">
        <v>17.974781249999999</v>
      </c>
      <c r="G2848" s="89">
        <f t="shared" si="452"/>
        <v>4.4979145507812497</v>
      </c>
      <c r="H2848" s="86">
        <v>17.991658203124999</v>
      </c>
      <c r="O2848" s="53">
        <f t="shared" si="442"/>
        <v>0</v>
      </c>
      <c r="P2848" s="54">
        <f t="shared" si="443"/>
        <v>58.927641853201457</v>
      </c>
      <c r="Q2848" s="69">
        <v>38.195660072878709</v>
      </c>
      <c r="R2848" s="53">
        <f t="shared" si="444"/>
        <v>8.8927998438313374</v>
      </c>
      <c r="S2848" s="53">
        <f t="shared" si="445"/>
        <v>0</v>
      </c>
      <c r="T2848" s="53">
        <f t="shared" si="446"/>
        <v>0</v>
      </c>
      <c r="U2848" s="53">
        <f t="shared" si="447"/>
        <v>58.927641853201457</v>
      </c>
      <c r="V2848" s="69">
        <v>38.195660072878709</v>
      </c>
      <c r="W2848" s="53">
        <f t="shared" si="448"/>
        <v>8.8927998438313374</v>
      </c>
      <c r="X2848" s="53">
        <f t="shared" si="449"/>
        <v>0</v>
      </c>
      <c r="Y2848" s="12"/>
      <c r="Z2848" s="21"/>
      <c r="AA2848" s="48"/>
      <c r="AB2848" s="21"/>
      <c r="AC2848" s="12"/>
    </row>
    <row r="2849" spans="1:29" x14ac:dyDescent="0.3">
      <c r="A2849" s="1">
        <f t="shared" si="450"/>
        <v>45229.635416659767</v>
      </c>
      <c r="B2849" s="6">
        <v>30</v>
      </c>
      <c r="C2849" s="6" t="s">
        <v>106</v>
      </c>
      <c r="D2849">
        <f>IF(HOUR(A2849)+MINUTE(A2849)/60&lt;=18,1,IF(HOUR(A2849)+MINUTE(A2849)/60&gt;=23.25,1,LOOKUP(DAY(A2849),calendario!$A$12:$A$41,calendario!$C$12:$C$41)))</f>
        <v>1</v>
      </c>
      <c r="E2849" s="89">
        <f t="shared" si="451"/>
        <v>4.4938823242187498</v>
      </c>
      <c r="F2849" s="88">
        <v>17.975529296874999</v>
      </c>
      <c r="G2849" s="89">
        <f t="shared" si="452"/>
        <v>4.4975390624999996</v>
      </c>
      <c r="H2849" s="86">
        <v>17.990156249999998</v>
      </c>
      <c r="O2849" s="53">
        <f t="shared" si="442"/>
        <v>0</v>
      </c>
      <c r="P2849" s="54">
        <f t="shared" si="443"/>
        <v>58.927641853201457</v>
      </c>
      <c r="Q2849" s="69">
        <v>37.86974726704841</v>
      </c>
      <c r="R2849" s="53">
        <f t="shared" si="444"/>
        <v>9.0557562467464869</v>
      </c>
      <c r="S2849" s="53">
        <f t="shared" si="445"/>
        <v>0</v>
      </c>
      <c r="T2849" s="53">
        <f t="shared" si="446"/>
        <v>0</v>
      </c>
      <c r="U2849" s="53">
        <f t="shared" si="447"/>
        <v>58.927641853201457</v>
      </c>
      <c r="V2849" s="69">
        <v>37.86974726704841</v>
      </c>
      <c r="W2849" s="53">
        <f t="shared" si="448"/>
        <v>9.0557562467464869</v>
      </c>
      <c r="X2849" s="53">
        <f t="shared" si="449"/>
        <v>0</v>
      </c>
      <c r="Y2849" s="12"/>
      <c r="Z2849" s="21"/>
      <c r="AA2849" s="48"/>
      <c r="AB2849" s="21"/>
      <c r="AC2849" s="12"/>
    </row>
    <row r="2850" spans="1:29" x14ac:dyDescent="0.3">
      <c r="A2850" s="1">
        <f t="shared" si="450"/>
        <v>45229.645833326431</v>
      </c>
      <c r="B2850" s="6">
        <v>30</v>
      </c>
      <c r="C2850" s="6" t="s">
        <v>107</v>
      </c>
      <c r="D2850">
        <f>IF(HOUR(A2850)+MINUTE(A2850)/60&lt;=18,1,IF(HOUR(A2850)+MINUTE(A2850)/60&gt;=23.25,1,LOOKUP(DAY(A2850),calendario!$A$12:$A$41,calendario!$C$12:$C$41)))</f>
        <v>1</v>
      </c>
      <c r="E2850" s="89">
        <f t="shared" si="451"/>
        <v>4.4937778320312498</v>
      </c>
      <c r="F2850" s="88">
        <v>17.975111328124999</v>
      </c>
      <c r="G2850" s="89">
        <f t="shared" si="452"/>
        <v>4.4972177734374998</v>
      </c>
      <c r="H2850" s="86">
        <v>17.988871093749999</v>
      </c>
      <c r="O2850" s="53">
        <f t="shared" si="442"/>
        <v>0</v>
      </c>
      <c r="P2850" s="54">
        <f t="shared" si="443"/>
        <v>58.927641853201457</v>
      </c>
      <c r="Q2850" s="69">
        <v>37.86974726704841</v>
      </c>
      <c r="R2850" s="53">
        <f t="shared" si="444"/>
        <v>9.0557562467464869</v>
      </c>
      <c r="S2850" s="53">
        <f t="shared" si="445"/>
        <v>0</v>
      </c>
      <c r="T2850" s="53">
        <f t="shared" si="446"/>
        <v>0</v>
      </c>
      <c r="U2850" s="53">
        <f t="shared" si="447"/>
        <v>58.927641853201457</v>
      </c>
      <c r="V2850" s="69">
        <v>37.86974726704841</v>
      </c>
      <c r="W2850" s="53">
        <f t="shared" si="448"/>
        <v>9.0557562467464869</v>
      </c>
      <c r="X2850" s="53">
        <f t="shared" si="449"/>
        <v>0</v>
      </c>
      <c r="Y2850" s="12"/>
      <c r="Z2850" s="21"/>
      <c r="AA2850" s="48"/>
      <c r="AB2850" s="21"/>
      <c r="AC2850" s="12"/>
    </row>
    <row r="2851" spans="1:29" x14ac:dyDescent="0.3">
      <c r="A2851" s="1">
        <f t="shared" si="450"/>
        <v>45229.656249993095</v>
      </c>
      <c r="B2851" s="6">
        <v>30</v>
      </c>
      <c r="C2851" s="6" t="s">
        <v>108</v>
      </c>
      <c r="D2851">
        <f>IF(HOUR(A2851)+MINUTE(A2851)/60&lt;=18,1,IF(HOUR(A2851)+MINUTE(A2851)/60&gt;=23.25,1,LOOKUP(DAY(A2851),calendario!$A$12:$A$41,calendario!$C$12:$C$41)))</f>
        <v>1</v>
      </c>
      <c r="E2851" s="89">
        <f t="shared" si="451"/>
        <v>4.4948056640624996</v>
      </c>
      <c r="F2851" s="88">
        <v>17.979222656249998</v>
      </c>
      <c r="G2851" s="89">
        <f t="shared" si="452"/>
        <v>4.4969858398437497</v>
      </c>
      <c r="H2851" s="86">
        <v>17.987943359374999</v>
      </c>
      <c r="O2851" s="53">
        <f t="shared" si="442"/>
        <v>0</v>
      </c>
      <c r="P2851" s="54">
        <f t="shared" si="443"/>
        <v>58.927641853201457</v>
      </c>
      <c r="Q2851" s="69">
        <v>38.251313899010931</v>
      </c>
      <c r="R2851" s="53">
        <f t="shared" si="444"/>
        <v>8.8649729307652265</v>
      </c>
      <c r="S2851" s="53">
        <f t="shared" si="445"/>
        <v>0</v>
      </c>
      <c r="T2851" s="53">
        <f t="shared" si="446"/>
        <v>0</v>
      </c>
      <c r="U2851" s="53">
        <f t="shared" si="447"/>
        <v>58.927641853201457</v>
      </c>
      <c r="V2851" s="69">
        <v>38.251313899010931</v>
      </c>
      <c r="W2851" s="53">
        <f t="shared" si="448"/>
        <v>8.8649729307652265</v>
      </c>
      <c r="X2851" s="53">
        <f t="shared" si="449"/>
        <v>0</v>
      </c>
      <c r="Y2851" s="12"/>
      <c r="Z2851" s="21"/>
      <c r="AA2851" s="48"/>
      <c r="AB2851" s="21"/>
      <c r="AC2851" s="12"/>
    </row>
    <row r="2852" spans="1:29" x14ac:dyDescent="0.3">
      <c r="A2852" s="1">
        <f t="shared" si="450"/>
        <v>45229.666666659759</v>
      </c>
      <c r="B2852" s="6">
        <v>30</v>
      </c>
      <c r="C2852" s="6" t="s">
        <v>109</v>
      </c>
      <c r="D2852">
        <f>IF(HOUR(A2852)+MINUTE(A2852)/60&lt;=18,1,IF(HOUR(A2852)+MINUTE(A2852)/60&gt;=23.25,1,LOOKUP(DAY(A2852),calendario!$A$12:$A$41,calendario!$C$12:$C$41)))</f>
        <v>1</v>
      </c>
      <c r="E2852" s="89">
        <f t="shared" si="451"/>
        <v>4.4956391601562498</v>
      </c>
      <c r="F2852" s="88">
        <v>17.982556640624999</v>
      </c>
      <c r="G2852" s="89">
        <f t="shared" si="452"/>
        <v>4.4977578124999997</v>
      </c>
      <c r="H2852" s="86">
        <v>17.991031249999999</v>
      </c>
      <c r="O2852" s="53">
        <f t="shared" si="442"/>
        <v>0</v>
      </c>
      <c r="P2852" s="54">
        <f t="shared" si="443"/>
        <v>58.927641853201457</v>
      </c>
      <c r="Q2852" s="69">
        <v>38.251313899010931</v>
      </c>
      <c r="R2852" s="53">
        <f t="shared" si="444"/>
        <v>8.8649729307652265</v>
      </c>
      <c r="S2852" s="53">
        <f t="shared" si="445"/>
        <v>0</v>
      </c>
      <c r="T2852" s="53">
        <f t="shared" si="446"/>
        <v>0</v>
      </c>
      <c r="U2852" s="53">
        <f t="shared" si="447"/>
        <v>58.927641853201457</v>
      </c>
      <c r="V2852" s="69">
        <v>38.251313899010931</v>
      </c>
      <c r="W2852" s="53">
        <f t="shared" si="448"/>
        <v>8.8649729307652265</v>
      </c>
      <c r="X2852" s="53">
        <f t="shared" si="449"/>
        <v>0</v>
      </c>
      <c r="Y2852" s="12"/>
      <c r="Z2852" s="21"/>
      <c r="AA2852" s="48"/>
      <c r="AB2852" s="21"/>
      <c r="AC2852" s="12"/>
    </row>
    <row r="2853" spans="1:29" x14ac:dyDescent="0.3">
      <c r="A2853" s="1">
        <f t="shared" si="450"/>
        <v>45229.677083326424</v>
      </c>
      <c r="B2853" s="6">
        <v>30</v>
      </c>
      <c r="C2853" s="6" t="s">
        <v>110</v>
      </c>
      <c r="D2853">
        <f>IF(HOUR(A2853)+MINUTE(A2853)/60&lt;=18,1,IF(HOUR(A2853)+MINUTE(A2853)/60&gt;=23.25,1,LOOKUP(DAY(A2853),calendario!$A$12:$A$41,calendario!$C$12:$C$41)))</f>
        <v>1</v>
      </c>
      <c r="E2853" s="89">
        <f t="shared" si="451"/>
        <v>4.4958261718749997</v>
      </c>
      <c r="F2853" s="88">
        <v>17.983304687499999</v>
      </c>
      <c r="G2853" s="89">
        <f t="shared" si="452"/>
        <v>4.4976240234375</v>
      </c>
      <c r="H2853" s="86">
        <v>17.99049609375</v>
      </c>
      <c r="O2853" s="53">
        <f t="shared" si="442"/>
        <v>0</v>
      </c>
      <c r="P2853" s="54">
        <f t="shared" si="443"/>
        <v>58.927641853201457</v>
      </c>
      <c r="Q2853" s="69">
        <v>37.407278500780841</v>
      </c>
      <c r="R2853" s="53">
        <f t="shared" si="444"/>
        <v>9.2869906298802718</v>
      </c>
      <c r="S2853" s="53">
        <f t="shared" si="445"/>
        <v>0</v>
      </c>
      <c r="T2853" s="53">
        <f t="shared" si="446"/>
        <v>0</v>
      </c>
      <c r="U2853" s="53">
        <f t="shared" si="447"/>
        <v>58.927641853201457</v>
      </c>
      <c r="V2853" s="69">
        <v>37.407278500780841</v>
      </c>
      <c r="W2853" s="53">
        <f t="shared" si="448"/>
        <v>9.2869906298802718</v>
      </c>
      <c r="X2853" s="53">
        <f t="shared" si="449"/>
        <v>0</v>
      </c>
      <c r="Y2853" s="12"/>
      <c r="Z2853" s="21"/>
      <c r="AA2853" s="48"/>
      <c r="AB2853" s="21"/>
      <c r="AC2853" s="12"/>
    </row>
    <row r="2854" spans="1:29" x14ac:dyDescent="0.3">
      <c r="A2854" s="1">
        <f t="shared" si="450"/>
        <v>45229.687499993088</v>
      </c>
      <c r="B2854" s="6">
        <v>30</v>
      </c>
      <c r="C2854" s="6" t="s">
        <v>111</v>
      </c>
      <c r="D2854">
        <f>IF(HOUR(A2854)+MINUTE(A2854)/60&lt;=18,1,IF(HOUR(A2854)+MINUTE(A2854)/60&gt;=23.25,1,LOOKUP(DAY(A2854),calendario!$A$12:$A$41,calendario!$C$12:$C$41)))</f>
        <v>1</v>
      </c>
      <c r="E2854" s="89">
        <f t="shared" si="451"/>
        <v>4.4963110351562499</v>
      </c>
      <c r="F2854" s="88">
        <v>17.985244140624999</v>
      </c>
      <c r="G2854" s="89">
        <f t="shared" si="452"/>
        <v>4.49773291015625</v>
      </c>
      <c r="H2854" s="86">
        <v>17.990931640625</v>
      </c>
      <c r="O2854" s="53">
        <f t="shared" si="442"/>
        <v>0</v>
      </c>
      <c r="P2854" s="54">
        <f t="shared" si="443"/>
        <v>58.927641853201457</v>
      </c>
      <c r="Q2854" s="69">
        <v>37.407278500780841</v>
      </c>
      <c r="R2854" s="53">
        <f t="shared" si="444"/>
        <v>9.2869906298802718</v>
      </c>
      <c r="S2854" s="53">
        <f t="shared" si="445"/>
        <v>0</v>
      </c>
      <c r="T2854" s="53">
        <f t="shared" si="446"/>
        <v>0</v>
      </c>
      <c r="U2854" s="53">
        <f t="shared" si="447"/>
        <v>58.927641853201457</v>
      </c>
      <c r="V2854" s="69">
        <v>37.407278500780841</v>
      </c>
      <c r="W2854" s="53">
        <f t="shared" si="448"/>
        <v>9.2869906298802718</v>
      </c>
      <c r="X2854" s="53">
        <f t="shared" si="449"/>
        <v>0</v>
      </c>
      <c r="Y2854" s="12"/>
      <c r="Z2854" s="21"/>
      <c r="AA2854" s="48"/>
      <c r="AB2854" s="21"/>
      <c r="AC2854" s="12"/>
    </row>
    <row r="2855" spans="1:29" x14ac:dyDescent="0.3">
      <c r="A2855" s="1">
        <f t="shared" si="450"/>
        <v>45229.697916659752</v>
      </c>
      <c r="B2855" s="6">
        <v>30</v>
      </c>
      <c r="C2855" s="6" t="s">
        <v>112</v>
      </c>
      <c r="D2855">
        <f>IF(HOUR(A2855)+MINUTE(A2855)/60&lt;=18,1,IF(HOUR(A2855)+MINUTE(A2855)/60&gt;=23.25,1,LOOKUP(DAY(A2855),calendario!$A$12:$A$41,calendario!$C$12:$C$41)))</f>
        <v>1</v>
      </c>
      <c r="E2855" s="89">
        <f t="shared" si="451"/>
        <v>4.4963491210937496</v>
      </c>
      <c r="F2855" s="88">
        <v>17.985396484374998</v>
      </c>
      <c r="G2855" s="89">
        <f t="shared" si="452"/>
        <v>4.4979243164062499</v>
      </c>
      <c r="H2855" s="86">
        <v>17.991697265625</v>
      </c>
      <c r="O2855" s="53">
        <f t="shared" si="442"/>
        <v>0</v>
      </c>
      <c r="P2855" s="54">
        <f t="shared" si="443"/>
        <v>58.927641853201457</v>
      </c>
      <c r="Q2855" s="69">
        <v>37.423209526288389</v>
      </c>
      <c r="R2855" s="53">
        <f t="shared" si="444"/>
        <v>9.2790251171264977</v>
      </c>
      <c r="S2855" s="53">
        <f t="shared" si="445"/>
        <v>0</v>
      </c>
      <c r="T2855" s="53">
        <f t="shared" si="446"/>
        <v>0</v>
      </c>
      <c r="U2855" s="53">
        <f t="shared" si="447"/>
        <v>58.927641853201457</v>
      </c>
      <c r="V2855" s="69">
        <v>37.423209526288389</v>
      </c>
      <c r="W2855" s="53">
        <f t="shared" si="448"/>
        <v>9.2790251171264977</v>
      </c>
      <c r="X2855" s="53">
        <f t="shared" si="449"/>
        <v>0</v>
      </c>
      <c r="Y2855" s="12"/>
      <c r="Z2855" s="21"/>
      <c r="AA2855" s="48"/>
      <c r="AB2855" s="21"/>
      <c r="AC2855" s="12"/>
    </row>
    <row r="2856" spans="1:29" x14ac:dyDescent="0.3">
      <c r="A2856" s="1">
        <f t="shared" si="450"/>
        <v>45229.708333326416</v>
      </c>
      <c r="B2856" s="6">
        <v>30</v>
      </c>
      <c r="C2856" s="6" t="s">
        <v>113</v>
      </c>
      <c r="D2856">
        <f>IF(HOUR(A2856)+MINUTE(A2856)/60&lt;=18,1,IF(HOUR(A2856)+MINUTE(A2856)/60&gt;=23.25,1,LOOKUP(DAY(A2856),calendario!$A$12:$A$41,calendario!$C$12:$C$41)))</f>
        <v>1</v>
      </c>
      <c r="E2856" s="89">
        <f t="shared" si="451"/>
        <v>4.5913837890625002</v>
      </c>
      <c r="F2856" s="88">
        <v>18.365535156250001</v>
      </c>
      <c r="G2856" s="89">
        <f t="shared" si="452"/>
        <v>4.54469091796875</v>
      </c>
      <c r="H2856" s="86">
        <v>18.178763671875</v>
      </c>
      <c r="O2856" s="53">
        <f t="shared" si="442"/>
        <v>0</v>
      </c>
      <c r="P2856" s="54">
        <f t="shared" si="443"/>
        <v>58.927641853201457</v>
      </c>
      <c r="Q2856" s="69">
        <v>37.423209526288389</v>
      </c>
      <c r="R2856" s="53">
        <f t="shared" si="444"/>
        <v>9.2790251171264977</v>
      </c>
      <c r="S2856" s="53">
        <f t="shared" si="445"/>
        <v>0</v>
      </c>
      <c r="T2856" s="53">
        <f t="shared" si="446"/>
        <v>0</v>
      </c>
      <c r="U2856" s="53">
        <f t="shared" si="447"/>
        <v>58.927641853201457</v>
      </c>
      <c r="V2856" s="69">
        <v>37.423209526288389</v>
      </c>
      <c r="W2856" s="53">
        <f t="shared" si="448"/>
        <v>9.2790251171264977</v>
      </c>
      <c r="X2856" s="53">
        <f t="shared" si="449"/>
        <v>0</v>
      </c>
      <c r="Y2856" s="12"/>
      <c r="Z2856" s="21"/>
      <c r="AA2856" s="48"/>
      <c r="AB2856" s="21"/>
      <c r="AC2856" s="12"/>
    </row>
    <row r="2857" spans="1:29" x14ac:dyDescent="0.3">
      <c r="A2857" s="1">
        <f t="shared" si="450"/>
        <v>45229.718749993081</v>
      </c>
      <c r="B2857" s="6">
        <v>30</v>
      </c>
      <c r="C2857" s="6" t="s">
        <v>114</v>
      </c>
      <c r="D2857">
        <f>IF(HOUR(A2857)+MINUTE(A2857)/60&lt;=18,1,IF(HOUR(A2857)+MINUTE(A2857)/60&gt;=23.25,1,LOOKUP(DAY(A2857),calendario!$A$12:$A$41,calendario!$C$12:$C$41)))</f>
        <v>1</v>
      </c>
      <c r="E2857" s="89">
        <f t="shared" si="451"/>
        <v>4.6414370117187502</v>
      </c>
      <c r="F2857" s="88">
        <v>18.565748046875001</v>
      </c>
      <c r="G2857" s="89">
        <f t="shared" si="452"/>
        <v>4.6513881835937498</v>
      </c>
      <c r="H2857" s="86">
        <v>18.605552734374999</v>
      </c>
      <c r="O2857" s="53">
        <f t="shared" si="442"/>
        <v>0</v>
      </c>
      <c r="P2857" s="54">
        <f t="shared" si="443"/>
        <v>58.927641853201457</v>
      </c>
      <c r="Q2857" s="69">
        <v>37.204800364393542</v>
      </c>
      <c r="R2857" s="53">
        <f t="shared" si="444"/>
        <v>9.3882296980739213</v>
      </c>
      <c r="S2857" s="53">
        <f t="shared" si="445"/>
        <v>0</v>
      </c>
      <c r="T2857" s="53">
        <f t="shared" si="446"/>
        <v>0</v>
      </c>
      <c r="U2857" s="53">
        <f t="shared" si="447"/>
        <v>58.927641853201457</v>
      </c>
      <c r="V2857" s="69">
        <v>37.204800364393542</v>
      </c>
      <c r="W2857" s="53">
        <f t="shared" si="448"/>
        <v>9.3882296980739213</v>
      </c>
      <c r="X2857" s="53">
        <f t="shared" si="449"/>
        <v>0</v>
      </c>
      <c r="Y2857" s="12"/>
      <c r="Z2857" s="21"/>
      <c r="AA2857" s="48"/>
      <c r="AB2857" s="21"/>
      <c r="AC2857" s="12"/>
    </row>
    <row r="2858" spans="1:29" x14ac:dyDescent="0.3">
      <c r="A2858" s="1">
        <f t="shared" si="450"/>
        <v>45229.729166659745</v>
      </c>
      <c r="B2858" s="6">
        <v>30</v>
      </c>
      <c r="C2858" s="6" t="s">
        <v>115</v>
      </c>
      <c r="D2858">
        <f>IF(HOUR(A2858)+MINUTE(A2858)/60&lt;=18,1,IF(HOUR(A2858)+MINUTE(A2858)/60&gt;=23.25,1,LOOKUP(DAY(A2858),calendario!$A$12:$A$41,calendario!$C$12:$C$41)))</f>
        <v>1</v>
      </c>
      <c r="E2858" s="89">
        <f t="shared" si="451"/>
        <v>4.6403222656249996</v>
      </c>
      <c r="F2858" s="88">
        <v>18.561289062499998</v>
      </c>
      <c r="G2858" s="89">
        <f t="shared" si="452"/>
        <v>4.6513959960937497</v>
      </c>
      <c r="H2858" s="86">
        <v>18.605583984374999</v>
      </c>
      <c r="O2858" s="53">
        <f t="shared" si="442"/>
        <v>0</v>
      </c>
      <c r="P2858" s="54">
        <f t="shared" si="443"/>
        <v>58.927641853201457</v>
      </c>
      <c r="Q2858" s="69">
        <v>37.204800364393542</v>
      </c>
      <c r="R2858" s="53">
        <f t="shared" si="444"/>
        <v>9.3882296980739213</v>
      </c>
      <c r="S2858" s="53">
        <f t="shared" si="445"/>
        <v>0</v>
      </c>
      <c r="T2858" s="53">
        <f t="shared" si="446"/>
        <v>0</v>
      </c>
      <c r="U2858" s="53">
        <f t="shared" si="447"/>
        <v>58.927641853201457</v>
      </c>
      <c r="V2858" s="69">
        <v>37.204800364393542</v>
      </c>
      <c r="W2858" s="53">
        <f t="shared" si="448"/>
        <v>9.3882296980739213</v>
      </c>
      <c r="X2858" s="53">
        <f t="shared" si="449"/>
        <v>0</v>
      </c>
      <c r="Y2858" s="12"/>
      <c r="Z2858" s="21"/>
      <c r="AA2858" s="48"/>
      <c r="AB2858" s="21"/>
      <c r="AC2858" s="12"/>
    </row>
    <row r="2859" spans="1:29" x14ac:dyDescent="0.3">
      <c r="A2859" s="1">
        <f t="shared" si="450"/>
        <v>45229.739583326409</v>
      </c>
      <c r="B2859" s="6">
        <v>30</v>
      </c>
      <c r="C2859" s="6" t="s">
        <v>116</v>
      </c>
      <c r="D2859">
        <f>IF(HOUR(A2859)+MINUTE(A2859)/60&lt;=18,1,IF(HOUR(A2859)+MINUTE(A2859)/60&gt;=23.25,1,LOOKUP(DAY(A2859),calendario!$A$12:$A$41,calendario!$C$12:$C$41)))</f>
        <v>1</v>
      </c>
      <c r="E2859" s="89">
        <f t="shared" si="451"/>
        <v>4.6418657226562496</v>
      </c>
      <c r="F2859" s="88">
        <v>18.567462890624999</v>
      </c>
      <c r="G2859" s="89">
        <f t="shared" si="452"/>
        <v>4.6515097656249997</v>
      </c>
      <c r="H2859" s="86">
        <v>18.606039062499999</v>
      </c>
      <c r="O2859" s="53">
        <f t="shared" si="442"/>
        <v>0</v>
      </c>
      <c r="P2859" s="54">
        <f t="shared" si="443"/>
        <v>58.927641853201457</v>
      </c>
      <c r="Q2859" s="69">
        <v>36.930455231650178</v>
      </c>
      <c r="R2859" s="53">
        <f t="shared" si="444"/>
        <v>9.5254022644456029</v>
      </c>
      <c r="S2859" s="53">
        <f t="shared" si="445"/>
        <v>0</v>
      </c>
      <c r="T2859" s="53">
        <f t="shared" si="446"/>
        <v>0</v>
      </c>
      <c r="U2859" s="53">
        <f t="shared" si="447"/>
        <v>58.927641853201457</v>
      </c>
      <c r="V2859" s="69">
        <v>36.930455231650178</v>
      </c>
      <c r="W2859" s="53">
        <f t="shared" si="448"/>
        <v>9.5254022644456029</v>
      </c>
      <c r="X2859" s="53">
        <f t="shared" si="449"/>
        <v>0</v>
      </c>
      <c r="Y2859" s="12"/>
      <c r="Z2859" s="21"/>
      <c r="AA2859" s="48"/>
      <c r="AB2859" s="21"/>
      <c r="AC2859" s="12"/>
    </row>
    <row r="2860" spans="1:29" x14ac:dyDescent="0.3">
      <c r="A2860" s="1">
        <f t="shared" si="450"/>
        <v>45229.749999993073</v>
      </c>
      <c r="B2860" s="6">
        <v>30</v>
      </c>
      <c r="C2860" s="6" t="s">
        <v>117</v>
      </c>
      <c r="D2860">
        <f>IF(HOUR(A2860)+MINUTE(A2860)/60&lt;=18,1,IF(HOUR(A2860)+MINUTE(A2860)/60&gt;=23.25,1,LOOKUP(DAY(A2860),calendario!$A$12:$A$41,calendario!$C$12:$C$41)))</f>
        <v>1</v>
      </c>
      <c r="E2860" s="89">
        <f t="shared" si="451"/>
        <v>4.6426508789062497</v>
      </c>
      <c r="F2860" s="88">
        <v>18.570603515624999</v>
      </c>
      <c r="G2860" s="89">
        <f t="shared" si="452"/>
        <v>4.6511767578125003</v>
      </c>
      <c r="H2860" s="86">
        <v>18.604707031250001</v>
      </c>
      <c r="O2860" s="53">
        <f t="shared" si="442"/>
        <v>0</v>
      </c>
      <c r="P2860" s="54">
        <f t="shared" si="443"/>
        <v>58.927641853201457</v>
      </c>
      <c r="Q2860" s="69">
        <v>36.930455231650178</v>
      </c>
      <c r="R2860" s="53">
        <f t="shared" si="444"/>
        <v>9.5254022644456029</v>
      </c>
      <c r="S2860" s="53">
        <f t="shared" si="445"/>
        <v>0</v>
      </c>
      <c r="T2860" s="53">
        <f t="shared" si="446"/>
        <v>0</v>
      </c>
      <c r="U2860" s="53">
        <f t="shared" si="447"/>
        <v>58.927641853201457</v>
      </c>
      <c r="V2860" s="69">
        <v>36.930455231650178</v>
      </c>
      <c r="W2860" s="53">
        <f t="shared" si="448"/>
        <v>9.5254022644456029</v>
      </c>
      <c r="X2860" s="53">
        <f t="shared" si="449"/>
        <v>0</v>
      </c>
      <c r="Y2860" s="12"/>
      <c r="Z2860" s="21"/>
      <c r="AA2860" s="48"/>
      <c r="AB2860" s="21"/>
      <c r="AC2860" s="12"/>
    </row>
    <row r="2861" spans="1:29" x14ac:dyDescent="0.3">
      <c r="A2861" s="1">
        <f t="shared" si="450"/>
        <v>45229.760416659738</v>
      </c>
      <c r="B2861" s="6">
        <v>30</v>
      </c>
      <c r="C2861" s="6" t="s">
        <v>118</v>
      </c>
      <c r="D2861">
        <f>IF(HOUR(A2861)+MINUTE(A2861)/60&lt;=18,1,IF(HOUR(A2861)+MINUTE(A2861)/60&gt;=23.25,1,LOOKUP(DAY(A2861),calendario!$A$12:$A$41,calendario!$C$12:$C$41)))</f>
        <v>0</v>
      </c>
      <c r="E2861" s="89">
        <f t="shared" si="451"/>
        <v>4.6451357421874997</v>
      </c>
      <c r="F2861" s="88">
        <v>18.580542968749999</v>
      </c>
      <c r="G2861" s="89">
        <f t="shared" si="452"/>
        <v>4.6504057617187504</v>
      </c>
      <c r="H2861" s="86">
        <v>18.601623046875002</v>
      </c>
      <c r="O2861" s="53">
        <f t="shared" si="442"/>
        <v>0</v>
      </c>
      <c r="P2861" s="54">
        <f t="shared" si="443"/>
        <v>60.072878709005721</v>
      </c>
      <c r="Q2861" s="69">
        <v>37.240396147839668</v>
      </c>
      <c r="R2861" s="53">
        <f t="shared" si="444"/>
        <v>9.9144193128578806</v>
      </c>
      <c r="S2861" s="53">
        <f t="shared" si="445"/>
        <v>0</v>
      </c>
      <c r="T2861" s="53">
        <f t="shared" si="446"/>
        <v>0</v>
      </c>
      <c r="U2861" s="53">
        <f t="shared" si="447"/>
        <v>60.072878709005721</v>
      </c>
      <c r="V2861" s="69">
        <v>37.240396147839668</v>
      </c>
      <c r="W2861" s="53">
        <f t="shared" si="448"/>
        <v>9.9144193128578806</v>
      </c>
      <c r="X2861" s="53">
        <f t="shared" si="449"/>
        <v>0</v>
      </c>
      <c r="Y2861" s="12"/>
      <c r="Z2861" s="21"/>
      <c r="AA2861" s="48"/>
      <c r="AB2861" s="21"/>
      <c r="AC2861" s="12"/>
    </row>
    <row r="2862" spans="1:29" x14ac:dyDescent="0.3">
      <c r="A2862" s="1">
        <f t="shared" si="450"/>
        <v>45229.770833326402</v>
      </c>
      <c r="B2862" s="6">
        <v>30</v>
      </c>
      <c r="C2862" s="6" t="s">
        <v>119</v>
      </c>
      <c r="D2862">
        <f>IF(HOUR(A2862)+MINUTE(A2862)/60&lt;=18,1,IF(HOUR(A2862)+MINUTE(A2862)/60&gt;=23.25,1,LOOKUP(DAY(A2862),calendario!$A$12:$A$41,calendario!$C$12:$C$41)))</f>
        <v>0</v>
      </c>
      <c r="E2862" s="89">
        <f t="shared" si="451"/>
        <v>4.6461899414062504</v>
      </c>
      <c r="F2862" s="88">
        <v>18.584759765625002</v>
      </c>
      <c r="G2862" s="89">
        <f t="shared" si="452"/>
        <v>4.6504321289062496</v>
      </c>
      <c r="H2862" s="86">
        <v>18.601728515624998</v>
      </c>
      <c r="O2862" s="53">
        <f t="shared" si="442"/>
        <v>0</v>
      </c>
      <c r="P2862" s="54">
        <f t="shared" si="443"/>
        <v>60.072878709005721</v>
      </c>
      <c r="Q2862" s="69">
        <v>37.240396147839668</v>
      </c>
      <c r="R2862" s="53">
        <f t="shared" si="444"/>
        <v>9.9144193128578806</v>
      </c>
      <c r="S2862" s="53">
        <f t="shared" si="445"/>
        <v>0</v>
      </c>
      <c r="T2862" s="53">
        <f t="shared" si="446"/>
        <v>0</v>
      </c>
      <c r="U2862" s="53">
        <f t="shared" si="447"/>
        <v>60.072878709005721</v>
      </c>
      <c r="V2862" s="69">
        <v>37.240396147839668</v>
      </c>
      <c r="W2862" s="53">
        <f t="shared" si="448"/>
        <v>9.9144193128578806</v>
      </c>
      <c r="X2862" s="53">
        <f t="shared" si="449"/>
        <v>0</v>
      </c>
      <c r="Y2862" s="12"/>
      <c r="Z2862" s="21"/>
      <c r="AA2862" s="48"/>
      <c r="AB2862" s="21"/>
      <c r="AC2862" s="12"/>
    </row>
    <row r="2863" spans="1:29" x14ac:dyDescent="0.3">
      <c r="A2863" s="1">
        <f t="shared" si="450"/>
        <v>45229.781249993066</v>
      </c>
      <c r="B2863" s="6">
        <v>30</v>
      </c>
      <c r="C2863" s="6" t="s">
        <v>120</v>
      </c>
      <c r="D2863">
        <f>IF(HOUR(A2863)+MINUTE(A2863)/60&lt;=18,1,IF(HOUR(A2863)+MINUTE(A2863)/60&gt;=23.25,1,LOOKUP(DAY(A2863),calendario!$A$12:$A$41,calendario!$C$12:$C$41)))</f>
        <v>0</v>
      </c>
      <c r="E2863" s="89">
        <f t="shared" si="451"/>
        <v>4.6467626953124999</v>
      </c>
      <c r="F2863" s="88">
        <v>18.587050781249999</v>
      </c>
      <c r="G2863" s="89">
        <f t="shared" si="452"/>
        <v>4.6505581054687504</v>
      </c>
      <c r="H2863" s="86">
        <v>18.602232421875001</v>
      </c>
      <c r="O2863" s="53">
        <f t="shared" si="442"/>
        <v>0</v>
      </c>
      <c r="P2863" s="54">
        <f t="shared" si="443"/>
        <v>60.072878709005721</v>
      </c>
      <c r="Q2863" s="69">
        <v>37.154302967204586</v>
      </c>
      <c r="R2863" s="53">
        <f t="shared" si="444"/>
        <v>9.9574659031754216</v>
      </c>
      <c r="S2863" s="53">
        <f t="shared" si="445"/>
        <v>0</v>
      </c>
      <c r="T2863" s="53">
        <f t="shared" si="446"/>
        <v>0</v>
      </c>
      <c r="U2863" s="53">
        <f t="shared" si="447"/>
        <v>60.072878709005721</v>
      </c>
      <c r="V2863" s="69">
        <v>37.154302967204586</v>
      </c>
      <c r="W2863" s="53">
        <f t="shared" si="448"/>
        <v>9.9574659031754216</v>
      </c>
      <c r="X2863" s="53">
        <f t="shared" si="449"/>
        <v>0</v>
      </c>
      <c r="Y2863" s="12"/>
      <c r="Z2863" s="21"/>
      <c r="AA2863" s="48"/>
      <c r="AB2863" s="21"/>
      <c r="AC2863" s="12"/>
    </row>
    <row r="2864" spans="1:29" x14ac:dyDescent="0.3">
      <c r="A2864" s="1">
        <f t="shared" si="450"/>
        <v>45229.79166665973</v>
      </c>
      <c r="B2864" s="6">
        <v>30</v>
      </c>
      <c r="C2864" s="6" t="s">
        <v>121</v>
      </c>
      <c r="D2864">
        <f>IF(HOUR(A2864)+MINUTE(A2864)/60&lt;=18,1,IF(HOUR(A2864)+MINUTE(A2864)/60&gt;=23.25,1,LOOKUP(DAY(A2864),calendario!$A$12:$A$41,calendario!$C$12:$C$41)))</f>
        <v>0</v>
      </c>
      <c r="E2864" s="89">
        <f t="shared" si="451"/>
        <v>4.6476713867187502</v>
      </c>
      <c r="F2864" s="88">
        <v>18.590685546875001</v>
      </c>
      <c r="G2864" s="89">
        <f t="shared" si="452"/>
        <v>4.6504682617187498</v>
      </c>
      <c r="H2864" s="86">
        <v>18.601873046874999</v>
      </c>
      <c r="O2864" s="53">
        <f t="shared" si="442"/>
        <v>0</v>
      </c>
      <c r="P2864" s="54">
        <f t="shared" si="443"/>
        <v>60.072878709005721</v>
      </c>
      <c r="Q2864" s="69">
        <v>37.154302967204586</v>
      </c>
      <c r="R2864" s="53">
        <f t="shared" si="444"/>
        <v>9.9574659031754216</v>
      </c>
      <c r="S2864" s="53">
        <f t="shared" si="445"/>
        <v>0</v>
      </c>
      <c r="T2864" s="53">
        <f t="shared" si="446"/>
        <v>0</v>
      </c>
      <c r="U2864" s="53">
        <f t="shared" si="447"/>
        <v>60.072878709005721</v>
      </c>
      <c r="V2864" s="69">
        <v>37.154302967204586</v>
      </c>
      <c r="W2864" s="53">
        <f t="shared" si="448"/>
        <v>9.9574659031754216</v>
      </c>
      <c r="X2864" s="53">
        <f t="shared" si="449"/>
        <v>0</v>
      </c>
      <c r="Y2864" s="12"/>
      <c r="Z2864" s="21"/>
      <c r="AA2864" s="48"/>
      <c r="AB2864" s="21"/>
      <c r="AC2864" s="12"/>
    </row>
    <row r="2865" spans="1:29" x14ac:dyDescent="0.3">
      <c r="A2865" s="1">
        <f t="shared" si="450"/>
        <v>45229.802083326394</v>
      </c>
      <c r="B2865" s="6">
        <v>30</v>
      </c>
      <c r="C2865" s="6" t="s">
        <v>122</v>
      </c>
      <c r="D2865">
        <f>IF(HOUR(A2865)+MINUTE(A2865)/60&lt;=18,1,IF(HOUR(A2865)+MINUTE(A2865)/60&gt;=23.25,1,LOOKUP(DAY(A2865),calendario!$A$12:$A$41,calendario!$C$12:$C$41)))</f>
        <v>0</v>
      </c>
      <c r="E2865" s="89">
        <f t="shared" si="451"/>
        <v>4.64819775390625</v>
      </c>
      <c r="F2865" s="88">
        <v>18.592791015625</v>
      </c>
      <c r="G2865" s="89">
        <f t="shared" si="452"/>
        <v>4.6502202148437499</v>
      </c>
      <c r="H2865" s="86">
        <v>18.600880859375</v>
      </c>
      <c r="O2865" s="53">
        <f t="shared" si="442"/>
        <v>0</v>
      </c>
      <c r="P2865" s="54">
        <f t="shared" si="443"/>
        <v>60.072878709005721</v>
      </c>
      <c r="Q2865" s="69">
        <v>37.109117907339922</v>
      </c>
      <c r="R2865" s="53">
        <f t="shared" si="444"/>
        <v>9.9800584331077538</v>
      </c>
      <c r="S2865" s="53">
        <f t="shared" si="445"/>
        <v>0</v>
      </c>
      <c r="T2865" s="53">
        <f t="shared" si="446"/>
        <v>0</v>
      </c>
      <c r="U2865" s="53">
        <f t="shared" si="447"/>
        <v>60.072878709005721</v>
      </c>
      <c r="V2865" s="69">
        <v>37.109117907339922</v>
      </c>
      <c r="W2865" s="53">
        <f t="shared" si="448"/>
        <v>9.9800584331077538</v>
      </c>
      <c r="X2865" s="53">
        <f t="shared" si="449"/>
        <v>0</v>
      </c>
      <c r="Y2865" s="12"/>
      <c r="Z2865" s="21"/>
      <c r="AA2865" s="48"/>
      <c r="AB2865" s="21"/>
      <c r="AC2865" s="12"/>
    </row>
    <row r="2866" spans="1:29" x14ac:dyDescent="0.3">
      <c r="A2866" s="1">
        <f t="shared" si="450"/>
        <v>45229.812499993059</v>
      </c>
      <c r="B2866" s="6">
        <v>30</v>
      </c>
      <c r="C2866" s="6" t="s">
        <v>123</v>
      </c>
      <c r="D2866">
        <f>IF(HOUR(A2866)+MINUTE(A2866)/60&lt;=18,1,IF(HOUR(A2866)+MINUTE(A2866)/60&gt;=23.25,1,LOOKUP(DAY(A2866),calendario!$A$12:$A$41,calendario!$C$12:$C$41)))</f>
        <v>0</v>
      </c>
      <c r="E2866" s="89">
        <f t="shared" si="451"/>
        <v>4.6486616210937504</v>
      </c>
      <c r="F2866" s="88">
        <v>18.594646484375001</v>
      </c>
      <c r="G2866" s="89">
        <f t="shared" si="452"/>
        <v>4.6502109374999998</v>
      </c>
      <c r="H2866" s="86">
        <v>18.600843749999999</v>
      </c>
      <c r="O2866" s="53">
        <f t="shared" si="442"/>
        <v>0</v>
      </c>
      <c r="P2866" s="54">
        <f t="shared" si="443"/>
        <v>60.072878709005721</v>
      </c>
      <c r="Q2866" s="69">
        <v>37.109117907339922</v>
      </c>
      <c r="R2866" s="53">
        <f t="shared" si="444"/>
        <v>9.9800584331077538</v>
      </c>
      <c r="S2866" s="53">
        <f t="shared" si="445"/>
        <v>0</v>
      </c>
      <c r="T2866" s="53">
        <f t="shared" si="446"/>
        <v>0</v>
      </c>
      <c r="U2866" s="53">
        <f t="shared" si="447"/>
        <v>60.072878709005721</v>
      </c>
      <c r="V2866" s="69">
        <v>37.109117907339922</v>
      </c>
      <c r="W2866" s="53">
        <f t="shared" si="448"/>
        <v>9.9800584331077538</v>
      </c>
      <c r="X2866" s="53">
        <f t="shared" si="449"/>
        <v>0</v>
      </c>
      <c r="Y2866" s="12"/>
      <c r="Z2866" s="21"/>
      <c r="AA2866" s="48"/>
      <c r="AB2866" s="21"/>
      <c r="AC2866" s="12"/>
    </row>
    <row r="2867" spans="1:29" x14ac:dyDescent="0.3">
      <c r="A2867" s="1">
        <f t="shared" si="450"/>
        <v>45229.822916659723</v>
      </c>
      <c r="B2867" s="6">
        <v>30</v>
      </c>
      <c r="C2867" s="6" t="s">
        <v>124</v>
      </c>
      <c r="D2867">
        <f>IF(HOUR(A2867)+MINUTE(A2867)/60&lt;=18,1,IF(HOUR(A2867)+MINUTE(A2867)/60&gt;=23.25,1,LOOKUP(DAY(A2867),calendario!$A$12:$A$41,calendario!$C$12:$C$41)))</f>
        <v>0</v>
      </c>
      <c r="E2867" s="89">
        <f t="shared" si="451"/>
        <v>4.6498159179687502</v>
      </c>
      <c r="F2867" s="88">
        <v>18.599263671875001</v>
      </c>
      <c r="G2867" s="89">
        <f t="shared" si="452"/>
        <v>4.6505419921874998</v>
      </c>
      <c r="H2867" s="86">
        <v>18.602167968749999</v>
      </c>
      <c r="O2867" s="53">
        <f t="shared" si="442"/>
        <v>0</v>
      </c>
      <c r="P2867" s="54">
        <f t="shared" si="443"/>
        <v>60.072878709005721</v>
      </c>
      <c r="Q2867" s="69">
        <v>37.053882873503383</v>
      </c>
      <c r="R2867" s="53">
        <f t="shared" si="444"/>
        <v>10.007675950026023</v>
      </c>
      <c r="S2867" s="53">
        <f t="shared" si="445"/>
        <v>0</v>
      </c>
      <c r="T2867" s="53">
        <f t="shared" si="446"/>
        <v>0</v>
      </c>
      <c r="U2867" s="53">
        <f t="shared" si="447"/>
        <v>60.072878709005721</v>
      </c>
      <c r="V2867" s="69">
        <v>37.053882873503383</v>
      </c>
      <c r="W2867" s="53">
        <f t="shared" si="448"/>
        <v>10.007675950026023</v>
      </c>
      <c r="X2867" s="53">
        <f t="shared" si="449"/>
        <v>0</v>
      </c>
      <c r="Y2867" s="12"/>
      <c r="Z2867" s="21"/>
      <c r="AA2867" s="48"/>
      <c r="AB2867" s="21"/>
      <c r="AC2867" s="12"/>
    </row>
    <row r="2868" spans="1:29" x14ac:dyDescent="0.3">
      <c r="A2868" s="1">
        <f t="shared" si="450"/>
        <v>45229.833333326387</v>
      </c>
      <c r="B2868" s="6">
        <v>30</v>
      </c>
      <c r="C2868" s="6" t="s">
        <v>125</v>
      </c>
      <c r="D2868">
        <f>IF(HOUR(A2868)+MINUTE(A2868)/60&lt;=18,1,IF(HOUR(A2868)+MINUTE(A2868)/60&gt;=23.25,1,LOOKUP(DAY(A2868),calendario!$A$12:$A$41,calendario!$C$12:$C$41)))</f>
        <v>0</v>
      </c>
      <c r="E2868" s="89">
        <f t="shared" si="451"/>
        <v>4.6502592773437499</v>
      </c>
      <c r="F2868" s="88">
        <v>18.601037109375</v>
      </c>
      <c r="G2868" s="89">
        <f t="shared" si="452"/>
        <v>4.6506489257812502</v>
      </c>
      <c r="H2868" s="86">
        <v>18.602595703125001</v>
      </c>
      <c r="O2868" s="53">
        <f t="shared" si="442"/>
        <v>0</v>
      </c>
      <c r="P2868" s="54">
        <f t="shared" si="443"/>
        <v>60.072878709005721</v>
      </c>
      <c r="Q2868" s="69">
        <v>37.053882873503383</v>
      </c>
      <c r="R2868" s="53">
        <f t="shared" si="444"/>
        <v>10.007675950026023</v>
      </c>
      <c r="S2868" s="53">
        <f t="shared" si="445"/>
        <v>0</v>
      </c>
      <c r="T2868" s="53">
        <f t="shared" si="446"/>
        <v>0</v>
      </c>
      <c r="U2868" s="53">
        <f t="shared" si="447"/>
        <v>60.072878709005721</v>
      </c>
      <c r="V2868" s="69">
        <v>37.053882873503383</v>
      </c>
      <c r="W2868" s="53">
        <f t="shared" si="448"/>
        <v>10.007675950026023</v>
      </c>
      <c r="X2868" s="53">
        <f t="shared" si="449"/>
        <v>0</v>
      </c>
      <c r="Y2868" s="12"/>
      <c r="Z2868" s="21"/>
      <c r="AA2868" s="48"/>
      <c r="AB2868" s="21"/>
      <c r="AC2868" s="12"/>
    </row>
    <row r="2869" spans="1:29" x14ac:dyDescent="0.3">
      <c r="A2869" s="1">
        <f t="shared" si="450"/>
        <v>45229.843749993051</v>
      </c>
      <c r="B2869" s="6">
        <v>30</v>
      </c>
      <c r="C2869" s="6" t="s">
        <v>126</v>
      </c>
      <c r="D2869">
        <f>IF(HOUR(A2869)+MINUTE(A2869)/60&lt;=18,1,IF(HOUR(A2869)+MINUTE(A2869)/60&gt;=23.25,1,LOOKUP(DAY(A2869),calendario!$A$12:$A$41,calendario!$C$12:$C$41)))</f>
        <v>0</v>
      </c>
      <c r="E2869" s="89">
        <f t="shared" si="451"/>
        <v>4.6502705078125004</v>
      </c>
      <c r="F2869" s="88">
        <v>18.601082031250002</v>
      </c>
      <c r="G2869" s="89">
        <f t="shared" si="452"/>
        <v>4.6507949218749998</v>
      </c>
      <c r="H2869" s="86">
        <v>18.603179687499999</v>
      </c>
      <c r="O2869" s="53">
        <f t="shared" si="442"/>
        <v>0</v>
      </c>
      <c r="P2869" s="54">
        <f t="shared" si="443"/>
        <v>60.072878709005721</v>
      </c>
      <c r="Q2869" s="69">
        <v>37.014393805309737</v>
      </c>
      <c r="R2869" s="53">
        <f t="shared" si="444"/>
        <v>10.027420484122846</v>
      </c>
      <c r="S2869" s="53">
        <f t="shared" si="445"/>
        <v>0</v>
      </c>
      <c r="T2869" s="53">
        <f t="shared" si="446"/>
        <v>0</v>
      </c>
      <c r="U2869" s="53">
        <f t="shared" si="447"/>
        <v>60.072878709005721</v>
      </c>
      <c r="V2869" s="69">
        <v>37.014393805309737</v>
      </c>
      <c r="W2869" s="53">
        <f t="shared" si="448"/>
        <v>10.027420484122846</v>
      </c>
      <c r="X2869" s="53">
        <f t="shared" si="449"/>
        <v>0</v>
      </c>
      <c r="Y2869" s="12"/>
      <c r="Z2869" s="21"/>
      <c r="AA2869" s="48"/>
      <c r="AB2869" s="21"/>
      <c r="AC2869" s="12"/>
    </row>
    <row r="2870" spans="1:29" x14ac:dyDescent="0.3">
      <c r="A2870" s="1">
        <f t="shared" si="450"/>
        <v>45229.854166659716</v>
      </c>
      <c r="B2870" s="6">
        <v>30</v>
      </c>
      <c r="C2870" s="6" t="s">
        <v>127</v>
      </c>
      <c r="D2870">
        <f>IF(HOUR(A2870)+MINUTE(A2870)/60&lt;=18,1,IF(HOUR(A2870)+MINUTE(A2870)/60&gt;=23.25,1,LOOKUP(DAY(A2870),calendario!$A$12:$A$41,calendario!$C$12:$C$41)))</f>
        <v>0</v>
      </c>
      <c r="E2870" s="89">
        <f t="shared" si="451"/>
        <v>4.6506796875000003</v>
      </c>
      <c r="F2870" s="88">
        <v>18.602718750000001</v>
      </c>
      <c r="G2870" s="89">
        <f t="shared" si="452"/>
        <v>4.6506113281249997</v>
      </c>
      <c r="H2870" s="86">
        <v>18.602445312499999</v>
      </c>
      <c r="O2870" s="53">
        <f t="shared" si="442"/>
        <v>0</v>
      </c>
      <c r="P2870" s="54">
        <f t="shared" si="443"/>
        <v>60.072878709005721</v>
      </c>
      <c r="Q2870" s="69">
        <v>37.014393805309737</v>
      </c>
      <c r="R2870" s="53">
        <f t="shared" si="444"/>
        <v>10.027420484122846</v>
      </c>
      <c r="S2870" s="53">
        <f t="shared" si="445"/>
        <v>0</v>
      </c>
      <c r="T2870" s="53">
        <f t="shared" si="446"/>
        <v>0</v>
      </c>
      <c r="U2870" s="53">
        <f t="shared" si="447"/>
        <v>60.072878709005721</v>
      </c>
      <c r="V2870" s="69">
        <v>37.014393805309737</v>
      </c>
      <c r="W2870" s="53">
        <f t="shared" si="448"/>
        <v>10.027420484122846</v>
      </c>
      <c r="X2870" s="53">
        <f t="shared" si="449"/>
        <v>0</v>
      </c>
      <c r="Y2870" s="12"/>
      <c r="Z2870" s="21"/>
      <c r="AA2870" s="48"/>
      <c r="AB2870" s="21"/>
      <c r="AC2870" s="12"/>
    </row>
    <row r="2871" spans="1:29" x14ac:dyDescent="0.3">
      <c r="A2871" s="1">
        <f t="shared" si="450"/>
        <v>45229.86458332638</v>
      </c>
      <c r="B2871" s="6">
        <v>30</v>
      </c>
      <c r="C2871" s="6" t="s">
        <v>128</v>
      </c>
      <c r="D2871">
        <f>IF(HOUR(A2871)+MINUTE(A2871)/60&lt;=18,1,IF(HOUR(A2871)+MINUTE(A2871)/60&gt;=23.25,1,LOOKUP(DAY(A2871),calendario!$A$12:$A$41,calendario!$C$12:$C$41)))</f>
        <v>0</v>
      </c>
      <c r="E2871" s="89">
        <f t="shared" si="451"/>
        <v>4.6516538085937498</v>
      </c>
      <c r="F2871" s="88">
        <v>18.606615234374999</v>
      </c>
      <c r="G2871" s="89">
        <f t="shared" si="452"/>
        <v>4.6506284179687496</v>
      </c>
      <c r="H2871" s="86">
        <v>18.602513671874998</v>
      </c>
      <c r="O2871" s="53">
        <f t="shared" si="442"/>
        <v>0</v>
      </c>
      <c r="P2871" s="54">
        <f t="shared" si="443"/>
        <v>60.072878709005721</v>
      </c>
      <c r="Q2871" s="69">
        <v>37.027586673607495</v>
      </c>
      <c r="R2871" s="53">
        <f t="shared" si="444"/>
        <v>10.020824049973967</v>
      </c>
      <c r="S2871" s="53">
        <f t="shared" si="445"/>
        <v>0</v>
      </c>
      <c r="T2871" s="53">
        <f t="shared" si="446"/>
        <v>0</v>
      </c>
      <c r="U2871" s="53">
        <f t="shared" si="447"/>
        <v>60.072878709005721</v>
      </c>
      <c r="V2871" s="69">
        <v>37.027586673607495</v>
      </c>
      <c r="W2871" s="53">
        <f t="shared" si="448"/>
        <v>10.020824049973967</v>
      </c>
      <c r="X2871" s="53">
        <f t="shared" si="449"/>
        <v>0</v>
      </c>
      <c r="Y2871" s="12"/>
      <c r="Z2871" s="21"/>
      <c r="AA2871" s="48"/>
      <c r="AB2871" s="21"/>
      <c r="AC2871" s="12"/>
    </row>
    <row r="2872" spans="1:29" x14ac:dyDescent="0.3">
      <c r="A2872" s="1">
        <f t="shared" si="450"/>
        <v>45229.874999993044</v>
      </c>
      <c r="B2872" s="6">
        <v>30</v>
      </c>
      <c r="C2872" s="6" t="s">
        <v>129</v>
      </c>
      <c r="D2872">
        <f>IF(HOUR(A2872)+MINUTE(A2872)/60&lt;=18,1,IF(HOUR(A2872)+MINUTE(A2872)/60&gt;=23.25,1,LOOKUP(DAY(A2872),calendario!$A$12:$A$41,calendario!$C$12:$C$41)))</f>
        <v>0</v>
      </c>
      <c r="E2872" s="89">
        <f t="shared" si="451"/>
        <v>4.6523720703125004</v>
      </c>
      <c r="F2872" s="88">
        <v>18.609488281250002</v>
      </c>
      <c r="G2872" s="89">
        <f t="shared" si="452"/>
        <v>4.6507509765624997</v>
      </c>
      <c r="H2872" s="86">
        <v>18.603003906249999</v>
      </c>
      <c r="O2872" s="53">
        <f t="shared" si="442"/>
        <v>0</v>
      </c>
      <c r="P2872" s="54">
        <f t="shared" si="443"/>
        <v>60.072878709005721</v>
      </c>
      <c r="Q2872" s="69">
        <v>37.027586673607495</v>
      </c>
      <c r="R2872" s="53">
        <f t="shared" si="444"/>
        <v>10.020824049973967</v>
      </c>
      <c r="S2872" s="53">
        <f t="shared" si="445"/>
        <v>0</v>
      </c>
      <c r="T2872" s="53">
        <f t="shared" si="446"/>
        <v>0</v>
      </c>
      <c r="U2872" s="53">
        <f t="shared" si="447"/>
        <v>60.072878709005721</v>
      </c>
      <c r="V2872" s="69">
        <v>37.027586673607495</v>
      </c>
      <c r="W2872" s="53">
        <f t="shared" si="448"/>
        <v>10.020824049973967</v>
      </c>
      <c r="X2872" s="53">
        <f t="shared" si="449"/>
        <v>0</v>
      </c>
      <c r="Y2872" s="12"/>
      <c r="Z2872" s="21"/>
      <c r="AA2872" s="48"/>
      <c r="AB2872" s="21"/>
      <c r="AC2872" s="12"/>
    </row>
    <row r="2873" spans="1:29" x14ac:dyDescent="0.3">
      <c r="A2873" s="1">
        <f t="shared" si="450"/>
        <v>45229.885416659708</v>
      </c>
      <c r="B2873" s="6">
        <v>30</v>
      </c>
      <c r="C2873" s="6" t="s">
        <v>130</v>
      </c>
      <c r="D2873">
        <f>IF(HOUR(A2873)+MINUTE(A2873)/60&lt;=18,1,IF(HOUR(A2873)+MINUTE(A2873)/60&gt;=23.25,1,LOOKUP(DAY(A2873),calendario!$A$12:$A$41,calendario!$C$12:$C$41)))</f>
        <v>0</v>
      </c>
      <c r="E2873" s="89">
        <f t="shared" si="451"/>
        <v>4.6524609374999999</v>
      </c>
      <c r="F2873" s="88">
        <v>18.60984375</v>
      </c>
      <c r="G2873" s="89">
        <f t="shared" si="452"/>
        <v>4.6508242187500004</v>
      </c>
      <c r="H2873" s="86">
        <v>18.603296875000002</v>
      </c>
      <c r="O2873" s="53">
        <f t="shared" si="442"/>
        <v>0</v>
      </c>
      <c r="P2873" s="54">
        <f t="shared" si="443"/>
        <v>60.072878709005721</v>
      </c>
      <c r="Q2873" s="69">
        <v>37.026802186361273</v>
      </c>
      <c r="R2873" s="53">
        <f t="shared" si="444"/>
        <v>10.021216293597078</v>
      </c>
      <c r="S2873" s="53">
        <f t="shared" si="445"/>
        <v>0</v>
      </c>
      <c r="T2873" s="53">
        <f t="shared" si="446"/>
        <v>0</v>
      </c>
      <c r="U2873" s="53">
        <f t="shared" si="447"/>
        <v>60.072878709005721</v>
      </c>
      <c r="V2873" s="69">
        <v>37.026802186361273</v>
      </c>
      <c r="W2873" s="53">
        <f t="shared" si="448"/>
        <v>10.021216293597078</v>
      </c>
      <c r="X2873" s="53">
        <f t="shared" si="449"/>
        <v>0</v>
      </c>
      <c r="Y2873" s="12"/>
      <c r="Z2873" s="21"/>
      <c r="AA2873" s="48"/>
      <c r="AB2873" s="21"/>
      <c r="AC2873" s="12"/>
    </row>
    <row r="2874" spans="1:29" x14ac:dyDescent="0.3">
      <c r="A2874" s="1">
        <f t="shared" si="450"/>
        <v>45229.895833326373</v>
      </c>
      <c r="B2874" s="6">
        <v>30</v>
      </c>
      <c r="C2874" s="6" t="s">
        <v>131</v>
      </c>
      <c r="D2874">
        <f>IF(HOUR(A2874)+MINUTE(A2874)/60&lt;=18,1,IF(HOUR(A2874)+MINUTE(A2874)/60&gt;=23.25,1,LOOKUP(DAY(A2874),calendario!$A$12:$A$41,calendario!$C$12:$C$41)))</f>
        <v>0</v>
      </c>
      <c r="E2874" s="89">
        <f t="shared" si="451"/>
        <v>4.6525385742187497</v>
      </c>
      <c r="F2874" s="88">
        <v>18.610154296874999</v>
      </c>
      <c r="G2874" s="89">
        <f t="shared" si="452"/>
        <v>4.6509921875</v>
      </c>
      <c r="H2874" s="86">
        <v>18.60396875</v>
      </c>
      <c r="O2874" s="53">
        <f t="shared" si="442"/>
        <v>0</v>
      </c>
      <c r="P2874" s="54">
        <f t="shared" si="443"/>
        <v>60.072878709005721</v>
      </c>
      <c r="Q2874" s="69">
        <v>37.026802186361273</v>
      </c>
      <c r="R2874" s="53">
        <f t="shared" si="444"/>
        <v>10.021216293597078</v>
      </c>
      <c r="S2874" s="53">
        <f t="shared" si="445"/>
        <v>0</v>
      </c>
      <c r="T2874" s="53">
        <f t="shared" si="446"/>
        <v>0</v>
      </c>
      <c r="U2874" s="53">
        <f t="shared" si="447"/>
        <v>60.072878709005721</v>
      </c>
      <c r="V2874" s="69">
        <v>37.026802186361273</v>
      </c>
      <c r="W2874" s="53">
        <f t="shared" si="448"/>
        <v>10.021216293597078</v>
      </c>
      <c r="X2874" s="53">
        <f t="shared" si="449"/>
        <v>0</v>
      </c>
      <c r="Y2874" s="12"/>
      <c r="Z2874" s="21"/>
      <c r="AA2874" s="48"/>
      <c r="AB2874" s="21"/>
      <c r="AC2874" s="12"/>
    </row>
    <row r="2875" spans="1:29" x14ac:dyDescent="0.3">
      <c r="A2875" s="1">
        <f t="shared" si="450"/>
        <v>45229.906249993037</v>
      </c>
      <c r="B2875" s="6">
        <v>30</v>
      </c>
      <c r="C2875" s="6" t="s">
        <v>132</v>
      </c>
      <c r="D2875">
        <f>IF(HOUR(A2875)+MINUTE(A2875)/60&lt;=18,1,IF(HOUR(A2875)+MINUTE(A2875)/60&gt;=23.25,1,LOOKUP(DAY(A2875),calendario!$A$12:$A$41,calendario!$C$12:$C$41)))</f>
        <v>0</v>
      </c>
      <c r="E2875" s="89">
        <f t="shared" si="451"/>
        <v>4.6530390625000004</v>
      </c>
      <c r="F2875" s="88">
        <v>18.612156250000002</v>
      </c>
      <c r="G2875" s="89">
        <f t="shared" si="452"/>
        <v>4.6510541992187502</v>
      </c>
      <c r="H2875" s="86">
        <v>18.604216796875001</v>
      </c>
      <c r="O2875" s="53">
        <f t="shared" si="442"/>
        <v>0</v>
      </c>
      <c r="P2875" s="54">
        <f t="shared" si="443"/>
        <v>60.072878709005721</v>
      </c>
      <c r="Q2875" s="69">
        <v>37.035212129099428</v>
      </c>
      <c r="R2875" s="53">
        <f t="shared" si="444"/>
        <v>10.017011322228001</v>
      </c>
      <c r="S2875" s="53">
        <f t="shared" si="445"/>
        <v>0</v>
      </c>
      <c r="T2875" s="53">
        <f t="shared" si="446"/>
        <v>0</v>
      </c>
      <c r="U2875" s="53">
        <f t="shared" si="447"/>
        <v>60.072878709005721</v>
      </c>
      <c r="V2875" s="69">
        <v>37.035212129099428</v>
      </c>
      <c r="W2875" s="53">
        <f t="shared" si="448"/>
        <v>10.017011322228001</v>
      </c>
      <c r="X2875" s="53">
        <f t="shared" si="449"/>
        <v>0</v>
      </c>
      <c r="Y2875" s="12"/>
      <c r="Z2875" s="21"/>
      <c r="AA2875" s="48"/>
      <c r="AB2875" s="21"/>
      <c r="AC2875" s="12"/>
    </row>
    <row r="2876" spans="1:29" x14ac:dyDescent="0.3">
      <c r="A2876" s="1">
        <f t="shared" si="450"/>
        <v>45229.916666659701</v>
      </c>
      <c r="B2876" s="6">
        <v>30</v>
      </c>
      <c r="C2876" s="6" t="s">
        <v>133</v>
      </c>
      <c r="D2876">
        <f>IF(HOUR(A2876)+MINUTE(A2876)/60&lt;=18,1,IF(HOUR(A2876)+MINUTE(A2876)/60&gt;=23.25,1,LOOKUP(DAY(A2876),calendario!$A$12:$A$41,calendario!$C$12:$C$41)))</f>
        <v>0</v>
      </c>
      <c r="E2876" s="89">
        <f t="shared" si="451"/>
        <v>4.6537138671875002</v>
      </c>
      <c r="F2876" s="88">
        <v>18.614855468750001</v>
      </c>
      <c r="G2876" s="89">
        <f t="shared" si="452"/>
        <v>4.6509375000000004</v>
      </c>
      <c r="H2876" s="86">
        <v>18.603750000000002</v>
      </c>
      <c r="O2876" s="53">
        <f t="shared" si="442"/>
        <v>0</v>
      </c>
      <c r="P2876" s="54">
        <f t="shared" si="443"/>
        <v>60.072878709005721</v>
      </c>
      <c r="Q2876" s="69">
        <v>37.035212129099428</v>
      </c>
      <c r="R2876" s="53">
        <f t="shared" si="444"/>
        <v>10.017011322228001</v>
      </c>
      <c r="S2876" s="53">
        <f t="shared" si="445"/>
        <v>0</v>
      </c>
      <c r="T2876" s="53">
        <f t="shared" si="446"/>
        <v>0</v>
      </c>
      <c r="U2876" s="53">
        <f t="shared" si="447"/>
        <v>60.072878709005721</v>
      </c>
      <c r="V2876" s="69">
        <v>37.035212129099428</v>
      </c>
      <c r="W2876" s="53">
        <f t="shared" si="448"/>
        <v>10.017011322228001</v>
      </c>
      <c r="X2876" s="53">
        <f t="shared" si="449"/>
        <v>0</v>
      </c>
      <c r="Y2876" s="12"/>
      <c r="Z2876" s="21"/>
      <c r="AA2876" s="48"/>
      <c r="AB2876" s="21"/>
      <c r="AC2876" s="12"/>
    </row>
    <row r="2877" spans="1:29" x14ac:dyDescent="0.3">
      <c r="A2877" s="1">
        <f t="shared" si="450"/>
        <v>45229.927083326365</v>
      </c>
      <c r="B2877" s="6">
        <v>30</v>
      </c>
      <c r="C2877" s="6" t="s">
        <v>134</v>
      </c>
      <c r="D2877">
        <f>IF(HOUR(A2877)+MINUTE(A2877)/60&lt;=18,1,IF(HOUR(A2877)+MINUTE(A2877)/60&gt;=23.25,1,LOOKUP(DAY(A2877),calendario!$A$12:$A$41,calendario!$C$12:$C$41)))</f>
        <v>0</v>
      </c>
      <c r="E2877" s="89">
        <f t="shared" si="451"/>
        <v>4.6533359374999996</v>
      </c>
      <c r="F2877" s="88">
        <v>18.613343749999999</v>
      </c>
      <c r="G2877" s="89">
        <f t="shared" si="452"/>
        <v>4.6508129882812499</v>
      </c>
      <c r="H2877" s="86">
        <v>18.603251953125</v>
      </c>
      <c r="O2877" s="53">
        <f t="shared" si="442"/>
        <v>0</v>
      </c>
      <c r="P2877" s="54">
        <f t="shared" si="443"/>
        <v>60.072878709005721</v>
      </c>
      <c r="Q2877" s="69">
        <v>37.536283185840709</v>
      </c>
      <c r="R2877" s="53">
        <f t="shared" si="444"/>
        <v>9.7664757938573601</v>
      </c>
      <c r="S2877" s="53">
        <f t="shared" si="445"/>
        <v>0</v>
      </c>
      <c r="T2877" s="53">
        <f t="shared" si="446"/>
        <v>0</v>
      </c>
      <c r="U2877" s="53">
        <f t="shared" si="447"/>
        <v>60.072878709005721</v>
      </c>
      <c r="V2877" s="69">
        <v>37.536283185840709</v>
      </c>
      <c r="W2877" s="53">
        <f t="shared" si="448"/>
        <v>9.7664757938573601</v>
      </c>
      <c r="X2877" s="53">
        <f t="shared" si="449"/>
        <v>0</v>
      </c>
      <c r="Y2877" s="12"/>
      <c r="Z2877" s="21"/>
      <c r="AA2877" s="48"/>
      <c r="AB2877" s="21"/>
      <c r="AC2877" s="12"/>
    </row>
    <row r="2878" spans="1:29" x14ac:dyDescent="0.3">
      <c r="A2878" s="1">
        <f t="shared" si="450"/>
        <v>45229.93749999303</v>
      </c>
      <c r="B2878" s="6">
        <v>30</v>
      </c>
      <c r="C2878" s="6" t="s">
        <v>135</v>
      </c>
      <c r="D2878">
        <f>IF(HOUR(A2878)+MINUTE(A2878)/60&lt;=18,1,IF(HOUR(A2878)+MINUTE(A2878)/60&gt;=23.25,1,LOOKUP(DAY(A2878),calendario!$A$12:$A$41,calendario!$C$12:$C$41)))</f>
        <v>0</v>
      </c>
      <c r="E2878" s="89">
        <f t="shared" si="451"/>
        <v>4.6541958007812498</v>
      </c>
      <c r="F2878" s="88">
        <v>18.616783203124999</v>
      </c>
      <c r="G2878" s="89">
        <f t="shared" si="452"/>
        <v>4.6508779296874998</v>
      </c>
      <c r="H2878" s="86">
        <v>18.603511718749999</v>
      </c>
      <c r="O2878" s="53">
        <f t="shared" si="442"/>
        <v>0</v>
      </c>
      <c r="P2878" s="54">
        <f t="shared" si="443"/>
        <v>60.072878709005721</v>
      </c>
      <c r="Q2878" s="69">
        <v>37.536283185840709</v>
      </c>
      <c r="R2878" s="53">
        <f t="shared" si="444"/>
        <v>9.7664757938573601</v>
      </c>
      <c r="S2878" s="53">
        <f t="shared" si="445"/>
        <v>0</v>
      </c>
      <c r="T2878" s="53">
        <f t="shared" si="446"/>
        <v>0</v>
      </c>
      <c r="U2878" s="53">
        <f t="shared" si="447"/>
        <v>60.072878709005721</v>
      </c>
      <c r="V2878" s="69">
        <v>37.536283185840709</v>
      </c>
      <c r="W2878" s="53">
        <f t="shared" si="448"/>
        <v>9.7664757938573601</v>
      </c>
      <c r="X2878" s="53">
        <f t="shared" si="449"/>
        <v>0</v>
      </c>
      <c r="Y2878" s="12"/>
      <c r="Z2878" s="21"/>
      <c r="AA2878" s="48"/>
      <c r="AB2878" s="21"/>
      <c r="AC2878" s="12"/>
    </row>
    <row r="2879" spans="1:29" x14ac:dyDescent="0.3">
      <c r="A2879" s="1">
        <f t="shared" si="450"/>
        <v>45229.947916659694</v>
      </c>
      <c r="B2879" s="6">
        <v>30</v>
      </c>
      <c r="C2879" s="6" t="s">
        <v>136</v>
      </c>
      <c r="D2879">
        <f>IF(HOUR(A2879)+MINUTE(A2879)/60&lt;=18,1,IF(HOUR(A2879)+MINUTE(A2879)/60&gt;=23.25,1,LOOKUP(DAY(A2879),calendario!$A$12:$A$41,calendario!$C$12:$C$41)))</f>
        <v>0</v>
      </c>
      <c r="E2879" s="89">
        <f t="shared" si="451"/>
        <v>4.6548452148437498</v>
      </c>
      <c r="F2879" s="88">
        <v>18.619380859374999</v>
      </c>
      <c r="G2879" s="89">
        <f t="shared" si="452"/>
        <v>4.6508110351562504</v>
      </c>
      <c r="H2879" s="86">
        <v>18.603244140625002</v>
      </c>
      <c r="O2879" s="53">
        <f t="shared" si="442"/>
        <v>0</v>
      </c>
      <c r="P2879" s="54">
        <f t="shared" si="443"/>
        <v>60.072878709005721</v>
      </c>
      <c r="Q2879" s="69">
        <v>37.028549193128583</v>
      </c>
      <c r="R2879" s="53">
        <f t="shared" si="444"/>
        <v>10.020342790213423</v>
      </c>
      <c r="S2879" s="53">
        <f t="shared" si="445"/>
        <v>0</v>
      </c>
      <c r="T2879" s="53">
        <f t="shared" si="446"/>
        <v>0</v>
      </c>
      <c r="U2879" s="53">
        <f t="shared" si="447"/>
        <v>60.072878709005721</v>
      </c>
      <c r="V2879" s="69">
        <v>37.028549193128583</v>
      </c>
      <c r="W2879" s="53">
        <f t="shared" si="448"/>
        <v>10.020342790213423</v>
      </c>
      <c r="X2879" s="53">
        <f t="shared" si="449"/>
        <v>0</v>
      </c>
      <c r="Y2879" s="12"/>
      <c r="Z2879" s="21"/>
      <c r="AA2879" s="48"/>
      <c r="AB2879" s="21"/>
      <c r="AC2879" s="12"/>
    </row>
    <row r="2880" spans="1:29" x14ac:dyDescent="0.3">
      <c r="A2880" s="1">
        <f t="shared" si="450"/>
        <v>45229.958333326358</v>
      </c>
      <c r="B2880" s="6">
        <v>30</v>
      </c>
      <c r="C2880" s="6" t="s">
        <v>137</v>
      </c>
      <c r="D2880">
        <f>IF(HOUR(A2880)+MINUTE(A2880)/60&lt;=18,1,IF(HOUR(A2880)+MINUTE(A2880)/60&gt;=23.25,1,LOOKUP(DAY(A2880),calendario!$A$12:$A$41,calendario!$C$12:$C$41)))</f>
        <v>0</v>
      </c>
      <c r="E2880" s="89">
        <f t="shared" si="451"/>
        <v>4.6549438476562504</v>
      </c>
      <c r="F2880" s="88">
        <v>18.619775390625001</v>
      </c>
      <c r="G2880" s="89">
        <f t="shared" si="452"/>
        <v>4.6509545898437503</v>
      </c>
      <c r="H2880" s="86">
        <v>18.603818359375001</v>
      </c>
      <c r="O2880" s="53">
        <f t="shared" si="442"/>
        <v>0</v>
      </c>
      <c r="P2880" s="54">
        <f t="shared" si="443"/>
        <v>60.072878709005721</v>
      </c>
      <c r="Q2880" s="69">
        <v>37.028549193128583</v>
      </c>
      <c r="R2880" s="53">
        <f t="shared" si="444"/>
        <v>10.020342790213423</v>
      </c>
      <c r="S2880" s="53">
        <f t="shared" si="445"/>
        <v>0</v>
      </c>
      <c r="T2880" s="53">
        <f t="shared" si="446"/>
        <v>0</v>
      </c>
      <c r="U2880" s="53">
        <f t="shared" si="447"/>
        <v>60.072878709005721</v>
      </c>
      <c r="V2880" s="69">
        <v>37.028549193128583</v>
      </c>
      <c r="W2880" s="53">
        <f t="shared" si="448"/>
        <v>10.020342790213423</v>
      </c>
      <c r="X2880" s="53">
        <f t="shared" si="449"/>
        <v>0</v>
      </c>
      <c r="Y2880" s="12"/>
      <c r="Z2880" s="21"/>
      <c r="AA2880" s="48"/>
      <c r="AB2880" s="21"/>
      <c r="AC2880" s="12"/>
    </row>
    <row r="2881" spans="1:29" x14ac:dyDescent="0.3">
      <c r="A2881" s="1">
        <f t="shared" si="450"/>
        <v>45229.968749993022</v>
      </c>
      <c r="B2881" s="6">
        <v>30</v>
      </c>
      <c r="C2881" s="6" t="s">
        <v>138</v>
      </c>
      <c r="D2881">
        <f>IF(HOUR(A2881)+MINUTE(A2881)/60&lt;=18,1,IF(HOUR(A2881)+MINUTE(A2881)/60&gt;=23.25,1,LOOKUP(DAY(A2881),calendario!$A$12:$A$41,calendario!$C$12:$C$41)))</f>
        <v>1</v>
      </c>
      <c r="E2881" s="89">
        <f t="shared" si="451"/>
        <v>4.6551118164062499</v>
      </c>
      <c r="F2881" s="88">
        <v>18.620447265625</v>
      </c>
      <c r="G2881" s="89">
        <f t="shared" si="452"/>
        <v>4.5550991210937504</v>
      </c>
      <c r="H2881" s="86">
        <v>18.220396484375001</v>
      </c>
      <c r="O2881" s="53">
        <f t="shared" si="442"/>
        <v>0</v>
      </c>
      <c r="P2881" s="54">
        <f t="shared" si="443"/>
        <v>58.927641853201457</v>
      </c>
      <c r="Q2881" s="69">
        <v>37.594936231129616</v>
      </c>
      <c r="R2881" s="53">
        <f t="shared" si="444"/>
        <v>9.1931617647058843</v>
      </c>
      <c r="S2881" s="53">
        <f t="shared" si="445"/>
        <v>0</v>
      </c>
      <c r="T2881" s="53">
        <f t="shared" si="446"/>
        <v>0</v>
      </c>
      <c r="U2881" s="53">
        <f t="shared" si="447"/>
        <v>58.927641853201457</v>
      </c>
      <c r="V2881" s="69">
        <v>37.594936231129616</v>
      </c>
      <c r="W2881" s="53">
        <f t="shared" si="448"/>
        <v>9.1931617647058843</v>
      </c>
      <c r="X2881" s="53">
        <f t="shared" si="449"/>
        <v>0</v>
      </c>
      <c r="Y2881" s="12"/>
      <c r="Z2881" s="21"/>
      <c r="AA2881" s="48"/>
      <c r="AB2881" s="21"/>
      <c r="AC2881" s="12"/>
    </row>
    <row r="2882" spans="1:29" x14ac:dyDescent="0.3">
      <c r="A2882" s="1">
        <f t="shared" si="450"/>
        <v>45229.979166659687</v>
      </c>
      <c r="B2882" s="6">
        <v>30</v>
      </c>
      <c r="C2882" s="6" t="s">
        <v>139</v>
      </c>
      <c r="D2882">
        <f>IF(HOUR(A2882)+MINUTE(A2882)/60&lt;=18,1,IF(HOUR(A2882)+MINUTE(A2882)/60&gt;=23.25,1,LOOKUP(DAY(A2882),calendario!$A$12:$A$41,calendario!$C$12:$C$41)))</f>
        <v>1</v>
      </c>
      <c r="E2882" s="89">
        <f t="shared" si="451"/>
        <v>4.5126484375000002</v>
      </c>
      <c r="F2882" s="88">
        <v>18.050593750000001</v>
      </c>
      <c r="G2882" s="89">
        <f t="shared" si="452"/>
        <v>4.4973569335937498</v>
      </c>
      <c r="H2882" s="86">
        <v>17.989427734374999</v>
      </c>
      <c r="O2882" s="53">
        <f t="shared" si="442"/>
        <v>0</v>
      </c>
      <c r="P2882" s="54">
        <f t="shared" si="443"/>
        <v>58.927641853201457</v>
      </c>
      <c r="Q2882" s="69">
        <v>37.594936231129616</v>
      </c>
      <c r="R2882" s="53">
        <f t="shared" si="444"/>
        <v>9.1931617647058843</v>
      </c>
      <c r="S2882" s="53">
        <f t="shared" si="445"/>
        <v>0</v>
      </c>
      <c r="T2882" s="53">
        <f t="shared" si="446"/>
        <v>0</v>
      </c>
      <c r="U2882" s="53">
        <f t="shared" si="447"/>
        <v>58.927641853201457</v>
      </c>
      <c r="V2882" s="69">
        <v>37.594936231129616</v>
      </c>
      <c r="W2882" s="53">
        <f t="shared" si="448"/>
        <v>9.1931617647058843</v>
      </c>
      <c r="X2882" s="53">
        <f t="shared" si="449"/>
        <v>0</v>
      </c>
      <c r="Y2882" s="12"/>
      <c r="Z2882" s="21"/>
      <c r="AA2882" s="48"/>
      <c r="AB2882" s="21"/>
      <c r="AC2882" s="12"/>
    </row>
    <row r="2883" spans="1:29" x14ac:dyDescent="0.3">
      <c r="A2883" s="1">
        <f t="shared" si="450"/>
        <v>45229.989583326351</v>
      </c>
      <c r="B2883" s="6">
        <v>30</v>
      </c>
      <c r="C2883" s="6" t="s">
        <v>140</v>
      </c>
      <c r="D2883">
        <f>IF(HOUR(A2883)+MINUTE(A2883)/60&lt;=18,1,IF(HOUR(A2883)+MINUTE(A2883)/60&gt;=23.25,1,LOOKUP(DAY(A2883),calendario!$A$12:$A$41,calendario!$C$12:$C$41)))</f>
        <v>1</v>
      </c>
      <c r="E2883" s="89">
        <f t="shared" si="451"/>
        <v>4.5110283203124997</v>
      </c>
      <c r="F2883" s="88">
        <v>18.044113281249999</v>
      </c>
      <c r="G2883" s="89">
        <f t="shared" si="452"/>
        <v>4.4971743164062499</v>
      </c>
      <c r="H2883" s="86">
        <v>17.988697265624999</v>
      </c>
      <c r="O2883" s="53">
        <f t="shared" si="442"/>
        <v>0</v>
      </c>
      <c r="P2883" s="54">
        <f t="shared" si="443"/>
        <v>58.927641853201457</v>
      </c>
      <c r="Q2883" s="69">
        <v>37.561547891723059</v>
      </c>
      <c r="R2883" s="53">
        <f t="shared" si="444"/>
        <v>9.2098559344091626</v>
      </c>
      <c r="S2883" s="53">
        <f t="shared" si="445"/>
        <v>0</v>
      </c>
      <c r="T2883" s="53">
        <f t="shared" si="446"/>
        <v>0</v>
      </c>
      <c r="U2883" s="53">
        <f t="shared" si="447"/>
        <v>58.927641853201457</v>
      </c>
      <c r="V2883" s="69">
        <v>37.561547891723059</v>
      </c>
      <c r="W2883" s="53">
        <f t="shared" si="448"/>
        <v>9.2098559344091626</v>
      </c>
      <c r="X2883" s="53">
        <f t="shared" si="449"/>
        <v>0</v>
      </c>
      <c r="Y2883" s="12"/>
      <c r="Z2883" s="21"/>
      <c r="AA2883" s="48"/>
      <c r="AB2883" s="21"/>
      <c r="AC2883" s="12"/>
    </row>
    <row r="2884" spans="1:29" x14ac:dyDescent="0.3">
      <c r="A2884" s="1">
        <f t="shared" si="450"/>
        <v>45229.999999993015</v>
      </c>
      <c r="B2884" s="6">
        <v>30</v>
      </c>
      <c r="C2884" s="6" t="s">
        <v>141</v>
      </c>
      <c r="D2884">
        <f>IF(HOUR(A2884)+MINUTE(A2884)/60&lt;=18,1,IF(HOUR(A2884)+MINUTE(A2884)/60&gt;=23.25,1,LOOKUP(DAY(A2884),calendario!$A$12:$A$41,calendario!$C$12:$C$41)))</f>
        <v>1</v>
      </c>
      <c r="E2884" s="89">
        <f t="shared" si="451"/>
        <v>4.5112426757812498</v>
      </c>
      <c r="F2884" s="88">
        <v>18.044970703124999</v>
      </c>
      <c r="G2884" s="89">
        <f t="shared" si="452"/>
        <v>4.4971645507812497</v>
      </c>
      <c r="H2884" s="86">
        <v>17.988658203124999</v>
      </c>
      <c r="O2884" s="53">
        <f t="shared" si="442"/>
        <v>0</v>
      </c>
      <c r="P2884" s="54">
        <f t="shared" si="443"/>
        <v>58.927641853201457</v>
      </c>
      <c r="Q2884" s="69">
        <v>37.561547891723059</v>
      </c>
      <c r="R2884" s="53">
        <f t="shared" si="444"/>
        <v>9.2098559344091626</v>
      </c>
      <c r="S2884" s="53">
        <f t="shared" si="445"/>
        <v>0</v>
      </c>
      <c r="T2884" s="53">
        <f t="shared" si="446"/>
        <v>0</v>
      </c>
      <c r="U2884" s="53">
        <f t="shared" si="447"/>
        <v>58.927641853201457</v>
      </c>
      <c r="V2884" s="69">
        <v>37.561547891723059</v>
      </c>
      <c r="W2884" s="53">
        <f t="shared" si="448"/>
        <v>9.2098559344091626</v>
      </c>
      <c r="X2884" s="53">
        <f t="shared" si="449"/>
        <v>0</v>
      </c>
      <c r="Y2884" s="12"/>
      <c r="Z2884" s="21"/>
      <c r="AA2884" s="48"/>
      <c r="AB2884" s="21"/>
      <c r="AC2884" s="12"/>
    </row>
    <row r="2885" spans="1:29" x14ac:dyDescent="0.3">
      <c r="A2885" s="1">
        <f t="shared" si="450"/>
        <v>45230.010416659679</v>
      </c>
      <c r="B2885" s="6">
        <v>31</v>
      </c>
      <c r="C2885" s="6" t="s">
        <v>159</v>
      </c>
      <c r="D2885">
        <f>IF(HOUR(A2885)+MINUTE(A2885)/60&lt;=18,1,IF(HOUR(A2885)+MINUTE(A2885)/60&gt;=23.25,1,LOOKUP(DAY(A2885),calendario!$A$12:$A$41,calendario!$C$12:$C$41)))</f>
        <v>1</v>
      </c>
      <c r="E2885" s="89">
        <f t="shared" si="451"/>
        <v>4.1172587890625003</v>
      </c>
      <c r="F2885" s="88">
        <v>16.469035156250001</v>
      </c>
      <c r="G2885" s="89">
        <f t="shared" si="452"/>
        <v>3.794477294921875</v>
      </c>
      <c r="H2885" s="86">
        <v>15.1779091796875</v>
      </c>
      <c r="O2885" s="53">
        <f t="shared" ref="O2885:O2948" si="453">IF(($K$2*95%/4-E2885)*$M$8*$M$9&lt;0,0,($K$2*95%/4-E2885)*$M$8*$M$9)</f>
        <v>0.32613137745604015</v>
      </c>
      <c r="P2885" s="54">
        <f t="shared" ref="P2885:P2948" si="454">IF(B2885&lt;=3,IF(D2885=1,$L$14*10/$K$11,$K$14*10/$K$11),IF(D2885=1,$L$15*10/$K$11,$K$15*10/$K$11))</f>
        <v>58.927641853201457</v>
      </c>
      <c r="Q2885" s="67">
        <v>26.254860489328472</v>
      </c>
      <c r="R2885" s="53">
        <f t="shared" ref="R2885:R2948" si="455">IF((P2885*95%-Q2885)/2&lt;0,0,(P2885*95%-Q2885)/2)</f>
        <v>14.863199635606456</v>
      </c>
      <c r="S2885" s="53">
        <f t="shared" ref="S2885:S2948" si="456">R2885*O2885</f>
        <v>4.8473557705644472</v>
      </c>
      <c r="T2885" s="53">
        <f t="shared" ref="T2885:T2948" si="457">IF(($K$3*95%/4-G2885)*$M$8*$M$9&lt;0,0,($K$3*95%/4-G2885)*$M$8*$M$9)</f>
        <v>0.65538954360508106</v>
      </c>
      <c r="U2885" s="53">
        <f t="shared" ref="U2885:U2948" si="458">IF(B2885&lt;=3,IF(D2885=1,$L$14*10/$K$11,$K$14*10/$K$11),IF(D2885=1,$L$15*10/$K$11,$K$15*10/$K$11))</f>
        <v>58.927641853201457</v>
      </c>
      <c r="V2885" s="67">
        <v>26.254860489328472</v>
      </c>
      <c r="W2885" s="53">
        <f t="shared" ref="W2885:W2948" si="459">IF((U2885*95%-V2885)/2&lt;0,0,(U2885*95%-V2885)/2)</f>
        <v>14.863199635606456</v>
      </c>
      <c r="X2885" s="53">
        <f t="shared" ref="X2885:X2948" si="460">W2885*T2885</f>
        <v>9.7411856256913225</v>
      </c>
      <c r="Y2885" s="12"/>
      <c r="Z2885" s="21"/>
      <c r="AA2885" s="49"/>
      <c r="AB2885" s="21"/>
      <c r="AC2885" s="12"/>
    </row>
    <row r="2886" spans="1:29" x14ac:dyDescent="0.3">
      <c r="A2886" s="1">
        <f t="shared" ref="A2886:A2949" si="461">A2885+0.0104166666666667</f>
        <v>45230.020833326344</v>
      </c>
      <c r="B2886" s="6">
        <v>32</v>
      </c>
      <c r="C2886" s="6" t="s">
        <v>160</v>
      </c>
      <c r="D2886">
        <f>IF(HOUR(A2886)+MINUTE(A2886)/60&lt;=18,1,IF(HOUR(A2886)+MINUTE(A2886)/60&gt;=23.25,1,LOOKUP(DAY(A2886),calendario!$A$12:$A$41,calendario!$C$12:$C$41)))</f>
        <v>1</v>
      </c>
      <c r="E2886" s="89">
        <f t="shared" ref="E2886:E2949" si="462">F2886/4</f>
        <v>0.17145037841796876</v>
      </c>
      <c r="F2886" s="88">
        <v>0.68580151367187503</v>
      </c>
      <c r="G2886" s="89">
        <f t="shared" ref="G2886:G2949" si="463">H2886/4</f>
        <v>1.0971495628356934E-2</v>
      </c>
      <c r="H2886" s="86">
        <v>4.3885982513427735E-2</v>
      </c>
      <c r="O2886" s="53">
        <f t="shared" si="453"/>
        <v>4.3511131835637524</v>
      </c>
      <c r="P2886" s="54">
        <f t="shared" si="454"/>
        <v>58.927641853201457</v>
      </c>
      <c r="Q2886" s="67">
        <v>26.254860489328472</v>
      </c>
      <c r="R2886" s="53">
        <f t="shared" si="455"/>
        <v>14.863199635606456</v>
      </c>
      <c r="S2886" s="53">
        <f t="shared" si="456"/>
        <v>64.671463884427212</v>
      </c>
      <c r="T2886" s="53">
        <f t="shared" si="457"/>
        <v>4.5148121056275254</v>
      </c>
      <c r="U2886" s="53">
        <f t="shared" si="458"/>
        <v>58.927641853201457</v>
      </c>
      <c r="V2886" s="67">
        <v>26.254860489328472</v>
      </c>
      <c r="W2886" s="53">
        <f t="shared" si="459"/>
        <v>14.863199635606456</v>
      </c>
      <c r="X2886" s="53">
        <f t="shared" si="460"/>
        <v>67.104553643194649</v>
      </c>
      <c r="Y2886" s="12"/>
      <c r="Z2886" s="21"/>
      <c r="AA2886" s="49"/>
      <c r="AB2886" s="21"/>
      <c r="AC2886" s="12"/>
    </row>
    <row r="2887" spans="1:29" x14ac:dyDescent="0.3">
      <c r="A2887" s="1">
        <f t="shared" si="461"/>
        <v>45230.031249993008</v>
      </c>
      <c r="B2887" s="6">
        <v>33</v>
      </c>
      <c r="C2887" s="6" t="s">
        <v>161</v>
      </c>
      <c r="D2887">
        <f>IF(HOUR(A2887)+MINUTE(A2887)/60&lt;=18,1,IF(HOUR(A2887)+MINUTE(A2887)/60&gt;=23.25,1,LOOKUP(DAY(A2887),calendario!$A$12:$A$41,calendario!$C$12:$C$41)))</f>
        <v>1</v>
      </c>
      <c r="E2887" s="89">
        <f t="shared" si="462"/>
        <v>0</v>
      </c>
      <c r="F2887" s="88">
        <v>0</v>
      </c>
      <c r="G2887" s="89">
        <f t="shared" si="463"/>
        <v>0</v>
      </c>
      <c r="H2887" s="86">
        <v>0</v>
      </c>
      <c r="O2887" s="53">
        <f t="shared" si="453"/>
        <v>4.5260037464002503</v>
      </c>
      <c r="P2887" s="54">
        <f t="shared" si="454"/>
        <v>58.927641853201457</v>
      </c>
      <c r="Q2887" s="67">
        <v>26.582897188964079</v>
      </c>
      <c r="R2887" s="53">
        <f t="shared" si="455"/>
        <v>14.699181285788653</v>
      </c>
      <c r="S2887" s="53">
        <f t="shared" si="456"/>
        <v>66.52854956849589</v>
      </c>
      <c r="T2887" s="53">
        <f t="shared" si="457"/>
        <v>4.5260037464002503</v>
      </c>
      <c r="U2887" s="53">
        <f t="shared" si="458"/>
        <v>58.927641853201457</v>
      </c>
      <c r="V2887" s="67">
        <v>26.582897188964079</v>
      </c>
      <c r="W2887" s="53">
        <f t="shared" si="459"/>
        <v>14.699181285788653</v>
      </c>
      <c r="X2887" s="53">
        <f t="shared" si="460"/>
        <v>66.52854956849589</v>
      </c>
      <c r="Y2887" s="12"/>
      <c r="Z2887" s="21"/>
      <c r="AA2887" s="49"/>
      <c r="AB2887" s="21"/>
      <c r="AC2887" s="12"/>
    </row>
    <row r="2888" spans="1:29" x14ac:dyDescent="0.3">
      <c r="A2888" s="1">
        <f t="shared" si="461"/>
        <v>45230.041666659672</v>
      </c>
      <c r="B2888" s="6">
        <v>34</v>
      </c>
      <c r="C2888" s="6" t="s">
        <v>162</v>
      </c>
      <c r="D2888">
        <f>IF(HOUR(A2888)+MINUTE(A2888)/60&lt;=18,1,IF(HOUR(A2888)+MINUTE(A2888)/60&gt;=23.25,1,LOOKUP(DAY(A2888),calendario!$A$12:$A$41,calendario!$C$12:$C$41)))</f>
        <v>1</v>
      </c>
      <c r="E2888" s="89">
        <f t="shared" si="462"/>
        <v>0</v>
      </c>
      <c r="F2888" s="88">
        <v>0</v>
      </c>
      <c r="G2888" s="89">
        <f t="shared" si="463"/>
        <v>0</v>
      </c>
      <c r="H2888" s="86">
        <v>0</v>
      </c>
      <c r="O2888" s="53">
        <f t="shared" si="453"/>
        <v>4.5260037464002503</v>
      </c>
      <c r="P2888" s="54">
        <f t="shared" si="454"/>
        <v>58.927641853201457</v>
      </c>
      <c r="Q2888" s="67">
        <v>26.582897188964079</v>
      </c>
      <c r="R2888" s="53">
        <f t="shared" si="455"/>
        <v>14.699181285788653</v>
      </c>
      <c r="S2888" s="53">
        <f t="shared" si="456"/>
        <v>66.52854956849589</v>
      </c>
      <c r="T2888" s="53">
        <f t="shared" si="457"/>
        <v>4.5260037464002503</v>
      </c>
      <c r="U2888" s="53">
        <f t="shared" si="458"/>
        <v>58.927641853201457</v>
      </c>
      <c r="V2888" s="67">
        <v>26.582897188964079</v>
      </c>
      <c r="W2888" s="53">
        <f t="shared" si="459"/>
        <v>14.699181285788653</v>
      </c>
      <c r="X2888" s="53">
        <f t="shared" si="460"/>
        <v>66.52854956849589</v>
      </c>
      <c r="Y2888" s="12"/>
      <c r="Z2888" s="21"/>
      <c r="AA2888" s="49"/>
      <c r="AB2888" s="21"/>
      <c r="AC2888" s="12"/>
    </row>
    <row r="2889" spans="1:29" x14ac:dyDescent="0.3">
      <c r="A2889" s="1">
        <f t="shared" si="461"/>
        <v>45230.052083326336</v>
      </c>
      <c r="B2889" s="6">
        <v>35</v>
      </c>
      <c r="C2889" s="6" t="s">
        <v>163</v>
      </c>
      <c r="D2889">
        <f>IF(HOUR(A2889)+MINUTE(A2889)/60&lt;=18,1,IF(HOUR(A2889)+MINUTE(A2889)/60&gt;=23.25,1,LOOKUP(DAY(A2889),calendario!$A$12:$A$41,calendario!$C$12:$C$41)))</f>
        <v>1</v>
      </c>
      <c r="E2889" s="89">
        <f t="shared" si="462"/>
        <v>0</v>
      </c>
      <c r="F2889" s="88">
        <v>0</v>
      </c>
      <c r="G2889" s="89">
        <f t="shared" si="463"/>
        <v>0</v>
      </c>
      <c r="H2889" s="86">
        <v>0</v>
      </c>
      <c r="O2889" s="53">
        <f t="shared" si="453"/>
        <v>4.5260037464002503</v>
      </c>
      <c r="P2889" s="54">
        <f t="shared" si="454"/>
        <v>58.927641853201457</v>
      </c>
      <c r="Q2889" s="67">
        <v>26.669013274336283</v>
      </c>
      <c r="R2889" s="53">
        <f t="shared" si="455"/>
        <v>14.656123243102551</v>
      </c>
      <c r="S2889" s="53">
        <f t="shared" si="456"/>
        <v>66.333668705985929</v>
      </c>
      <c r="T2889" s="53">
        <f t="shared" si="457"/>
        <v>4.5260037464002503</v>
      </c>
      <c r="U2889" s="53">
        <f t="shared" si="458"/>
        <v>58.927641853201457</v>
      </c>
      <c r="V2889" s="67">
        <v>26.669013274336283</v>
      </c>
      <c r="W2889" s="53">
        <f t="shared" si="459"/>
        <v>14.656123243102551</v>
      </c>
      <c r="X2889" s="53">
        <f t="shared" si="460"/>
        <v>66.333668705985929</v>
      </c>
      <c r="Y2889" s="12"/>
      <c r="Z2889" s="21"/>
      <c r="AA2889" s="49"/>
      <c r="AB2889" s="21"/>
      <c r="AC2889" s="12"/>
    </row>
    <row r="2890" spans="1:29" x14ac:dyDescent="0.3">
      <c r="A2890" s="1">
        <f t="shared" si="461"/>
        <v>45230.062499993001</v>
      </c>
      <c r="B2890" s="6">
        <v>36</v>
      </c>
      <c r="C2890" s="6" t="s">
        <v>164</v>
      </c>
      <c r="D2890">
        <f>IF(HOUR(A2890)+MINUTE(A2890)/60&lt;=18,1,IF(HOUR(A2890)+MINUTE(A2890)/60&gt;=23.25,1,LOOKUP(DAY(A2890),calendario!$A$12:$A$41,calendario!$C$12:$C$41)))</f>
        <v>1</v>
      </c>
      <c r="E2890" s="89">
        <f t="shared" si="462"/>
        <v>0</v>
      </c>
      <c r="F2890" s="88">
        <v>0</v>
      </c>
      <c r="G2890" s="89">
        <f t="shared" si="463"/>
        <v>0</v>
      </c>
      <c r="H2890" s="86">
        <v>0</v>
      </c>
      <c r="O2890" s="53">
        <f t="shared" si="453"/>
        <v>4.5260037464002503</v>
      </c>
      <c r="P2890" s="54">
        <f t="shared" si="454"/>
        <v>58.927641853201457</v>
      </c>
      <c r="Q2890" s="67">
        <v>26.669013274336283</v>
      </c>
      <c r="R2890" s="53">
        <f t="shared" si="455"/>
        <v>14.656123243102551</v>
      </c>
      <c r="S2890" s="53">
        <f t="shared" si="456"/>
        <v>66.333668705985929</v>
      </c>
      <c r="T2890" s="53">
        <f t="shared" si="457"/>
        <v>4.5260037464002503</v>
      </c>
      <c r="U2890" s="53">
        <f t="shared" si="458"/>
        <v>58.927641853201457</v>
      </c>
      <c r="V2890" s="67">
        <v>26.669013274336283</v>
      </c>
      <c r="W2890" s="53">
        <f t="shared" si="459"/>
        <v>14.656123243102551</v>
      </c>
      <c r="X2890" s="53">
        <f t="shared" si="460"/>
        <v>66.333668705985929</v>
      </c>
      <c r="Y2890" s="12"/>
      <c r="Z2890" s="21"/>
      <c r="AA2890" s="49"/>
      <c r="AB2890" s="21"/>
      <c r="AC2890" s="12"/>
    </row>
    <row r="2891" spans="1:29" x14ac:dyDescent="0.3">
      <c r="A2891" s="1">
        <f t="shared" si="461"/>
        <v>45230.072916659665</v>
      </c>
      <c r="B2891" s="6">
        <v>37</v>
      </c>
      <c r="C2891" s="6" t="s">
        <v>165</v>
      </c>
      <c r="D2891">
        <f>IF(HOUR(A2891)+MINUTE(A2891)/60&lt;=18,1,IF(HOUR(A2891)+MINUTE(A2891)/60&gt;=23.25,1,LOOKUP(DAY(A2891),calendario!$A$12:$A$41,calendario!$C$12:$C$41)))</f>
        <v>1</v>
      </c>
      <c r="E2891" s="89">
        <f t="shared" si="462"/>
        <v>0</v>
      </c>
      <c r="F2891" s="88">
        <v>0</v>
      </c>
      <c r="G2891" s="89">
        <f t="shared" si="463"/>
        <v>0</v>
      </c>
      <c r="H2891" s="86">
        <v>0</v>
      </c>
      <c r="O2891" s="53">
        <f t="shared" si="453"/>
        <v>4.5260037464002503</v>
      </c>
      <c r="P2891" s="54">
        <f t="shared" si="454"/>
        <v>58.927641853201457</v>
      </c>
      <c r="Q2891" s="67">
        <v>26.615063768870382</v>
      </c>
      <c r="R2891" s="53">
        <f t="shared" si="455"/>
        <v>14.683097995835501</v>
      </c>
      <c r="S2891" s="53">
        <f t="shared" si="456"/>
        <v>66.455756537913487</v>
      </c>
      <c r="T2891" s="53">
        <f t="shared" si="457"/>
        <v>4.5260037464002503</v>
      </c>
      <c r="U2891" s="53">
        <f t="shared" si="458"/>
        <v>58.927641853201457</v>
      </c>
      <c r="V2891" s="67">
        <v>26.615063768870382</v>
      </c>
      <c r="W2891" s="53">
        <f t="shared" si="459"/>
        <v>14.683097995835501</v>
      </c>
      <c r="X2891" s="53">
        <f t="shared" si="460"/>
        <v>66.455756537913487</v>
      </c>
      <c r="Y2891" s="12"/>
      <c r="Z2891" s="21"/>
      <c r="AA2891" s="49"/>
      <c r="AB2891" s="21"/>
      <c r="AC2891" s="12"/>
    </row>
    <row r="2892" spans="1:29" x14ac:dyDescent="0.3">
      <c r="A2892" s="1">
        <f t="shared" si="461"/>
        <v>45230.083333326329</v>
      </c>
      <c r="B2892" s="6">
        <v>38</v>
      </c>
      <c r="C2892" s="6" t="s">
        <v>166</v>
      </c>
      <c r="D2892">
        <f>IF(HOUR(A2892)+MINUTE(A2892)/60&lt;=18,1,IF(HOUR(A2892)+MINUTE(A2892)/60&gt;=23.25,1,LOOKUP(DAY(A2892),calendario!$A$12:$A$41,calendario!$C$12:$C$41)))</f>
        <v>1</v>
      </c>
      <c r="E2892" s="89">
        <f t="shared" si="462"/>
        <v>0</v>
      </c>
      <c r="F2892" s="88">
        <v>0</v>
      </c>
      <c r="G2892" s="89">
        <f t="shared" si="463"/>
        <v>0</v>
      </c>
      <c r="H2892" s="86">
        <v>0</v>
      </c>
      <c r="O2892" s="53">
        <f t="shared" si="453"/>
        <v>4.5260037464002503</v>
      </c>
      <c r="P2892" s="54">
        <f t="shared" si="454"/>
        <v>58.927641853201457</v>
      </c>
      <c r="Q2892" s="67">
        <v>26.615063768870382</v>
      </c>
      <c r="R2892" s="53">
        <f t="shared" si="455"/>
        <v>14.683097995835501</v>
      </c>
      <c r="S2892" s="53">
        <f t="shared" si="456"/>
        <v>66.455756537913487</v>
      </c>
      <c r="T2892" s="53">
        <f t="shared" si="457"/>
        <v>4.5260037464002503</v>
      </c>
      <c r="U2892" s="53">
        <f t="shared" si="458"/>
        <v>58.927641853201457</v>
      </c>
      <c r="V2892" s="67">
        <v>26.615063768870382</v>
      </c>
      <c r="W2892" s="53">
        <f t="shared" si="459"/>
        <v>14.683097995835501</v>
      </c>
      <c r="X2892" s="53">
        <f t="shared" si="460"/>
        <v>66.455756537913487</v>
      </c>
      <c r="Y2892" s="12"/>
      <c r="Z2892" s="21"/>
      <c r="AA2892" s="49"/>
      <c r="AB2892" s="21"/>
      <c r="AC2892" s="12"/>
    </row>
    <row r="2893" spans="1:29" x14ac:dyDescent="0.3">
      <c r="A2893" s="1">
        <f t="shared" si="461"/>
        <v>45230.093749992993</v>
      </c>
      <c r="B2893" s="6">
        <v>39</v>
      </c>
      <c r="C2893" s="6" t="s">
        <v>167</v>
      </c>
      <c r="D2893">
        <f>IF(HOUR(A2893)+MINUTE(A2893)/60&lt;=18,1,IF(HOUR(A2893)+MINUTE(A2893)/60&gt;=23.25,1,LOOKUP(DAY(A2893),calendario!$A$12:$A$41,calendario!$C$12:$C$41)))</f>
        <v>1</v>
      </c>
      <c r="E2893" s="89">
        <f t="shared" si="462"/>
        <v>0</v>
      </c>
      <c r="F2893" s="88">
        <v>0</v>
      </c>
      <c r="G2893" s="89">
        <f t="shared" si="463"/>
        <v>0</v>
      </c>
      <c r="H2893" s="86">
        <v>0</v>
      </c>
      <c r="O2893" s="53">
        <f t="shared" si="453"/>
        <v>4.5260037464002503</v>
      </c>
      <c r="P2893" s="54">
        <f t="shared" si="454"/>
        <v>58.927641853201457</v>
      </c>
      <c r="Q2893" s="67">
        <v>26.702724362311294</v>
      </c>
      <c r="R2893" s="53">
        <f t="shared" si="455"/>
        <v>14.639267699115045</v>
      </c>
      <c r="S2893" s="53">
        <f t="shared" si="456"/>
        <v>66.257380450750873</v>
      </c>
      <c r="T2893" s="53">
        <f t="shared" si="457"/>
        <v>4.5260037464002503</v>
      </c>
      <c r="U2893" s="53">
        <f t="shared" si="458"/>
        <v>58.927641853201457</v>
      </c>
      <c r="V2893" s="67">
        <v>26.702724362311294</v>
      </c>
      <c r="W2893" s="53">
        <f t="shared" si="459"/>
        <v>14.639267699115045</v>
      </c>
      <c r="X2893" s="53">
        <f t="shared" si="460"/>
        <v>66.257380450750873</v>
      </c>
      <c r="Y2893" s="12"/>
      <c r="Z2893" s="21"/>
      <c r="AA2893" s="49"/>
      <c r="AB2893" s="21"/>
      <c r="AC2893" s="12"/>
    </row>
    <row r="2894" spans="1:29" x14ac:dyDescent="0.3">
      <c r="A2894" s="1">
        <f t="shared" si="461"/>
        <v>45230.104166659657</v>
      </c>
      <c r="B2894" s="6">
        <v>40</v>
      </c>
      <c r="C2894" s="6" t="s">
        <v>168</v>
      </c>
      <c r="D2894">
        <f>IF(HOUR(A2894)+MINUTE(A2894)/60&lt;=18,1,IF(HOUR(A2894)+MINUTE(A2894)/60&gt;=23.25,1,LOOKUP(DAY(A2894),calendario!$A$12:$A$41,calendario!$C$12:$C$41)))</f>
        <v>1</v>
      </c>
      <c r="E2894" s="89">
        <f t="shared" si="462"/>
        <v>0</v>
      </c>
      <c r="F2894" s="88">
        <v>0</v>
      </c>
      <c r="G2894" s="89">
        <f t="shared" si="463"/>
        <v>0</v>
      </c>
      <c r="H2894" s="86">
        <v>0</v>
      </c>
      <c r="O2894" s="53">
        <f t="shared" si="453"/>
        <v>4.5260037464002503</v>
      </c>
      <c r="P2894" s="54">
        <f t="shared" si="454"/>
        <v>58.927641853201457</v>
      </c>
      <c r="Q2894" s="67">
        <v>26.702724362311294</v>
      </c>
      <c r="R2894" s="53">
        <f t="shared" si="455"/>
        <v>14.639267699115045</v>
      </c>
      <c r="S2894" s="53">
        <f t="shared" si="456"/>
        <v>66.257380450750873</v>
      </c>
      <c r="T2894" s="53">
        <f t="shared" si="457"/>
        <v>4.5260037464002503</v>
      </c>
      <c r="U2894" s="53">
        <f t="shared" si="458"/>
        <v>58.927641853201457</v>
      </c>
      <c r="V2894" s="67">
        <v>26.702724362311294</v>
      </c>
      <c r="W2894" s="53">
        <f t="shared" si="459"/>
        <v>14.639267699115045</v>
      </c>
      <c r="X2894" s="53">
        <f t="shared" si="460"/>
        <v>66.257380450750873</v>
      </c>
      <c r="Y2894" s="12"/>
      <c r="Z2894" s="21"/>
      <c r="AA2894" s="49"/>
      <c r="AB2894" s="21"/>
      <c r="AC2894" s="12"/>
    </row>
    <row r="2895" spans="1:29" x14ac:dyDescent="0.3">
      <c r="A2895" s="1">
        <f t="shared" si="461"/>
        <v>45230.114583326322</v>
      </c>
      <c r="B2895" s="6">
        <v>41</v>
      </c>
      <c r="C2895" s="6" t="s">
        <v>169</v>
      </c>
      <c r="D2895">
        <f>IF(HOUR(A2895)+MINUTE(A2895)/60&lt;=18,1,IF(HOUR(A2895)+MINUTE(A2895)/60&gt;=23.25,1,LOOKUP(DAY(A2895),calendario!$A$12:$A$41,calendario!$C$12:$C$41)))</f>
        <v>1</v>
      </c>
      <c r="E2895" s="89">
        <f t="shared" si="462"/>
        <v>0</v>
      </c>
      <c r="F2895" s="88">
        <v>0</v>
      </c>
      <c r="G2895" s="89">
        <f t="shared" si="463"/>
        <v>0</v>
      </c>
      <c r="H2895" s="86">
        <v>0</v>
      </c>
      <c r="O2895" s="53">
        <f t="shared" si="453"/>
        <v>4.5260037464002503</v>
      </c>
      <c r="P2895" s="54">
        <f t="shared" si="454"/>
        <v>58.927641853201457</v>
      </c>
      <c r="Q2895" s="67">
        <v>27.523713430504944</v>
      </c>
      <c r="R2895" s="53">
        <f t="shared" si="455"/>
        <v>14.22877316501822</v>
      </c>
      <c r="S2895" s="53">
        <f t="shared" si="456"/>
        <v>64.399480651551812</v>
      </c>
      <c r="T2895" s="53">
        <f t="shared" si="457"/>
        <v>4.5260037464002503</v>
      </c>
      <c r="U2895" s="53">
        <f t="shared" si="458"/>
        <v>58.927641853201457</v>
      </c>
      <c r="V2895" s="67">
        <v>27.523713430504944</v>
      </c>
      <c r="W2895" s="53">
        <f t="shared" si="459"/>
        <v>14.22877316501822</v>
      </c>
      <c r="X2895" s="53">
        <f t="shared" si="460"/>
        <v>64.399480651551812</v>
      </c>
      <c r="Y2895" s="12"/>
      <c r="Z2895" s="21"/>
      <c r="AA2895" s="49"/>
      <c r="AB2895" s="21"/>
      <c r="AC2895" s="12"/>
    </row>
    <row r="2896" spans="1:29" x14ac:dyDescent="0.3">
      <c r="A2896" s="1">
        <f t="shared" si="461"/>
        <v>45230.124999992986</v>
      </c>
      <c r="B2896" s="6">
        <v>42</v>
      </c>
      <c r="C2896" s="6" t="s">
        <v>170</v>
      </c>
      <c r="D2896">
        <f>IF(HOUR(A2896)+MINUTE(A2896)/60&lt;=18,1,IF(HOUR(A2896)+MINUTE(A2896)/60&gt;=23.25,1,LOOKUP(DAY(A2896),calendario!$A$12:$A$41,calendario!$C$12:$C$41)))</f>
        <v>1</v>
      </c>
      <c r="E2896" s="89">
        <f t="shared" si="462"/>
        <v>0</v>
      </c>
      <c r="F2896" s="88">
        <v>0</v>
      </c>
      <c r="G2896" s="89">
        <f t="shared" si="463"/>
        <v>0</v>
      </c>
      <c r="H2896" s="86">
        <v>0</v>
      </c>
      <c r="O2896" s="53">
        <f t="shared" si="453"/>
        <v>4.5260037464002503</v>
      </c>
      <c r="P2896" s="54">
        <f t="shared" si="454"/>
        <v>58.927641853201457</v>
      </c>
      <c r="Q2896" s="67">
        <v>27.523713430504944</v>
      </c>
      <c r="R2896" s="53">
        <f t="shared" si="455"/>
        <v>14.22877316501822</v>
      </c>
      <c r="S2896" s="53">
        <f t="shared" si="456"/>
        <v>64.399480651551812</v>
      </c>
      <c r="T2896" s="53">
        <f t="shared" si="457"/>
        <v>4.5260037464002503</v>
      </c>
      <c r="U2896" s="53">
        <f t="shared" si="458"/>
        <v>58.927641853201457</v>
      </c>
      <c r="V2896" s="67">
        <v>27.523713430504944</v>
      </c>
      <c r="W2896" s="53">
        <f t="shared" si="459"/>
        <v>14.22877316501822</v>
      </c>
      <c r="X2896" s="53">
        <f t="shared" si="460"/>
        <v>64.399480651551812</v>
      </c>
      <c r="Y2896" s="12"/>
      <c r="Z2896" s="21"/>
      <c r="AA2896" s="49"/>
      <c r="AB2896" s="21"/>
      <c r="AC2896" s="12"/>
    </row>
    <row r="2897" spans="1:29" x14ac:dyDescent="0.3">
      <c r="A2897" s="1">
        <f t="shared" si="461"/>
        <v>45230.13541665965</v>
      </c>
      <c r="B2897" s="6">
        <v>43</v>
      </c>
      <c r="C2897" s="6" t="s">
        <v>171</v>
      </c>
      <c r="D2897">
        <f>IF(HOUR(A2897)+MINUTE(A2897)/60&lt;=18,1,IF(HOUR(A2897)+MINUTE(A2897)/60&gt;=23.25,1,LOOKUP(DAY(A2897),calendario!$A$12:$A$41,calendario!$C$12:$C$41)))</f>
        <v>1</v>
      </c>
      <c r="E2897" s="89">
        <f t="shared" si="462"/>
        <v>0</v>
      </c>
      <c r="F2897" s="88">
        <v>0</v>
      </c>
      <c r="G2897" s="89">
        <f t="shared" si="463"/>
        <v>0</v>
      </c>
      <c r="H2897" s="86">
        <v>0</v>
      </c>
      <c r="O2897" s="53">
        <f t="shared" si="453"/>
        <v>4.5260037464002503</v>
      </c>
      <c r="P2897" s="54">
        <f t="shared" si="454"/>
        <v>58.927641853201457</v>
      </c>
      <c r="Q2897" s="67">
        <v>27.845339146277979</v>
      </c>
      <c r="R2897" s="53">
        <f t="shared" si="455"/>
        <v>14.067960307131703</v>
      </c>
      <c r="S2897" s="53">
        <f t="shared" si="456"/>
        <v>63.671641054288102</v>
      </c>
      <c r="T2897" s="53">
        <f t="shared" si="457"/>
        <v>4.5260037464002503</v>
      </c>
      <c r="U2897" s="53">
        <f t="shared" si="458"/>
        <v>58.927641853201457</v>
      </c>
      <c r="V2897" s="67">
        <v>27.845339146277979</v>
      </c>
      <c r="W2897" s="53">
        <f t="shared" si="459"/>
        <v>14.067960307131703</v>
      </c>
      <c r="X2897" s="53">
        <f t="shared" si="460"/>
        <v>63.671641054288102</v>
      </c>
      <c r="Y2897" s="12"/>
      <c r="Z2897" s="21"/>
      <c r="AA2897" s="49"/>
      <c r="AB2897" s="21"/>
      <c r="AC2897" s="12"/>
    </row>
    <row r="2898" spans="1:29" x14ac:dyDescent="0.3">
      <c r="A2898" s="1">
        <f t="shared" si="461"/>
        <v>45230.145833326314</v>
      </c>
      <c r="B2898" s="6">
        <v>44</v>
      </c>
      <c r="C2898" s="6" t="s">
        <v>172</v>
      </c>
      <c r="D2898">
        <f>IF(HOUR(A2898)+MINUTE(A2898)/60&lt;=18,1,IF(HOUR(A2898)+MINUTE(A2898)/60&gt;=23.25,1,LOOKUP(DAY(A2898),calendario!$A$12:$A$41,calendario!$C$12:$C$41)))</f>
        <v>1</v>
      </c>
      <c r="E2898" s="89">
        <f t="shared" si="462"/>
        <v>0</v>
      </c>
      <c r="F2898" s="88">
        <v>0</v>
      </c>
      <c r="G2898" s="89">
        <f t="shared" si="463"/>
        <v>0</v>
      </c>
      <c r="H2898" s="86">
        <v>0</v>
      </c>
      <c r="O2898" s="53">
        <f t="shared" si="453"/>
        <v>4.5260037464002503</v>
      </c>
      <c r="P2898" s="54">
        <f t="shared" si="454"/>
        <v>58.927641853201457</v>
      </c>
      <c r="Q2898" s="67">
        <v>27.845339146277979</v>
      </c>
      <c r="R2898" s="53">
        <f t="shared" si="455"/>
        <v>14.067960307131703</v>
      </c>
      <c r="S2898" s="53">
        <f t="shared" si="456"/>
        <v>63.671641054288102</v>
      </c>
      <c r="T2898" s="53">
        <f t="shared" si="457"/>
        <v>4.5260037464002503</v>
      </c>
      <c r="U2898" s="53">
        <f t="shared" si="458"/>
        <v>58.927641853201457</v>
      </c>
      <c r="V2898" s="67">
        <v>27.845339146277979</v>
      </c>
      <c r="W2898" s="53">
        <f t="shared" si="459"/>
        <v>14.067960307131703</v>
      </c>
      <c r="X2898" s="53">
        <f t="shared" si="460"/>
        <v>63.671641054288102</v>
      </c>
      <c r="Y2898" s="12"/>
      <c r="Z2898" s="21"/>
      <c r="AA2898" s="49"/>
      <c r="AB2898" s="21"/>
      <c r="AC2898" s="12"/>
    </row>
    <row r="2899" spans="1:29" x14ac:dyDescent="0.3">
      <c r="A2899" s="1">
        <f t="shared" si="461"/>
        <v>45230.156249992979</v>
      </c>
      <c r="B2899" s="6">
        <v>45</v>
      </c>
      <c r="C2899" s="6" t="s">
        <v>173</v>
      </c>
      <c r="D2899">
        <f>IF(HOUR(A2899)+MINUTE(A2899)/60&lt;=18,1,IF(HOUR(A2899)+MINUTE(A2899)/60&gt;=23.25,1,LOOKUP(DAY(A2899),calendario!$A$12:$A$41,calendario!$C$12:$C$41)))</f>
        <v>1</v>
      </c>
      <c r="E2899" s="89">
        <f t="shared" si="462"/>
        <v>0</v>
      </c>
      <c r="F2899" s="88">
        <v>0</v>
      </c>
      <c r="G2899" s="89">
        <f t="shared" si="463"/>
        <v>0</v>
      </c>
      <c r="H2899" s="86">
        <v>0</v>
      </c>
      <c r="O2899" s="53">
        <f t="shared" si="453"/>
        <v>4.5260037464002503</v>
      </c>
      <c r="P2899" s="54">
        <f t="shared" si="454"/>
        <v>58.927641853201457</v>
      </c>
      <c r="Q2899" s="67">
        <v>27.772239718896408</v>
      </c>
      <c r="R2899" s="53">
        <f t="shared" si="455"/>
        <v>14.104510020822488</v>
      </c>
      <c r="S2899" s="53">
        <f t="shared" si="456"/>
        <v>63.837065195382451</v>
      </c>
      <c r="T2899" s="53">
        <f t="shared" si="457"/>
        <v>4.5260037464002503</v>
      </c>
      <c r="U2899" s="53">
        <f t="shared" si="458"/>
        <v>58.927641853201457</v>
      </c>
      <c r="V2899" s="67">
        <v>27.772239718896408</v>
      </c>
      <c r="W2899" s="53">
        <f t="shared" si="459"/>
        <v>14.104510020822488</v>
      </c>
      <c r="X2899" s="53">
        <f t="shared" si="460"/>
        <v>63.837065195382451</v>
      </c>
      <c r="Y2899" s="12"/>
      <c r="Z2899" s="21"/>
      <c r="AA2899" s="49"/>
      <c r="AB2899" s="21"/>
      <c r="AC2899" s="12"/>
    </row>
    <row r="2900" spans="1:29" x14ac:dyDescent="0.3">
      <c r="A2900" s="1">
        <f t="shared" si="461"/>
        <v>45230.166666659643</v>
      </c>
      <c r="B2900" s="6">
        <v>46</v>
      </c>
      <c r="C2900" s="6" t="s">
        <v>174</v>
      </c>
      <c r="D2900">
        <f>IF(HOUR(A2900)+MINUTE(A2900)/60&lt;=18,1,IF(HOUR(A2900)+MINUTE(A2900)/60&gt;=23.25,1,LOOKUP(DAY(A2900),calendario!$A$12:$A$41,calendario!$C$12:$C$41)))</f>
        <v>1</v>
      </c>
      <c r="E2900" s="89">
        <f t="shared" si="462"/>
        <v>0</v>
      </c>
      <c r="F2900" s="88">
        <v>0</v>
      </c>
      <c r="G2900" s="89">
        <f t="shared" si="463"/>
        <v>0</v>
      </c>
      <c r="H2900" s="86">
        <v>0</v>
      </c>
      <c r="O2900" s="53">
        <f t="shared" si="453"/>
        <v>4.5260037464002503</v>
      </c>
      <c r="P2900" s="54">
        <f t="shared" si="454"/>
        <v>58.927641853201457</v>
      </c>
      <c r="Q2900" s="67">
        <v>27.772239718896408</v>
      </c>
      <c r="R2900" s="53">
        <f t="shared" si="455"/>
        <v>14.104510020822488</v>
      </c>
      <c r="S2900" s="53">
        <f t="shared" si="456"/>
        <v>63.837065195382451</v>
      </c>
      <c r="T2900" s="53">
        <f t="shared" si="457"/>
        <v>4.5260037464002503</v>
      </c>
      <c r="U2900" s="53">
        <f t="shared" si="458"/>
        <v>58.927641853201457</v>
      </c>
      <c r="V2900" s="67">
        <v>27.772239718896408</v>
      </c>
      <c r="W2900" s="53">
        <f t="shared" si="459"/>
        <v>14.104510020822488</v>
      </c>
      <c r="X2900" s="53">
        <f t="shared" si="460"/>
        <v>63.837065195382451</v>
      </c>
      <c r="Y2900" s="12"/>
      <c r="Z2900" s="21"/>
      <c r="AA2900" s="49"/>
      <c r="AB2900" s="21"/>
      <c r="AC2900" s="12"/>
    </row>
    <row r="2901" spans="1:29" x14ac:dyDescent="0.3">
      <c r="A2901" s="1">
        <f t="shared" si="461"/>
        <v>45230.177083326307</v>
      </c>
      <c r="B2901" s="6">
        <v>47</v>
      </c>
      <c r="C2901" s="6" t="s">
        <v>175</v>
      </c>
      <c r="D2901">
        <f>IF(HOUR(A2901)+MINUTE(A2901)/60&lt;=18,1,IF(HOUR(A2901)+MINUTE(A2901)/60&gt;=23.25,1,LOOKUP(DAY(A2901),calendario!$A$12:$A$41,calendario!$C$12:$C$41)))</f>
        <v>1</v>
      </c>
      <c r="E2901" s="89">
        <f t="shared" si="462"/>
        <v>0</v>
      </c>
      <c r="F2901" s="88">
        <v>0</v>
      </c>
      <c r="G2901" s="89">
        <f t="shared" si="463"/>
        <v>0</v>
      </c>
      <c r="H2901" s="86">
        <v>0</v>
      </c>
      <c r="O2901" s="53">
        <f t="shared" si="453"/>
        <v>4.5260037464002503</v>
      </c>
      <c r="P2901" s="54">
        <f t="shared" si="454"/>
        <v>58.927641853201457</v>
      </c>
      <c r="Q2901" s="67">
        <v>27.887206402915147</v>
      </c>
      <c r="R2901" s="53">
        <f t="shared" si="455"/>
        <v>14.047026678813118</v>
      </c>
      <c r="S2901" s="53">
        <f t="shared" si="456"/>
        <v>63.576895374092437</v>
      </c>
      <c r="T2901" s="53">
        <f t="shared" si="457"/>
        <v>4.5260037464002503</v>
      </c>
      <c r="U2901" s="53">
        <f t="shared" si="458"/>
        <v>58.927641853201457</v>
      </c>
      <c r="V2901" s="67">
        <v>27.887206402915147</v>
      </c>
      <c r="W2901" s="53">
        <f t="shared" si="459"/>
        <v>14.047026678813118</v>
      </c>
      <c r="X2901" s="53">
        <f t="shared" si="460"/>
        <v>63.576895374092437</v>
      </c>
      <c r="Y2901" s="12"/>
      <c r="Z2901" s="21"/>
      <c r="AA2901" s="49"/>
      <c r="AB2901" s="21"/>
      <c r="AC2901" s="12"/>
    </row>
    <row r="2902" spans="1:29" x14ac:dyDescent="0.3">
      <c r="A2902" s="1">
        <f t="shared" si="461"/>
        <v>45230.187499992971</v>
      </c>
      <c r="B2902" s="6">
        <v>48</v>
      </c>
      <c r="C2902" s="6" t="s">
        <v>176</v>
      </c>
      <c r="D2902">
        <f>IF(HOUR(A2902)+MINUTE(A2902)/60&lt;=18,1,IF(HOUR(A2902)+MINUTE(A2902)/60&gt;=23.25,1,LOOKUP(DAY(A2902),calendario!$A$12:$A$41,calendario!$C$12:$C$41)))</f>
        <v>1</v>
      </c>
      <c r="E2902" s="89">
        <f t="shared" si="462"/>
        <v>0</v>
      </c>
      <c r="F2902" s="88">
        <v>0</v>
      </c>
      <c r="G2902" s="89">
        <f t="shared" si="463"/>
        <v>0</v>
      </c>
      <c r="H2902" s="86">
        <v>0</v>
      </c>
      <c r="O2902" s="53">
        <f t="shared" si="453"/>
        <v>4.5260037464002503</v>
      </c>
      <c r="P2902" s="54">
        <f t="shared" si="454"/>
        <v>58.927641853201457</v>
      </c>
      <c r="Q2902" s="67">
        <v>27.887206402915147</v>
      </c>
      <c r="R2902" s="53">
        <f t="shared" si="455"/>
        <v>14.047026678813118</v>
      </c>
      <c r="S2902" s="53">
        <f t="shared" si="456"/>
        <v>63.576895374092437</v>
      </c>
      <c r="T2902" s="53">
        <f t="shared" si="457"/>
        <v>4.5260037464002503</v>
      </c>
      <c r="U2902" s="53">
        <f t="shared" si="458"/>
        <v>58.927641853201457</v>
      </c>
      <c r="V2902" s="67">
        <v>27.887206402915147</v>
      </c>
      <c r="W2902" s="53">
        <f t="shared" si="459"/>
        <v>14.047026678813118</v>
      </c>
      <c r="X2902" s="53">
        <f t="shared" si="460"/>
        <v>63.576895374092437</v>
      </c>
      <c r="Y2902" s="12"/>
      <c r="Z2902" s="21"/>
      <c r="AA2902" s="49"/>
      <c r="AB2902" s="21"/>
      <c r="AC2902" s="12"/>
    </row>
    <row r="2903" spans="1:29" x14ac:dyDescent="0.3">
      <c r="A2903" s="1">
        <f t="shared" si="461"/>
        <v>45230.197916659636</v>
      </c>
      <c r="B2903" s="6">
        <v>49</v>
      </c>
      <c r="C2903" s="6" t="s">
        <v>177</v>
      </c>
      <c r="D2903">
        <f>IF(HOUR(A2903)+MINUTE(A2903)/60&lt;=18,1,IF(HOUR(A2903)+MINUTE(A2903)/60&gt;=23.25,1,LOOKUP(DAY(A2903),calendario!$A$12:$A$41,calendario!$C$12:$C$41)))</f>
        <v>1</v>
      </c>
      <c r="E2903" s="89">
        <f t="shared" si="462"/>
        <v>0</v>
      </c>
      <c r="F2903" s="88">
        <v>0</v>
      </c>
      <c r="G2903" s="89">
        <f t="shared" si="463"/>
        <v>0</v>
      </c>
      <c r="H2903" s="86">
        <v>0</v>
      </c>
      <c r="O2903" s="53">
        <f t="shared" si="453"/>
        <v>4.5260037464002503</v>
      </c>
      <c r="P2903" s="54">
        <f t="shared" si="454"/>
        <v>58.927641853201457</v>
      </c>
      <c r="Q2903" s="67">
        <v>27.98122982821447</v>
      </c>
      <c r="R2903" s="53">
        <f t="shared" si="455"/>
        <v>14.000014966163457</v>
      </c>
      <c r="S2903" s="53">
        <f t="shared" si="456"/>
        <v>63.364120186515379</v>
      </c>
      <c r="T2903" s="53">
        <f t="shared" si="457"/>
        <v>4.5260037464002503</v>
      </c>
      <c r="U2903" s="53">
        <f t="shared" si="458"/>
        <v>58.927641853201457</v>
      </c>
      <c r="V2903" s="67">
        <v>27.98122982821447</v>
      </c>
      <c r="W2903" s="53">
        <f t="shared" si="459"/>
        <v>14.000014966163457</v>
      </c>
      <c r="X2903" s="53">
        <f t="shared" si="460"/>
        <v>63.364120186515379</v>
      </c>
      <c r="Y2903" s="12"/>
      <c r="Z2903" s="21"/>
      <c r="AA2903" s="49"/>
      <c r="AB2903" s="21"/>
      <c r="AC2903" s="12"/>
    </row>
    <row r="2904" spans="1:29" x14ac:dyDescent="0.3">
      <c r="A2904" s="1">
        <f t="shared" si="461"/>
        <v>45230.2083333263</v>
      </c>
      <c r="B2904" s="6">
        <v>50</v>
      </c>
      <c r="C2904" s="6" t="s">
        <v>178</v>
      </c>
      <c r="D2904">
        <f>IF(HOUR(A2904)+MINUTE(A2904)/60&lt;=18,1,IF(HOUR(A2904)+MINUTE(A2904)/60&gt;=23.25,1,LOOKUP(DAY(A2904),calendario!$A$12:$A$41,calendario!$C$12:$C$41)))</f>
        <v>1</v>
      </c>
      <c r="E2904" s="89">
        <f t="shared" si="462"/>
        <v>0</v>
      </c>
      <c r="F2904" s="88">
        <v>0</v>
      </c>
      <c r="G2904" s="89">
        <f t="shared" si="463"/>
        <v>0</v>
      </c>
      <c r="H2904" s="86">
        <v>0</v>
      </c>
      <c r="O2904" s="53">
        <f t="shared" si="453"/>
        <v>4.5260037464002503</v>
      </c>
      <c r="P2904" s="54">
        <f t="shared" si="454"/>
        <v>58.927641853201457</v>
      </c>
      <c r="Q2904" s="67">
        <v>27.98122982821447</v>
      </c>
      <c r="R2904" s="53">
        <f t="shared" si="455"/>
        <v>14.000014966163457</v>
      </c>
      <c r="S2904" s="53">
        <f t="shared" si="456"/>
        <v>63.364120186515379</v>
      </c>
      <c r="T2904" s="53">
        <f t="shared" si="457"/>
        <v>4.5260037464002503</v>
      </c>
      <c r="U2904" s="53">
        <f t="shared" si="458"/>
        <v>58.927641853201457</v>
      </c>
      <c r="V2904" s="67">
        <v>27.98122982821447</v>
      </c>
      <c r="W2904" s="53">
        <f t="shared" si="459"/>
        <v>14.000014966163457</v>
      </c>
      <c r="X2904" s="53">
        <f t="shared" si="460"/>
        <v>63.364120186515379</v>
      </c>
      <c r="Y2904" s="12"/>
      <c r="Z2904" s="21"/>
      <c r="AA2904" s="49"/>
      <c r="AB2904" s="21"/>
      <c r="AC2904" s="12"/>
    </row>
    <row r="2905" spans="1:29" x14ac:dyDescent="0.3">
      <c r="A2905" s="1">
        <f t="shared" si="461"/>
        <v>45230.218749992964</v>
      </c>
      <c r="B2905" s="6">
        <v>51</v>
      </c>
      <c r="C2905" s="6" t="s">
        <v>179</v>
      </c>
      <c r="D2905">
        <f>IF(HOUR(A2905)+MINUTE(A2905)/60&lt;=18,1,IF(HOUR(A2905)+MINUTE(A2905)/60&gt;=23.25,1,LOOKUP(DAY(A2905),calendario!$A$12:$A$41,calendario!$C$12:$C$41)))</f>
        <v>1</v>
      </c>
      <c r="E2905" s="89">
        <f t="shared" si="462"/>
        <v>0</v>
      </c>
      <c r="F2905" s="88">
        <v>0</v>
      </c>
      <c r="G2905" s="89">
        <f t="shared" si="463"/>
        <v>0</v>
      </c>
      <c r="H2905" s="86">
        <v>0</v>
      </c>
      <c r="O2905" s="53">
        <f t="shared" si="453"/>
        <v>4.5260037464002503</v>
      </c>
      <c r="P2905" s="54">
        <f t="shared" si="454"/>
        <v>58.927641853201457</v>
      </c>
      <c r="Q2905" s="67">
        <v>27.614057782404995</v>
      </c>
      <c r="R2905" s="53">
        <f t="shared" si="455"/>
        <v>14.183600989068195</v>
      </c>
      <c r="S2905" s="53">
        <f t="shared" si="456"/>
        <v>64.195031213968946</v>
      </c>
      <c r="T2905" s="53">
        <f t="shared" si="457"/>
        <v>4.5260037464002503</v>
      </c>
      <c r="U2905" s="53">
        <f t="shared" si="458"/>
        <v>58.927641853201457</v>
      </c>
      <c r="V2905" s="67">
        <v>27.614057782404995</v>
      </c>
      <c r="W2905" s="53">
        <f t="shared" si="459"/>
        <v>14.183600989068195</v>
      </c>
      <c r="X2905" s="53">
        <f t="shared" si="460"/>
        <v>64.195031213968946</v>
      </c>
      <c r="Y2905" s="12"/>
      <c r="Z2905" s="21"/>
      <c r="AA2905" s="49"/>
      <c r="AB2905" s="21"/>
      <c r="AC2905" s="12"/>
    </row>
    <row r="2906" spans="1:29" x14ac:dyDescent="0.3">
      <c r="A2906" s="1">
        <f t="shared" si="461"/>
        <v>45230.229166659628</v>
      </c>
      <c r="B2906" s="6">
        <v>52</v>
      </c>
      <c r="C2906" s="6" t="s">
        <v>180</v>
      </c>
      <c r="D2906">
        <f>IF(HOUR(A2906)+MINUTE(A2906)/60&lt;=18,1,IF(HOUR(A2906)+MINUTE(A2906)/60&gt;=23.25,1,LOOKUP(DAY(A2906),calendario!$A$12:$A$41,calendario!$C$12:$C$41)))</f>
        <v>1</v>
      </c>
      <c r="E2906" s="89">
        <f t="shared" si="462"/>
        <v>0</v>
      </c>
      <c r="F2906" s="88">
        <v>0</v>
      </c>
      <c r="G2906" s="89">
        <f t="shared" si="463"/>
        <v>0</v>
      </c>
      <c r="H2906" s="86">
        <v>0</v>
      </c>
      <c r="O2906" s="53">
        <f t="shared" si="453"/>
        <v>4.5260037464002503</v>
      </c>
      <c r="P2906" s="54">
        <f t="shared" si="454"/>
        <v>58.927641853201457</v>
      </c>
      <c r="Q2906" s="67">
        <v>27.614057782404995</v>
      </c>
      <c r="R2906" s="53">
        <f t="shared" si="455"/>
        <v>14.183600989068195</v>
      </c>
      <c r="S2906" s="53">
        <f t="shared" si="456"/>
        <v>64.195031213968946</v>
      </c>
      <c r="T2906" s="53">
        <f t="shared" si="457"/>
        <v>4.5260037464002503</v>
      </c>
      <c r="U2906" s="53">
        <f t="shared" si="458"/>
        <v>58.927641853201457</v>
      </c>
      <c r="V2906" s="67">
        <v>27.614057782404995</v>
      </c>
      <c r="W2906" s="53">
        <f t="shared" si="459"/>
        <v>14.183600989068195</v>
      </c>
      <c r="X2906" s="53">
        <f t="shared" si="460"/>
        <v>64.195031213968946</v>
      </c>
      <c r="Y2906" s="12"/>
      <c r="Z2906" s="21"/>
      <c r="AA2906" s="49"/>
      <c r="AB2906" s="21"/>
      <c r="AC2906" s="12"/>
    </row>
    <row r="2907" spans="1:29" x14ac:dyDescent="0.3">
      <c r="A2907" s="1">
        <f t="shared" si="461"/>
        <v>45230.239583326293</v>
      </c>
      <c r="B2907" s="6">
        <v>53</v>
      </c>
      <c r="C2907" s="6" t="s">
        <v>181</v>
      </c>
      <c r="D2907">
        <f>IF(HOUR(A2907)+MINUTE(A2907)/60&lt;=18,1,IF(HOUR(A2907)+MINUTE(A2907)/60&gt;=23.25,1,LOOKUP(DAY(A2907),calendario!$A$12:$A$41,calendario!$C$12:$C$41)))</f>
        <v>1</v>
      </c>
      <c r="E2907" s="89">
        <f t="shared" si="462"/>
        <v>0</v>
      </c>
      <c r="F2907" s="88">
        <v>0</v>
      </c>
      <c r="G2907" s="89">
        <f t="shared" si="463"/>
        <v>0</v>
      </c>
      <c r="H2907" s="86">
        <v>0</v>
      </c>
      <c r="O2907" s="53">
        <f t="shared" si="453"/>
        <v>4.5260037464002503</v>
      </c>
      <c r="P2907" s="54">
        <f t="shared" si="454"/>
        <v>58.927641853201457</v>
      </c>
      <c r="Q2907" s="67">
        <v>27.492578865174387</v>
      </c>
      <c r="R2907" s="53">
        <f t="shared" si="455"/>
        <v>14.244340447683498</v>
      </c>
      <c r="S2907" s="53">
        <f t="shared" si="456"/>
        <v>64.469938231216133</v>
      </c>
      <c r="T2907" s="53">
        <f t="shared" si="457"/>
        <v>4.5260037464002503</v>
      </c>
      <c r="U2907" s="53">
        <f t="shared" si="458"/>
        <v>58.927641853201457</v>
      </c>
      <c r="V2907" s="67">
        <v>27.492578865174387</v>
      </c>
      <c r="W2907" s="53">
        <f t="shared" si="459"/>
        <v>14.244340447683498</v>
      </c>
      <c r="X2907" s="53">
        <f t="shared" si="460"/>
        <v>64.469938231216133</v>
      </c>
      <c r="Y2907" s="12"/>
      <c r="Z2907" s="21"/>
      <c r="AA2907" s="49"/>
      <c r="AB2907" s="21"/>
      <c r="AC2907" s="12"/>
    </row>
    <row r="2908" spans="1:29" x14ac:dyDescent="0.3">
      <c r="A2908" s="1">
        <f t="shared" si="461"/>
        <v>45230.249999992957</v>
      </c>
      <c r="B2908" s="6">
        <v>54</v>
      </c>
      <c r="C2908" s="6" t="s">
        <v>182</v>
      </c>
      <c r="D2908">
        <f>IF(HOUR(A2908)+MINUTE(A2908)/60&lt;=18,1,IF(HOUR(A2908)+MINUTE(A2908)/60&gt;=23.25,1,LOOKUP(DAY(A2908),calendario!$A$12:$A$41,calendario!$C$12:$C$41)))</f>
        <v>1</v>
      </c>
      <c r="E2908" s="89">
        <f t="shared" si="462"/>
        <v>1.9345560302734375</v>
      </c>
      <c r="F2908" s="88">
        <v>7.7382241210937499</v>
      </c>
      <c r="G2908" s="89">
        <f t="shared" si="463"/>
        <v>2.7022370605468748</v>
      </c>
      <c r="H2908" s="86">
        <v>10.808948242187499</v>
      </c>
      <c r="O2908" s="53">
        <f t="shared" si="453"/>
        <v>2.5526304818137295</v>
      </c>
      <c r="P2908" s="54">
        <f t="shared" si="454"/>
        <v>58.927641853201457</v>
      </c>
      <c r="Q2908" s="67">
        <v>27.492578865174387</v>
      </c>
      <c r="R2908" s="53">
        <f t="shared" si="455"/>
        <v>14.244340447683498</v>
      </c>
      <c r="S2908" s="53">
        <f t="shared" si="456"/>
        <v>36.360537620089126</v>
      </c>
      <c r="T2908" s="53">
        <f t="shared" si="457"/>
        <v>1.76954578580846</v>
      </c>
      <c r="U2908" s="53">
        <f t="shared" si="458"/>
        <v>58.927641853201457</v>
      </c>
      <c r="V2908" s="67">
        <v>27.492578865174387</v>
      </c>
      <c r="W2908" s="53">
        <f t="shared" si="459"/>
        <v>14.244340447683498</v>
      </c>
      <c r="X2908" s="53">
        <f t="shared" si="460"/>
        <v>25.206012610819329</v>
      </c>
      <c r="Y2908" s="12"/>
      <c r="Z2908" s="21"/>
      <c r="AA2908" s="49"/>
      <c r="AB2908" s="21"/>
      <c r="AC2908" s="12"/>
    </row>
    <row r="2909" spans="1:29" x14ac:dyDescent="0.3">
      <c r="A2909" s="1">
        <f t="shared" si="461"/>
        <v>45230.260416659621</v>
      </c>
      <c r="B2909" s="6">
        <v>55</v>
      </c>
      <c r="C2909" s="6" t="s">
        <v>183</v>
      </c>
      <c r="D2909">
        <f>IF(HOUR(A2909)+MINUTE(A2909)/60&lt;=18,1,IF(HOUR(A2909)+MINUTE(A2909)/60&gt;=23.25,1,LOOKUP(DAY(A2909),calendario!$A$12:$A$41,calendario!$C$12:$C$41)))</f>
        <v>1</v>
      </c>
      <c r="E2909" s="89">
        <f t="shared" si="462"/>
        <v>4.5021943359375003</v>
      </c>
      <c r="F2909" s="88">
        <v>18.008777343750001</v>
      </c>
      <c r="G2909" s="89">
        <f t="shared" si="463"/>
        <v>4.49425390625</v>
      </c>
      <c r="H2909" s="86">
        <v>17.977015625</v>
      </c>
      <c r="O2909" s="53">
        <f t="shared" si="453"/>
        <v>0</v>
      </c>
      <c r="P2909" s="54">
        <f t="shared" si="454"/>
        <v>58.927641853201457</v>
      </c>
      <c r="Q2909" s="67">
        <v>27.544139770952629</v>
      </c>
      <c r="R2909" s="53">
        <f t="shared" si="455"/>
        <v>14.218559994794377</v>
      </c>
      <c r="S2909" s="53">
        <f t="shared" si="456"/>
        <v>0</v>
      </c>
      <c r="T2909" s="53">
        <f t="shared" si="457"/>
        <v>0</v>
      </c>
      <c r="U2909" s="53">
        <f t="shared" si="458"/>
        <v>58.927641853201457</v>
      </c>
      <c r="V2909" s="67">
        <v>27.544139770952629</v>
      </c>
      <c r="W2909" s="53">
        <f t="shared" si="459"/>
        <v>14.218559994794377</v>
      </c>
      <c r="X2909" s="53">
        <f t="shared" si="460"/>
        <v>0</v>
      </c>
      <c r="Y2909" s="12"/>
      <c r="Z2909" s="21"/>
      <c r="AA2909" s="49"/>
      <c r="AB2909" s="21"/>
      <c r="AC2909" s="12"/>
    </row>
    <row r="2910" spans="1:29" x14ac:dyDescent="0.3">
      <c r="A2910" s="1">
        <f t="shared" si="461"/>
        <v>45230.270833326285</v>
      </c>
      <c r="B2910" s="6">
        <v>56</v>
      </c>
      <c r="C2910" s="6" t="s">
        <v>184</v>
      </c>
      <c r="D2910">
        <f>IF(HOUR(A2910)+MINUTE(A2910)/60&lt;=18,1,IF(HOUR(A2910)+MINUTE(A2910)/60&gt;=23.25,1,LOOKUP(DAY(A2910),calendario!$A$12:$A$41,calendario!$C$12:$C$41)))</f>
        <v>1</v>
      </c>
      <c r="E2910" s="89">
        <f t="shared" si="462"/>
        <v>4.5097021484375004</v>
      </c>
      <c r="F2910" s="88">
        <v>18.038808593750002</v>
      </c>
      <c r="G2910" s="89">
        <f t="shared" si="463"/>
        <v>4.4986166992187497</v>
      </c>
      <c r="H2910" s="86">
        <v>17.994466796874999</v>
      </c>
      <c r="O2910" s="53">
        <f t="shared" si="453"/>
        <v>0</v>
      </c>
      <c r="P2910" s="54">
        <f t="shared" si="454"/>
        <v>58.927641853201457</v>
      </c>
      <c r="Q2910" s="67">
        <v>27.544139770952629</v>
      </c>
      <c r="R2910" s="53">
        <f t="shared" si="455"/>
        <v>14.218559994794377</v>
      </c>
      <c r="S2910" s="53">
        <f t="shared" si="456"/>
        <v>0</v>
      </c>
      <c r="T2910" s="53">
        <f t="shared" si="457"/>
        <v>0</v>
      </c>
      <c r="U2910" s="53">
        <f t="shared" si="458"/>
        <v>58.927641853201457</v>
      </c>
      <c r="V2910" s="67">
        <v>27.544139770952629</v>
      </c>
      <c r="W2910" s="53">
        <f t="shared" si="459"/>
        <v>14.218559994794377</v>
      </c>
      <c r="X2910" s="53">
        <f t="shared" si="460"/>
        <v>0</v>
      </c>
      <c r="Y2910" s="12"/>
      <c r="Z2910" s="21"/>
      <c r="AA2910" s="49"/>
      <c r="AB2910" s="21"/>
      <c r="AC2910" s="12"/>
    </row>
    <row r="2911" spans="1:29" x14ac:dyDescent="0.3">
      <c r="A2911" s="1">
        <f t="shared" si="461"/>
        <v>45230.28124999295</v>
      </c>
      <c r="B2911" s="6">
        <v>57</v>
      </c>
      <c r="C2911" s="6" t="s">
        <v>185</v>
      </c>
      <c r="D2911">
        <f>IF(HOUR(A2911)+MINUTE(A2911)/60&lt;=18,1,IF(HOUR(A2911)+MINUTE(A2911)/60&gt;=23.25,1,LOOKUP(DAY(A2911),calendario!$A$12:$A$41,calendario!$C$12:$C$41)))</f>
        <v>1</v>
      </c>
      <c r="E2911" s="89">
        <f t="shared" si="462"/>
        <v>4.509822265625</v>
      </c>
      <c r="F2911" s="88">
        <v>18.0392890625</v>
      </c>
      <c r="G2911" s="89">
        <f t="shared" si="463"/>
        <v>4.4981948242187499</v>
      </c>
      <c r="H2911" s="86">
        <v>17.992779296875</v>
      </c>
      <c r="O2911" s="53">
        <f t="shared" si="453"/>
        <v>0</v>
      </c>
      <c r="P2911" s="54">
        <f t="shared" si="454"/>
        <v>58.927641853201457</v>
      </c>
      <c r="Q2911" s="67">
        <v>26.279707444039559</v>
      </c>
      <c r="R2911" s="53">
        <f t="shared" si="455"/>
        <v>14.850776158250913</v>
      </c>
      <c r="S2911" s="53">
        <f t="shared" si="456"/>
        <v>0</v>
      </c>
      <c r="T2911" s="53">
        <f t="shared" si="457"/>
        <v>0</v>
      </c>
      <c r="U2911" s="53">
        <f t="shared" si="458"/>
        <v>58.927641853201457</v>
      </c>
      <c r="V2911" s="67">
        <v>26.279707444039559</v>
      </c>
      <c r="W2911" s="53">
        <f t="shared" si="459"/>
        <v>14.850776158250913</v>
      </c>
      <c r="X2911" s="53">
        <f t="shared" si="460"/>
        <v>0</v>
      </c>
      <c r="Y2911" s="12"/>
      <c r="Z2911" s="21"/>
      <c r="AA2911" s="49"/>
      <c r="AB2911" s="21"/>
      <c r="AC2911" s="12"/>
    </row>
    <row r="2912" spans="1:29" x14ac:dyDescent="0.3">
      <c r="A2912" s="1">
        <f t="shared" si="461"/>
        <v>45230.291666659614</v>
      </c>
      <c r="B2912" s="6">
        <v>58</v>
      </c>
      <c r="C2912" s="6" t="s">
        <v>186</v>
      </c>
      <c r="D2912">
        <f>IF(HOUR(A2912)+MINUTE(A2912)/60&lt;=18,1,IF(HOUR(A2912)+MINUTE(A2912)/60&gt;=23.25,1,LOOKUP(DAY(A2912),calendario!$A$12:$A$41,calendario!$C$12:$C$41)))</f>
        <v>1</v>
      </c>
      <c r="E2912" s="89">
        <f t="shared" si="462"/>
        <v>4.5098823242187498</v>
      </c>
      <c r="F2912" s="88">
        <v>18.039529296874999</v>
      </c>
      <c r="G2912" s="89">
        <f t="shared" si="463"/>
        <v>4.49848291015625</v>
      </c>
      <c r="H2912" s="86">
        <v>17.993931640625</v>
      </c>
      <c r="O2912" s="53">
        <f t="shared" si="453"/>
        <v>0</v>
      </c>
      <c r="P2912" s="54">
        <f t="shared" si="454"/>
        <v>58.927641853201457</v>
      </c>
      <c r="Q2912" s="67">
        <v>26.279707444039559</v>
      </c>
      <c r="R2912" s="53">
        <f t="shared" si="455"/>
        <v>14.850776158250913</v>
      </c>
      <c r="S2912" s="53">
        <f t="shared" si="456"/>
        <v>0</v>
      </c>
      <c r="T2912" s="53">
        <f t="shared" si="457"/>
        <v>0</v>
      </c>
      <c r="U2912" s="53">
        <f t="shared" si="458"/>
        <v>58.927641853201457</v>
      </c>
      <c r="V2912" s="67">
        <v>26.279707444039559</v>
      </c>
      <c r="W2912" s="53">
        <f t="shared" si="459"/>
        <v>14.850776158250913</v>
      </c>
      <c r="X2912" s="53">
        <f t="shared" si="460"/>
        <v>0</v>
      </c>
      <c r="Y2912" s="12"/>
      <c r="Z2912" s="21"/>
      <c r="AA2912" s="49"/>
      <c r="AB2912" s="21"/>
      <c r="AC2912" s="12"/>
    </row>
    <row r="2913" spans="1:29" x14ac:dyDescent="0.3">
      <c r="A2913" s="1">
        <f t="shared" si="461"/>
        <v>45230.302083326278</v>
      </c>
      <c r="B2913" s="6">
        <v>59</v>
      </c>
      <c r="C2913" s="6" t="s">
        <v>187</v>
      </c>
      <c r="D2913">
        <f>IF(HOUR(A2913)+MINUTE(A2913)/60&lt;=18,1,IF(HOUR(A2913)+MINUTE(A2913)/60&gt;=23.25,1,LOOKUP(DAY(A2913),calendario!$A$12:$A$41,calendario!$C$12:$C$41)))</f>
        <v>1</v>
      </c>
      <c r="E2913" s="89">
        <f t="shared" si="462"/>
        <v>4.5105952148437503</v>
      </c>
      <c r="F2913" s="88">
        <v>18.042380859375001</v>
      </c>
      <c r="G2913" s="89">
        <f t="shared" si="463"/>
        <v>4.498630859375</v>
      </c>
      <c r="H2913" s="86">
        <v>17.9945234375</v>
      </c>
      <c r="O2913" s="53">
        <f t="shared" si="453"/>
        <v>0</v>
      </c>
      <c r="P2913" s="54">
        <f t="shared" si="454"/>
        <v>58.927641853201457</v>
      </c>
      <c r="Q2913" s="67">
        <v>26.395518740239456</v>
      </c>
      <c r="R2913" s="53">
        <f t="shared" si="455"/>
        <v>14.792870510150964</v>
      </c>
      <c r="S2913" s="53">
        <f t="shared" si="456"/>
        <v>0</v>
      </c>
      <c r="T2913" s="53">
        <f t="shared" si="457"/>
        <v>0</v>
      </c>
      <c r="U2913" s="53">
        <f t="shared" si="458"/>
        <v>58.927641853201457</v>
      </c>
      <c r="V2913" s="67">
        <v>26.395518740239456</v>
      </c>
      <c r="W2913" s="53">
        <f t="shared" si="459"/>
        <v>14.792870510150964</v>
      </c>
      <c r="X2913" s="53">
        <f t="shared" si="460"/>
        <v>0</v>
      </c>
      <c r="Y2913" s="12"/>
      <c r="Z2913" s="21"/>
      <c r="AA2913" s="49"/>
      <c r="AB2913" s="21"/>
      <c r="AC2913" s="12"/>
    </row>
    <row r="2914" spans="1:29" x14ac:dyDescent="0.3">
      <c r="A2914" s="1">
        <f t="shared" si="461"/>
        <v>45230.312499992942</v>
      </c>
      <c r="B2914" s="6">
        <v>60</v>
      </c>
      <c r="C2914" s="6" t="s">
        <v>188</v>
      </c>
      <c r="D2914">
        <f>IF(HOUR(A2914)+MINUTE(A2914)/60&lt;=18,1,IF(HOUR(A2914)+MINUTE(A2914)/60&gt;=23.25,1,LOOKUP(DAY(A2914),calendario!$A$12:$A$41,calendario!$C$12:$C$41)))</f>
        <v>1</v>
      </c>
      <c r="E2914" s="89">
        <f t="shared" si="462"/>
        <v>4.5098842773437502</v>
      </c>
      <c r="F2914" s="88">
        <v>18.039537109375001</v>
      </c>
      <c r="G2914" s="89">
        <f t="shared" si="463"/>
        <v>4.4984794921875002</v>
      </c>
      <c r="H2914" s="86">
        <v>17.993917968750001</v>
      </c>
      <c r="O2914" s="53">
        <f t="shared" si="453"/>
        <v>0</v>
      </c>
      <c r="P2914" s="54">
        <f t="shared" si="454"/>
        <v>58.927641853201457</v>
      </c>
      <c r="Q2914" s="67">
        <v>26.395518740239456</v>
      </c>
      <c r="R2914" s="53">
        <f t="shared" si="455"/>
        <v>14.792870510150964</v>
      </c>
      <c r="S2914" s="53">
        <f t="shared" si="456"/>
        <v>0</v>
      </c>
      <c r="T2914" s="53">
        <f t="shared" si="457"/>
        <v>0</v>
      </c>
      <c r="U2914" s="53">
        <f t="shared" si="458"/>
        <v>58.927641853201457</v>
      </c>
      <c r="V2914" s="67">
        <v>26.395518740239456</v>
      </c>
      <c r="W2914" s="53">
        <f t="shared" si="459"/>
        <v>14.792870510150964</v>
      </c>
      <c r="X2914" s="53">
        <f t="shared" si="460"/>
        <v>0</v>
      </c>
      <c r="Y2914" s="12"/>
      <c r="Z2914" s="21"/>
      <c r="AA2914" s="49"/>
      <c r="AB2914" s="21"/>
      <c r="AC2914" s="12"/>
    </row>
    <row r="2915" spans="1:29" x14ac:dyDescent="0.3">
      <c r="A2915" s="1">
        <f t="shared" si="461"/>
        <v>45230.322916659607</v>
      </c>
      <c r="B2915" s="6">
        <v>61</v>
      </c>
      <c r="C2915" s="6" t="s">
        <v>189</v>
      </c>
      <c r="D2915">
        <f>IF(HOUR(A2915)+MINUTE(A2915)/60&lt;=18,1,IF(HOUR(A2915)+MINUTE(A2915)/60&gt;=23.25,1,LOOKUP(DAY(A2915),calendario!$A$12:$A$41,calendario!$C$12:$C$41)))</f>
        <v>1</v>
      </c>
      <c r="E2915" s="89">
        <f t="shared" si="462"/>
        <v>4.5092172851562502</v>
      </c>
      <c r="F2915" s="88">
        <v>18.036869140625001</v>
      </c>
      <c r="G2915" s="89">
        <f t="shared" si="463"/>
        <v>4.4985551757812496</v>
      </c>
      <c r="H2915" s="86">
        <v>17.994220703124999</v>
      </c>
      <c r="O2915" s="53">
        <f t="shared" si="453"/>
        <v>0</v>
      </c>
      <c r="P2915" s="54">
        <f t="shared" si="454"/>
        <v>58.927641853201457</v>
      </c>
      <c r="Q2915" s="67">
        <v>26.439822228006246</v>
      </c>
      <c r="R2915" s="53">
        <f t="shared" si="455"/>
        <v>14.770718766267569</v>
      </c>
      <c r="S2915" s="53">
        <f t="shared" si="456"/>
        <v>0</v>
      </c>
      <c r="T2915" s="53">
        <f t="shared" si="457"/>
        <v>0</v>
      </c>
      <c r="U2915" s="53">
        <f t="shared" si="458"/>
        <v>58.927641853201457</v>
      </c>
      <c r="V2915" s="67">
        <v>26.439822228006246</v>
      </c>
      <c r="W2915" s="53">
        <f t="shared" si="459"/>
        <v>14.770718766267569</v>
      </c>
      <c r="X2915" s="53">
        <f t="shared" si="460"/>
        <v>0</v>
      </c>
      <c r="Y2915" s="12"/>
      <c r="Z2915" s="21"/>
      <c r="AA2915" s="49"/>
      <c r="AB2915" s="21"/>
      <c r="AC2915" s="12"/>
    </row>
    <row r="2916" spans="1:29" x14ac:dyDescent="0.3">
      <c r="A2916" s="1">
        <f t="shared" si="461"/>
        <v>45230.333333326271</v>
      </c>
      <c r="B2916" s="6">
        <v>62</v>
      </c>
      <c r="C2916" s="6" t="s">
        <v>190</v>
      </c>
      <c r="D2916">
        <f>IF(HOUR(A2916)+MINUTE(A2916)/60&lt;=18,1,IF(HOUR(A2916)+MINUTE(A2916)/60&gt;=23.25,1,LOOKUP(DAY(A2916),calendario!$A$12:$A$41,calendario!$C$12:$C$41)))</f>
        <v>1</v>
      </c>
      <c r="E2916" s="89">
        <f t="shared" si="462"/>
        <v>4.5088754882812498</v>
      </c>
      <c r="F2916" s="88">
        <v>18.035501953124999</v>
      </c>
      <c r="G2916" s="89">
        <f t="shared" si="463"/>
        <v>4.4989531249999999</v>
      </c>
      <c r="H2916" s="86">
        <v>17.9958125</v>
      </c>
      <c r="O2916" s="53">
        <f t="shared" si="453"/>
        <v>0</v>
      </c>
      <c r="P2916" s="54">
        <f t="shared" si="454"/>
        <v>58.927641853201457</v>
      </c>
      <c r="Q2916" s="67">
        <v>26.439822228006246</v>
      </c>
      <c r="R2916" s="53">
        <f t="shared" si="455"/>
        <v>14.770718766267569</v>
      </c>
      <c r="S2916" s="53">
        <f t="shared" si="456"/>
        <v>0</v>
      </c>
      <c r="T2916" s="53">
        <f t="shared" si="457"/>
        <v>0</v>
      </c>
      <c r="U2916" s="53">
        <f t="shared" si="458"/>
        <v>58.927641853201457</v>
      </c>
      <c r="V2916" s="67">
        <v>26.439822228006246</v>
      </c>
      <c r="W2916" s="53">
        <f t="shared" si="459"/>
        <v>14.770718766267569</v>
      </c>
      <c r="X2916" s="53">
        <f t="shared" si="460"/>
        <v>0</v>
      </c>
      <c r="Y2916" s="12"/>
      <c r="Z2916" s="21"/>
      <c r="AA2916" s="49"/>
      <c r="AB2916" s="21"/>
      <c r="AC2916" s="12"/>
    </row>
    <row r="2917" spans="1:29" x14ac:dyDescent="0.3">
      <c r="A2917" s="1">
        <f t="shared" si="461"/>
        <v>45230.343749992935</v>
      </c>
      <c r="B2917" s="6">
        <v>63</v>
      </c>
      <c r="C2917" s="6" t="s">
        <v>191</v>
      </c>
      <c r="D2917">
        <f>IF(HOUR(A2917)+MINUTE(A2917)/60&lt;=18,1,IF(HOUR(A2917)+MINUTE(A2917)/60&gt;=23.25,1,LOOKUP(DAY(A2917),calendario!$A$12:$A$41,calendario!$C$12:$C$41)))</f>
        <v>1</v>
      </c>
      <c r="E2917" s="89">
        <f t="shared" si="462"/>
        <v>4.5082729492187497</v>
      </c>
      <c r="F2917" s="88">
        <v>18.033091796874999</v>
      </c>
      <c r="G2917" s="89">
        <f t="shared" si="463"/>
        <v>4.4987885742187501</v>
      </c>
      <c r="H2917" s="86">
        <v>17.995154296875</v>
      </c>
      <c r="O2917" s="53">
        <f t="shared" si="453"/>
        <v>0</v>
      </c>
      <c r="P2917" s="54">
        <f t="shared" si="454"/>
        <v>58.927641853201457</v>
      </c>
      <c r="Q2917" s="67">
        <v>26.64178552837064</v>
      </c>
      <c r="R2917" s="53">
        <f t="shared" si="455"/>
        <v>14.669737116085372</v>
      </c>
      <c r="S2917" s="53">
        <f t="shared" si="456"/>
        <v>0</v>
      </c>
      <c r="T2917" s="53">
        <f t="shared" si="457"/>
        <v>0</v>
      </c>
      <c r="U2917" s="53">
        <f t="shared" si="458"/>
        <v>58.927641853201457</v>
      </c>
      <c r="V2917" s="67">
        <v>26.64178552837064</v>
      </c>
      <c r="W2917" s="53">
        <f t="shared" si="459"/>
        <v>14.669737116085372</v>
      </c>
      <c r="X2917" s="53">
        <f t="shared" si="460"/>
        <v>0</v>
      </c>
      <c r="Y2917" s="12"/>
      <c r="Z2917" s="21"/>
      <c r="AA2917" s="49"/>
      <c r="AB2917" s="21"/>
      <c r="AC2917" s="12"/>
    </row>
    <row r="2918" spans="1:29" x14ac:dyDescent="0.3">
      <c r="A2918" s="1">
        <f t="shared" si="461"/>
        <v>45230.354166659599</v>
      </c>
      <c r="B2918" s="6">
        <v>64</v>
      </c>
      <c r="C2918" s="6" t="s">
        <v>192</v>
      </c>
      <c r="D2918">
        <f>IF(HOUR(A2918)+MINUTE(A2918)/60&lt;=18,1,IF(HOUR(A2918)+MINUTE(A2918)/60&gt;=23.25,1,LOOKUP(DAY(A2918),calendario!$A$12:$A$41,calendario!$C$12:$C$41)))</f>
        <v>1</v>
      </c>
      <c r="E2918" s="89">
        <f t="shared" si="462"/>
        <v>4.5076718749999998</v>
      </c>
      <c r="F2918" s="88">
        <v>18.030687499999999</v>
      </c>
      <c r="G2918" s="89">
        <f t="shared" si="463"/>
        <v>4.4990068359375002</v>
      </c>
      <c r="H2918" s="86">
        <v>17.996027343750001</v>
      </c>
      <c r="O2918" s="53">
        <f t="shared" si="453"/>
        <v>0</v>
      </c>
      <c r="P2918" s="54">
        <f t="shared" si="454"/>
        <v>58.927641853201457</v>
      </c>
      <c r="Q2918" s="67">
        <v>26.64178552837064</v>
      </c>
      <c r="R2918" s="53">
        <f t="shared" si="455"/>
        <v>14.669737116085372</v>
      </c>
      <c r="S2918" s="53">
        <f t="shared" si="456"/>
        <v>0</v>
      </c>
      <c r="T2918" s="53">
        <f t="shared" si="457"/>
        <v>0</v>
      </c>
      <c r="U2918" s="53">
        <f t="shared" si="458"/>
        <v>58.927641853201457</v>
      </c>
      <c r="V2918" s="67">
        <v>26.64178552837064</v>
      </c>
      <c r="W2918" s="53">
        <f t="shared" si="459"/>
        <v>14.669737116085372</v>
      </c>
      <c r="X2918" s="53">
        <f t="shared" si="460"/>
        <v>0</v>
      </c>
      <c r="Y2918" s="12"/>
      <c r="Z2918" s="21"/>
      <c r="AA2918" s="49"/>
      <c r="AB2918" s="21"/>
      <c r="AC2918" s="12"/>
    </row>
    <row r="2919" spans="1:29" x14ac:dyDescent="0.3">
      <c r="A2919" s="1">
        <f t="shared" si="461"/>
        <v>45230.364583326264</v>
      </c>
      <c r="B2919" s="6">
        <v>65</v>
      </c>
      <c r="C2919" s="6" t="s">
        <v>193</v>
      </c>
      <c r="D2919">
        <f>IF(HOUR(A2919)+MINUTE(A2919)/60&lt;=18,1,IF(HOUR(A2919)+MINUTE(A2919)/60&gt;=23.25,1,LOOKUP(DAY(A2919),calendario!$A$12:$A$41,calendario!$C$12:$C$41)))</f>
        <v>1</v>
      </c>
      <c r="E2919" s="89">
        <f t="shared" si="462"/>
        <v>4.5067656249999999</v>
      </c>
      <c r="F2919" s="88">
        <v>18.0270625</v>
      </c>
      <c r="G2919" s="89">
        <f t="shared" si="463"/>
        <v>4.4987314453125</v>
      </c>
      <c r="H2919" s="86">
        <v>17.99492578125</v>
      </c>
      <c r="O2919" s="53">
        <f t="shared" si="453"/>
        <v>0</v>
      </c>
      <c r="P2919" s="54">
        <f t="shared" si="454"/>
        <v>58.927641853201457</v>
      </c>
      <c r="Q2919" s="67">
        <v>26.764776939094222</v>
      </c>
      <c r="R2919" s="53">
        <f t="shared" si="455"/>
        <v>14.608241410723581</v>
      </c>
      <c r="S2919" s="53">
        <f t="shared" si="456"/>
        <v>0</v>
      </c>
      <c r="T2919" s="53">
        <f t="shared" si="457"/>
        <v>0</v>
      </c>
      <c r="U2919" s="53">
        <f t="shared" si="458"/>
        <v>58.927641853201457</v>
      </c>
      <c r="V2919" s="67">
        <v>26.764776939094222</v>
      </c>
      <c r="W2919" s="53">
        <f t="shared" si="459"/>
        <v>14.608241410723581</v>
      </c>
      <c r="X2919" s="53">
        <f t="shared" si="460"/>
        <v>0</v>
      </c>
      <c r="Y2919" s="12"/>
      <c r="Z2919" s="21"/>
      <c r="AA2919" s="49"/>
      <c r="AB2919" s="21"/>
      <c r="AC2919" s="12"/>
    </row>
    <row r="2920" spans="1:29" x14ac:dyDescent="0.3">
      <c r="A2920" s="1">
        <f t="shared" si="461"/>
        <v>45230.374999992928</v>
      </c>
      <c r="B2920" s="6">
        <v>66</v>
      </c>
      <c r="C2920" s="6" t="s">
        <v>194</v>
      </c>
      <c r="D2920">
        <f>IF(HOUR(A2920)+MINUTE(A2920)/60&lt;=18,1,IF(HOUR(A2920)+MINUTE(A2920)/60&gt;=23.25,1,LOOKUP(DAY(A2920),calendario!$A$12:$A$41,calendario!$C$12:$C$41)))</f>
        <v>1</v>
      </c>
      <c r="E2920" s="89">
        <f t="shared" si="462"/>
        <v>4.5058090820312504</v>
      </c>
      <c r="F2920" s="88">
        <v>18.023236328125002</v>
      </c>
      <c r="G2920" s="89">
        <f t="shared" si="463"/>
        <v>4.4984995117187498</v>
      </c>
      <c r="H2920" s="86">
        <v>17.993998046874999</v>
      </c>
      <c r="O2920" s="53">
        <f t="shared" si="453"/>
        <v>0</v>
      </c>
      <c r="P2920" s="54">
        <f t="shared" si="454"/>
        <v>58.927641853201457</v>
      </c>
      <c r="Q2920" s="67">
        <v>26.764776939094222</v>
      </c>
      <c r="R2920" s="53">
        <f t="shared" si="455"/>
        <v>14.608241410723581</v>
      </c>
      <c r="S2920" s="53">
        <f t="shared" si="456"/>
        <v>0</v>
      </c>
      <c r="T2920" s="53">
        <f t="shared" si="457"/>
        <v>0</v>
      </c>
      <c r="U2920" s="53">
        <f t="shared" si="458"/>
        <v>58.927641853201457</v>
      </c>
      <c r="V2920" s="67">
        <v>26.764776939094222</v>
      </c>
      <c r="W2920" s="53">
        <f t="shared" si="459"/>
        <v>14.608241410723581</v>
      </c>
      <c r="X2920" s="53">
        <f t="shared" si="460"/>
        <v>0</v>
      </c>
      <c r="Y2920" s="12"/>
      <c r="Z2920" s="21"/>
      <c r="AA2920" s="49"/>
      <c r="AB2920" s="21"/>
      <c r="AC2920" s="12"/>
    </row>
    <row r="2921" spans="1:29" x14ac:dyDescent="0.3">
      <c r="A2921" s="1">
        <f t="shared" si="461"/>
        <v>45230.385416659592</v>
      </c>
      <c r="B2921" s="6">
        <v>67</v>
      </c>
      <c r="C2921" s="6" t="s">
        <v>195</v>
      </c>
      <c r="D2921">
        <f>IF(HOUR(A2921)+MINUTE(A2921)/60&lt;=18,1,IF(HOUR(A2921)+MINUTE(A2921)/60&gt;=23.25,1,LOOKUP(DAY(A2921),calendario!$A$12:$A$41,calendario!$C$12:$C$41)))</f>
        <v>1</v>
      </c>
      <c r="E2921" s="89">
        <f t="shared" si="462"/>
        <v>4.5046801757812496</v>
      </c>
      <c r="F2921" s="88">
        <v>18.018720703124998</v>
      </c>
      <c r="G2921" s="89">
        <f t="shared" si="463"/>
        <v>4.4981596679687499</v>
      </c>
      <c r="H2921" s="86">
        <v>17.992638671875</v>
      </c>
      <c r="O2921" s="53">
        <f t="shared" si="453"/>
        <v>0</v>
      </c>
      <c r="P2921" s="54">
        <f t="shared" si="454"/>
        <v>58.927641853201457</v>
      </c>
      <c r="Q2921" s="67">
        <v>26.786824310255074</v>
      </c>
      <c r="R2921" s="53">
        <f t="shared" si="455"/>
        <v>14.597217725143155</v>
      </c>
      <c r="S2921" s="53">
        <f t="shared" si="456"/>
        <v>0</v>
      </c>
      <c r="T2921" s="53">
        <f t="shared" si="457"/>
        <v>0</v>
      </c>
      <c r="U2921" s="53">
        <f t="shared" si="458"/>
        <v>58.927641853201457</v>
      </c>
      <c r="V2921" s="67">
        <v>26.786824310255074</v>
      </c>
      <c r="W2921" s="53">
        <f t="shared" si="459"/>
        <v>14.597217725143155</v>
      </c>
      <c r="X2921" s="53">
        <f t="shared" si="460"/>
        <v>0</v>
      </c>
      <c r="Y2921" s="12"/>
      <c r="Z2921" s="21"/>
      <c r="AA2921" s="49"/>
      <c r="AB2921" s="21"/>
      <c r="AC2921" s="12"/>
    </row>
    <row r="2922" spans="1:29" x14ac:dyDescent="0.3">
      <c r="A2922" s="1">
        <f t="shared" si="461"/>
        <v>45230.395833326256</v>
      </c>
      <c r="B2922" s="6">
        <v>68</v>
      </c>
      <c r="C2922" s="6" t="s">
        <v>196</v>
      </c>
      <c r="D2922">
        <f>IF(HOUR(A2922)+MINUTE(A2922)/60&lt;=18,1,IF(HOUR(A2922)+MINUTE(A2922)/60&gt;=23.25,1,LOOKUP(DAY(A2922),calendario!$A$12:$A$41,calendario!$C$12:$C$41)))</f>
        <v>1</v>
      </c>
      <c r="E2922" s="89">
        <f t="shared" si="462"/>
        <v>4.5029345703125001</v>
      </c>
      <c r="F2922" s="88">
        <v>18.01173828125</v>
      </c>
      <c r="G2922" s="89">
        <f t="shared" si="463"/>
        <v>4.4979409179687497</v>
      </c>
      <c r="H2922" s="86">
        <v>17.991763671874999</v>
      </c>
      <c r="O2922" s="53">
        <f t="shared" si="453"/>
        <v>0</v>
      </c>
      <c r="P2922" s="54">
        <f t="shared" si="454"/>
        <v>58.927641853201457</v>
      </c>
      <c r="Q2922" s="67">
        <v>26.786824310255074</v>
      </c>
      <c r="R2922" s="53">
        <f t="shared" si="455"/>
        <v>14.597217725143155</v>
      </c>
      <c r="S2922" s="53">
        <f t="shared" si="456"/>
        <v>0</v>
      </c>
      <c r="T2922" s="53">
        <f t="shared" si="457"/>
        <v>0</v>
      </c>
      <c r="U2922" s="53">
        <f t="shared" si="458"/>
        <v>58.927641853201457</v>
      </c>
      <c r="V2922" s="67">
        <v>26.786824310255074</v>
      </c>
      <c r="W2922" s="53">
        <f t="shared" si="459"/>
        <v>14.597217725143155</v>
      </c>
      <c r="X2922" s="53">
        <f t="shared" si="460"/>
        <v>0</v>
      </c>
      <c r="Y2922" s="12"/>
      <c r="Z2922" s="21"/>
      <c r="AA2922" s="49"/>
      <c r="AB2922" s="21"/>
      <c r="AC2922" s="12"/>
    </row>
    <row r="2923" spans="1:29" x14ac:dyDescent="0.3">
      <c r="A2923" s="1">
        <f t="shared" si="461"/>
        <v>45230.40624999292</v>
      </c>
      <c r="B2923" s="6">
        <v>69</v>
      </c>
      <c r="C2923" s="6" t="s">
        <v>197</v>
      </c>
      <c r="D2923">
        <f>IF(HOUR(A2923)+MINUTE(A2923)/60&lt;=18,1,IF(HOUR(A2923)+MINUTE(A2923)/60&gt;=23.25,1,LOOKUP(DAY(A2923),calendario!$A$12:$A$41,calendario!$C$12:$C$41)))</f>
        <v>1</v>
      </c>
      <c r="E2923" s="89">
        <f t="shared" si="462"/>
        <v>4.5014374999999998</v>
      </c>
      <c r="F2923" s="88">
        <v>18.005749999999999</v>
      </c>
      <c r="G2923" s="89">
        <f t="shared" si="463"/>
        <v>4.4980058593749996</v>
      </c>
      <c r="H2923" s="86">
        <v>17.992023437499999</v>
      </c>
      <c r="O2923" s="53">
        <f t="shared" si="453"/>
        <v>0</v>
      </c>
      <c r="P2923" s="54">
        <f t="shared" si="454"/>
        <v>58.927641853201457</v>
      </c>
      <c r="Q2923" s="67">
        <v>26.757591358667362</v>
      </c>
      <c r="R2923" s="53">
        <f t="shared" si="455"/>
        <v>14.611834200937011</v>
      </c>
      <c r="S2923" s="53">
        <f t="shared" si="456"/>
        <v>0</v>
      </c>
      <c r="T2923" s="53">
        <f t="shared" si="457"/>
        <v>0</v>
      </c>
      <c r="U2923" s="53">
        <f t="shared" si="458"/>
        <v>58.927641853201457</v>
      </c>
      <c r="V2923" s="67">
        <v>26.757591358667362</v>
      </c>
      <c r="W2923" s="53">
        <f t="shared" si="459"/>
        <v>14.611834200937011</v>
      </c>
      <c r="X2923" s="53">
        <f t="shared" si="460"/>
        <v>0</v>
      </c>
      <c r="Y2923" s="12"/>
      <c r="Z2923" s="21"/>
      <c r="AA2923" s="49"/>
      <c r="AB2923" s="21"/>
      <c r="AC2923" s="12"/>
    </row>
    <row r="2924" spans="1:29" x14ac:dyDescent="0.3">
      <c r="A2924" s="1">
        <f t="shared" si="461"/>
        <v>45230.416666659585</v>
      </c>
      <c r="B2924" s="6">
        <v>70</v>
      </c>
      <c r="C2924" s="6" t="s">
        <v>198</v>
      </c>
      <c r="D2924">
        <f>IF(HOUR(A2924)+MINUTE(A2924)/60&lt;=18,1,IF(HOUR(A2924)+MINUTE(A2924)/60&gt;=23.25,1,LOOKUP(DAY(A2924),calendario!$A$12:$A$41,calendario!$C$12:$C$41)))</f>
        <v>1</v>
      </c>
      <c r="E2924" s="89">
        <f t="shared" si="462"/>
        <v>4.4992592773437501</v>
      </c>
      <c r="F2924" s="88">
        <v>17.997037109375</v>
      </c>
      <c r="G2924" s="89">
        <f t="shared" si="463"/>
        <v>4.4973681640625003</v>
      </c>
      <c r="H2924" s="86">
        <v>17.989472656250001</v>
      </c>
      <c r="O2924" s="53">
        <f t="shared" si="453"/>
        <v>0</v>
      </c>
      <c r="P2924" s="54">
        <f t="shared" si="454"/>
        <v>58.927641853201457</v>
      </c>
      <c r="Q2924" s="67">
        <v>26.757591358667362</v>
      </c>
      <c r="R2924" s="53">
        <f t="shared" si="455"/>
        <v>14.611834200937011</v>
      </c>
      <c r="S2924" s="53">
        <f t="shared" si="456"/>
        <v>0</v>
      </c>
      <c r="T2924" s="53">
        <f t="shared" si="457"/>
        <v>0</v>
      </c>
      <c r="U2924" s="53">
        <f t="shared" si="458"/>
        <v>58.927641853201457</v>
      </c>
      <c r="V2924" s="67">
        <v>26.757591358667362</v>
      </c>
      <c r="W2924" s="53">
        <f t="shared" si="459"/>
        <v>14.611834200937011</v>
      </c>
      <c r="X2924" s="53">
        <f t="shared" si="460"/>
        <v>0</v>
      </c>
      <c r="Y2924" s="12"/>
      <c r="Z2924" s="21"/>
      <c r="AA2924" s="49"/>
      <c r="AB2924" s="21"/>
      <c r="AC2924" s="12"/>
    </row>
    <row r="2925" spans="1:29" x14ac:dyDescent="0.3">
      <c r="A2925" s="1">
        <f t="shared" si="461"/>
        <v>45230.427083326249</v>
      </c>
      <c r="B2925" s="6">
        <v>71</v>
      </c>
      <c r="C2925" s="6" t="s">
        <v>199</v>
      </c>
      <c r="D2925">
        <f>IF(HOUR(A2925)+MINUTE(A2925)/60&lt;=18,1,IF(HOUR(A2925)+MINUTE(A2925)/60&gt;=23.25,1,LOOKUP(DAY(A2925),calendario!$A$12:$A$41,calendario!$C$12:$C$41)))</f>
        <v>1</v>
      </c>
      <c r="E2925" s="89">
        <f t="shared" si="462"/>
        <v>4.49752392578125</v>
      </c>
      <c r="F2925" s="88">
        <v>17.990095703125</v>
      </c>
      <c r="G2925" s="89">
        <f t="shared" si="463"/>
        <v>4.49750634765625</v>
      </c>
      <c r="H2925" s="86">
        <v>17.990025390625</v>
      </c>
      <c r="O2925" s="53">
        <f t="shared" si="453"/>
        <v>0</v>
      </c>
      <c r="P2925" s="54">
        <f t="shared" si="454"/>
        <v>58.927641853201457</v>
      </c>
      <c r="Q2925" s="67">
        <v>26.790595523165017</v>
      </c>
      <c r="R2925" s="53">
        <f t="shared" si="455"/>
        <v>14.595332118688184</v>
      </c>
      <c r="S2925" s="53">
        <f t="shared" si="456"/>
        <v>0</v>
      </c>
      <c r="T2925" s="53">
        <f t="shared" si="457"/>
        <v>0</v>
      </c>
      <c r="U2925" s="53">
        <f t="shared" si="458"/>
        <v>58.927641853201457</v>
      </c>
      <c r="V2925" s="67">
        <v>26.790595523165017</v>
      </c>
      <c r="W2925" s="53">
        <f t="shared" si="459"/>
        <v>14.595332118688184</v>
      </c>
      <c r="X2925" s="53">
        <f t="shared" si="460"/>
        <v>0</v>
      </c>
      <c r="Y2925" s="12"/>
      <c r="Z2925" s="21"/>
      <c r="AA2925" s="49"/>
      <c r="AB2925" s="21"/>
      <c r="AC2925" s="12"/>
    </row>
    <row r="2926" spans="1:29" x14ac:dyDescent="0.3">
      <c r="A2926" s="1">
        <f t="shared" si="461"/>
        <v>45230.437499992913</v>
      </c>
      <c r="B2926" s="6">
        <v>72</v>
      </c>
      <c r="C2926" s="6" t="s">
        <v>200</v>
      </c>
      <c r="D2926">
        <f>IF(HOUR(A2926)+MINUTE(A2926)/60&lt;=18,1,IF(HOUR(A2926)+MINUTE(A2926)/60&gt;=23.25,1,LOOKUP(DAY(A2926),calendario!$A$12:$A$41,calendario!$C$12:$C$41)))</f>
        <v>1</v>
      </c>
      <c r="E2926" s="89">
        <f t="shared" si="462"/>
        <v>4.4957148437500001</v>
      </c>
      <c r="F2926" s="88">
        <v>17.982859375</v>
      </c>
      <c r="G2926" s="89">
        <f t="shared" si="463"/>
        <v>4.49727099609375</v>
      </c>
      <c r="H2926" s="86">
        <v>17.989083984375</v>
      </c>
      <c r="O2926" s="53">
        <f t="shared" si="453"/>
        <v>0</v>
      </c>
      <c r="P2926" s="54">
        <f t="shared" si="454"/>
        <v>58.927641853201457</v>
      </c>
      <c r="Q2926" s="67">
        <v>26.790595523165017</v>
      </c>
      <c r="R2926" s="53">
        <f t="shared" si="455"/>
        <v>14.595332118688184</v>
      </c>
      <c r="S2926" s="53">
        <f t="shared" si="456"/>
        <v>0</v>
      </c>
      <c r="T2926" s="53">
        <f t="shared" si="457"/>
        <v>0</v>
      </c>
      <c r="U2926" s="53">
        <f t="shared" si="458"/>
        <v>58.927641853201457</v>
      </c>
      <c r="V2926" s="67">
        <v>26.790595523165017</v>
      </c>
      <c r="W2926" s="53">
        <f t="shared" si="459"/>
        <v>14.595332118688184</v>
      </c>
      <c r="X2926" s="53">
        <f t="shared" si="460"/>
        <v>0</v>
      </c>
      <c r="Y2926" s="12"/>
      <c r="Z2926" s="21"/>
      <c r="AA2926" s="49"/>
      <c r="AB2926" s="21"/>
      <c r="AC2926" s="12"/>
    </row>
    <row r="2927" spans="1:29" x14ac:dyDescent="0.3">
      <c r="A2927" s="1">
        <f t="shared" si="461"/>
        <v>45230.447916659577</v>
      </c>
      <c r="B2927" s="6">
        <v>73</v>
      </c>
      <c r="C2927" s="6" t="s">
        <v>201</v>
      </c>
      <c r="D2927">
        <f>IF(HOUR(A2927)+MINUTE(A2927)/60&lt;=18,1,IF(HOUR(A2927)+MINUTE(A2927)/60&gt;=23.25,1,LOOKUP(DAY(A2927),calendario!$A$12:$A$41,calendario!$C$12:$C$41)))</f>
        <v>1</v>
      </c>
      <c r="E2927" s="89">
        <f t="shared" si="462"/>
        <v>4.4957900390625003</v>
      </c>
      <c r="F2927" s="88">
        <v>17.983160156250001</v>
      </c>
      <c r="G2927" s="89">
        <f t="shared" si="463"/>
        <v>4.4969907226562498</v>
      </c>
      <c r="H2927" s="86">
        <v>17.987962890624999</v>
      </c>
      <c r="O2927" s="53">
        <f t="shared" si="453"/>
        <v>0</v>
      </c>
      <c r="P2927" s="54">
        <f t="shared" si="454"/>
        <v>58.927641853201457</v>
      </c>
      <c r="Q2927" s="67">
        <v>26.827623633524205</v>
      </c>
      <c r="R2927" s="53">
        <f t="shared" si="455"/>
        <v>14.57681806350859</v>
      </c>
      <c r="S2927" s="53">
        <f t="shared" si="456"/>
        <v>0</v>
      </c>
      <c r="T2927" s="53">
        <f t="shared" si="457"/>
        <v>0</v>
      </c>
      <c r="U2927" s="53">
        <f t="shared" si="458"/>
        <v>58.927641853201457</v>
      </c>
      <c r="V2927" s="67">
        <v>26.827623633524205</v>
      </c>
      <c r="W2927" s="53">
        <f t="shared" si="459"/>
        <v>14.57681806350859</v>
      </c>
      <c r="X2927" s="53">
        <f t="shared" si="460"/>
        <v>0</v>
      </c>
      <c r="Y2927" s="12"/>
      <c r="Z2927" s="21"/>
      <c r="AA2927" s="49"/>
      <c r="AB2927" s="21"/>
      <c r="AC2927" s="12"/>
    </row>
    <row r="2928" spans="1:29" x14ac:dyDescent="0.3">
      <c r="A2928" s="1">
        <f t="shared" si="461"/>
        <v>45230.458333326242</v>
      </c>
      <c r="B2928" s="6">
        <v>74</v>
      </c>
      <c r="C2928" s="6" t="s">
        <v>202</v>
      </c>
      <c r="D2928">
        <f>IF(HOUR(A2928)+MINUTE(A2928)/60&lt;=18,1,IF(HOUR(A2928)+MINUTE(A2928)/60&gt;=23.25,1,LOOKUP(DAY(A2928),calendario!$A$12:$A$41,calendario!$C$12:$C$41)))</f>
        <v>1</v>
      </c>
      <c r="E2928" s="89">
        <f t="shared" si="462"/>
        <v>4.4960703124999997</v>
      </c>
      <c r="F2928" s="88">
        <v>17.984281249999999</v>
      </c>
      <c r="G2928" s="89">
        <f t="shared" si="463"/>
        <v>4.4968095703125002</v>
      </c>
      <c r="H2928" s="86">
        <v>17.987238281250001</v>
      </c>
      <c r="O2928" s="53">
        <f t="shared" si="453"/>
        <v>0</v>
      </c>
      <c r="P2928" s="54">
        <f t="shared" si="454"/>
        <v>58.927641853201457</v>
      </c>
      <c r="Q2928" s="67">
        <v>26.827623633524205</v>
      </c>
      <c r="R2928" s="53">
        <f t="shared" si="455"/>
        <v>14.57681806350859</v>
      </c>
      <c r="S2928" s="53">
        <f t="shared" si="456"/>
        <v>0</v>
      </c>
      <c r="T2928" s="53">
        <f t="shared" si="457"/>
        <v>0</v>
      </c>
      <c r="U2928" s="53">
        <f t="shared" si="458"/>
        <v>58.927641853201457</v>
      </c>
      <c r="V2928" s="67">
        <v>26.827623633524205</v>
      </c>
      <c r="W2928" s="53">
        <f t="shared" si="459"/>
        <v>14.57681806350859</v>
      </c>
      <c r="X2928" s="53">
        <f t="shared" si="460"/>
        <v>0</v>
      </c>
      <c r="Y2928" s="12"/>
      <c r="Z2928" s="21"/>
      <c r="AA2928" s="49"/>
      <c r="AB2928" s="21"/>
      <c r="AC2928" s="12"/>
    </row>
    <row r="2929" spans="1:29" x14ac:dyDescent="0.3">
      <c r="A2929" s="1">
        <f t="shared" si="461"/>
        <v>45230.468749992906</v>
      </c>
      <c r="B2929" s="6">
        <v>75</v>
      </c>
      <c r="C2929" s="6" t="s">
        <v>203</v>
      </c>
      <c r="D2929">
        <f>IF(HOUR(A2929)+MINUTE(A2929)/60&lt;=18,1,IF(HOUR(A2929)+MINUTE(A2929)/60&gt;=23.25,1,LOOKUP(DAY(A2929),calendario!$A$12:$A$41,calendario!$C$12:$C$41)))</f>
        <v>1</v>
      </c>
      <c r="E2929" s="89">
        <f t="shared" si="462"/>
        <v>4.4956430664062497</v>
      </c>
      <c r="F2929" s="88">
        <v>17.982572265624999</v>
      </c>
      <c r="G2929" s="89">
        <f t="shared" si="463"/>
        <v>4.4967006835937502</v>
      </c>
      <c r="H2929" s="86">
        <v>17.986802734375001</v>
      </c>
      <c r="O2929" s="53">
        <f t="shared" si="453"/>
        <v>0</v>
      </c>
      <c r="P2929" s="54">
        <f t="shared" si="454"/>
        <v>58.927641853201457</v>
      </c>
      <c r="Q2929" s="67">
        <v>26.794890942217595</v>
      </c>
      <c r="R2929" s="53">
        <f t="shared" si="455"/>
        <v>14.593184409161895</v>
      </c>
      <c r="S2929" s="53">
        <f t="shared" si="456"/>
        <v>0</v>
      </c>
      <c r="T2929" s="53">
        <f t="shared" si="457"/>
        <v>0</v>
      </c>
      <c r="U2929" s="53">
        <f t="shared" si="458"/>
        <v>58.927641853201457</v>
      </c>
      <c r="V2929" s="67">
        <v>26.794890942217595</v>
      </c>
      <c r="W2929" s="53">
        <f t="shared" si="459"/>
        <v>14.593184409161895</v>
      </c>
      <c r="X2929" s="53">
        <f t="shared" si="460"/>
        <v>0</v>
      </c>
      <c r="Y2929" s="12"/>
      <c r="Z2929" s="21"/>
      <c r="AA2929" s="49"/>
      <c r="AB2929" s="21"/>
      <c r="AC2929" s="12"/>
    </row>
    <row r="2930" spans="1:29" x14ac:dyDescent="0.3">
      <c r="A2930" s="1">
        <f t="shared" si="461"/>
        <v>45230.47916665957</v>
      </c>
      <c r="B2930" s="6">
        <v>76</v>
      </c>
      <c r="C2930" s="6" t="s">
        <v>204</v>
      </c>
      <c r="D2930">
        <f>IF(HOUR(A2930)+MINUTE(A2930)/60&lt;=18,1,IF(HOUR(A2930)+MINUTE(A2930)/60&gt;=23.25,1,LOOKUP(DAY(A2930),calendario!$A$12:$A$41,calendario!$C$12:$C$41)))</f>
        <v>1</v>
      </c>
      <c r="E2930" s="89">
        <f t="shared" si="462"/>
        <v>4.4956977539062501</v>
      </c>
      <c r="F2930" s="88">
        <v>17.982791015625001</v>
      </c>
      <c r="G2930" s="89">
        <f t="shared" si="463"/>
        <v>4.4969038085937498</v>
      </c>
      <c r="H2930" s="86">
        <v>17.987615234374999</v>
      </c>
      <c r="O2930" s="53">
        <f t="shared" si="453"/>
        <v>0</v>
      </c>
      <c r="P2930" s="54">
        <f t="shared" si="454"/>
        <v>58.927641853201457</v>
      </c>
      <c r="Q2930" s="67">
        <v>26.794890942217595</v>
      </c>
      <c r="R2930" s="53">
        <f t="shared" si="455"/>
        <v>14.593184409161895</v>
      </c>
      <c r="S2930" s="53">
        <f t="shared" si="456"/>
        <v>0</v>
      </c>
      <c r="T2930" s="53">
        <f t="shared" si="457"/>
        <v>0</v>
      </c>
      <c r="U2930" s="53">
        <f t="shared" si="458"/>
        <v>58.927641853201457</v>
      </c>
      <c r="V2930" s="67">
        <v>26.794890942217595</v>
      </c>
      <c r="W2930" s="53">
        <f t="shared" si="459"/>
        <v>14.593184409161895</v>
      </c>
      <c r="X2930" s="53">
        <f t="shared" si="460"/>
        <v>0</v>
      </c>
      <c r="Y2930" s="12"/>
      <c r="Z2930" s="21"/>
      <c r="AA2930" s="49"/>
      <c r="AB2930" s="21"/>
      <c r="AC2930" s="12"/>
    </row>
    <row r="2931" spans="1:29" x14ac:dyDescent="0.3">
      <c r="A2931" s="1">
        <f t="shared" si="461"/>
        <v>45230.489583326234</v>
      </c>
      <c r="B2931" s="6">
        <v>77</v>
      </c>
      <c r="C2931" s="6" t="s">
        <v>205</v>
      </c>
      <c r="D2931">
        <f>IF(HOUR(A2931)+MINUTE(A2931)/60&lt;=18,1,IF(HOUR(A2931)+MINUTE(A2931)/60&gt;=23.25,1,LOOKUP(DAY(A2931),calendario!$A$12:$A$41,calendario!$C$12:$C$41)))</f>
        <v>1</v>
      </c>
      <c r="E2931" s="89">
        <f t="shared" si="462"/>
        <v>4.4955971679687501</v>
      </c>
      <c r="F2931" s="88">
        <v>17.982388671875</v>
      </c>
      <c r="G2931" s="89">
        <f t="shared" si="463"/>
        <v>4.4968681640624997</v>
      </c>
      <c r="H2931" s="86">
        <v>17.987472656249999</v>
      </c>
      <c r="O2931" s="53">
        <f t="shared" si="453"/>
        <v>0</v>
      </c>
      <c r="P2931" s="54">
        <f t="shared" si="454"/>
        <v>58.927641853201457</v>
      </c>
      <c r="Q2931" s="67">
        <v>26.813044247787609</v>
      </c>
      <c r="R2931" s="53">
        <f t="shared" si="455"/>
        <v>14.584107756376888</v>
      </c>
      <c r="S2931" s="53">
        <f t="shared" si="456"/>
        <v>0</v>
      </c>
      <c r="T2931" s="53">
        <f t="shared" si="457"/>
        <v>0</v>
      </c>
      <c r="U2931" s="53">
        <f t="shared" si="458"/>
        <v>58.927641853201457</v>
      </c>
      <c r="V2931" s="67">
        <v>26.813044247787609</v>
      </c>
      <c r="W2931" s="53">
        <f t="shared" si="459"/>
        <v>14.584107756376888</v>
      </c>
      <c r="X2931" s="53">
        <f t="shared" si="460"/>
        <v>0</v>
      </c>
      <c r="Y2931" s="12"/>
      <c r="Z2931" s="21"/>
      <c r="AA2931" s="49"/>
      <c r="AB2931" s="21"/>
      <c r="AC2931" s="12"/>
    </row>
    <row r="2932" spans="1:29" x14ac:dyDescent="0.3">
      <c r="A2932" s="1">
        <f t="shared" si="461"/>
        <v>45230.499999992899</v>
      </c>
      <c r="B2932" s="6">
        <v>78</v>
      </c>
      <c r="C2932" s="6" t="s">
        <v>206</v>
      </c>
      <c r="D2932">
        <f>IF(HOUR(A2932)+MINUTE(A2932)/60&lt;=18,1,IF(HOUR(A2932)+MINUTE(A2932)/60&gt;=23.25,1,LOOKUP(DAY(A2932),calendario!$A$12:$A$41,calendario!$C$12:$C$41)))</f>
        <v>1</v>
      </c>
      <c r="E2932" s="89">
        <f t="shared" si="462"/>
        <v>4.4951601562499999</v>
      </c>
      <c r="F2932" s="88">
        <v>17.980640624999999</v>
      </c>
      <c r="G2932" s="89">
        <f t="shared" si="463"/>
        <v>4.4966269531250003</v>
      </c>
      <c r="H2932" s="86">
        <v>17.986507812500001</v>
      </c>
      <c r="O2932" s="53">
        <f t="shared" si="453"/>
        <v>0</v>
      </c>
      <c r="P2932" s="54">
        <f t="shared" si="454"/>
        <v>58.927641853201457</v>
      </c>
      <c r="Q2932" s="67">
        <v>26.813044247787609</v>
      </c>
      <c r="R2932" s="53">
        <f t="shared" si="455"/>
        <v>14.584107756376888</v>
      </c>
      <c r="S2932" s="53">
        <f t="shared" si="456"/>
        <v>0</v>
      </c>
      <c r="T2932" s="53">
        <f t="shared" si="457"/>
        <v>0</v>
      </c>
      <c r="U2932" s="53">
        <f t="shared" si="458"/>
        <v>58.927641853201457</v>
      </c>
      <c r="V2932" s="67">
        <v>26.813044247787609</v>
      </c>
      <c r="W2932" s="53">
        <f t="shared" si="459"/>
        <v>14.584107756376888</v>
      </c>
      <c r="X2932" s="53">
        <f t="shared" si="460"/>
        <v>0</v>
      </c>
      <c r="Y2932" s="12"/>
      <c r="Z2932" s="21"/>
      <c r="AA2932" s="49"/>
      <c r="AB2932" s="21"/>
      <c r="AC2932" s="12"/>
    </row>
    <row r="2933" spans="1:29" x14ac:dyDescent="0.3">
      <c r="A2933" s="1">
        <f t="shared" si="461"/>
        <v>45230.510416659563</v>
      </c>
      <c r="B2933" s="6">
        <v>79</v>
      </c>
      <c r="C2933" s="6" t="s">
        <v>207</v>
      </c>
      <c r="D2933">
        <f>IF(HOUR(A2933)+MINUTE(A2933)/60&lt;=18,1,IF(HOUR(A2933)+MINUTE(A2933)/60&gt;=23.25,1,LOOKUP(DAY(A2933),calendario!$A$12:$A$41,calendario!$C$12:$C$41)))</f>
        <v>1</v>
      </c>
      <c r="E2933" s="89">
        <f t="shared" si="462"/>
        <v>4.4953300781249999</v>
      </c>
      <c r="F2933" s="88">
        <v>17.981320312499999</v>
      </c>
      <c r="G2933" s="89">
        <f t="shared" si="463"/>
        <v>4.4965136718750003</v>
      </c>
      <c r="H2933" s="86">
        <v>17.986054687500001</v>
      </c>
      <c r="O2933" s="53">
        <f t="shared" si="453"/>
        <v>0</v>
      </c>
      <c r="P2933" s="54">
        <f t="shared" si="454"/>
        <v>58.927641853201457</v>
      </c>
      <c r="Q2933" s="67">
        <v>26.684492451847998</v>
      </c>
      <c r="R2933" s="53">
        <f t="shared" si="455"/>
        <v>14.648383654346693</v>
      </c>
      <c r="S2933" s="53">
        <f t="shared" si="456"/>
        <v>0</v>
      </c>
      <c r="T2933" s="53">
        <f t="shared" si="457"/>
        <v>0</v>
      </c>
      <c r="U2933" s="53">
        <f t="shared" si="458"/>
        <v>58.927641853201457</v>
      </c>
      <c r="V2933" s="67">
        <v>26.684492451847998</v>
      </c>
      <c r="W2933" s="53">
        <f t="shared" si="459"/>
        <v>14.648383654346693</v>
      </c>
      <c r="X2933" s="53">
        <f t="shared" si="460"/>
        <v>0</v>
      </c>
      <c r="Y2933" s="12"/>
      <c r="Z2933" s="21"/>
      <c r="AA2933" s="49"/>
      <c r="AB2933" s="21"/>
      <c r="AC2933" s="12"/>
    </row>
    <row r="2934" spans="1:29" x14ac:dyDescent="0.3">
      <c r="A2934" s="1">
        <f t="shared" si="461"/>
        <v>45230.520833326227</v>
      </c>
      <c r="B2934" s="6">
        <v>80</v>
      </c>
      <c r="C2934" s="6" t="s">
        <v>208</v>
      </c>
      <c r="D2934">
        <f>IF(HOUR(A2934)+MINUTE(A2934)/60&lt;=18,1,IF(HOUR(A2934)+MINUTE(A2934)/60&gt;=23.25,1,LOOKUP(DAY(A2934),calendario!$A$12:$A$41,calendario!$C$12:$C$41)))</f>
        <v>1</v>
      </c>
      <c r="E2934" s="89">
        <f t="shared" si="462"/>
        <v>4.4955297851562497</v>
      </c>
      <c r="F2934" s="88">
        <v>17.982119140624999</v>
      </c>
      <c r="G2934" s="89">
        <f t="shared" si="463"/>
        <v>4.4962675781249999</v>
      </c>
      <c r="H2934" s="86">
        <v>17.9850703125</v>
      </c>
      <c r="O2934" s="53">
        <f t="shared" si="453"/>
        <v>0</v>
      </c>
      <c r="P2934" s="54">
        <f t="shared" si="454"/>
        <v>58.927641853201457</v>
      </c>
      <c r="Q2934" s="67">
        <v>26.684492451847998</v>
      </c>
      <c r="R2934" s="53">
        <f t="shared" si="455"/>
        <v>14.648383654346693</v>
      </c>
      <c r="S2934" s="53">
        <f t="shared" si="456"/>
        <v>0</v>
      </c>
      <c r="T2934" s="53">
        <f t="shared" si="457"/>
        <v>0</v>
      </c>
      <c r="U2934" s="53">
        <f t="shared" si="458"/>
        <v>58.927641853201457</v>
      </c>
      <c r="V2934" s="67">
        <v>26.684492451847998</v>
      </c>
      <c r="W2934" s="53">
        <f t="shared" si="459"/>
        <v>14.648383654346693</v>
      </c>
      <c r="X2934" s="53">
        <f t="shared" si="460"/>
        <v>0</v>
      </c>
      <c r="Y2934" s="12"/>
      <c r="Z2934" s="21"/>
      <c r="AA2934" s="49"/>
      <c r="AB2934" s="21"/>
      <c r="AC2934" s="12"/>
    </row>
    <row r="2935" spans="1:29" x14ac:dyDescent="0.3">
      <c r="A2935" s="1">
        <f t="shared" si="461"/>
        <v>45230.531249992891</v>
      </c>
      <c r="B2935" s="6">
        <v>81</v>
      </c>
      <c r="C2935" s="6" t="s">
        <v>209</v>
      </c>
      <c r="D2935">
        <f>IF(HOUR(A2935)+MINUTE(A2935)/60&lt;=18,1,IF(HOUR(A2935)+MINUTE(A2935)/60&gt;=23.25,1,LOOKUP(DAY(A2935),calendario!$A$12:$A$41,calendario!$C$12:$C$41)))</f>
        <v>1</v>
      </c>
      <c r="E2935" s="89">
        <f t="shared" si="462"/>
        <v>4.4950063476562496</v>
      </c>
      <c r="F2935" s="88">
        <v>17.980025390624998</v>
      </c>
      <c r="G2935" s="89">
        <f t="shared" si="463"/>
        <v>4.4961171875000003</v>
      </c>
      <c r="H2935" s="86">
        <v>17.984468750000001</v>
      </c>
      <c r="O2935" s="53">
        <f t="shared" si="453"/>
        <v>0</v>
      </c>
      <c r="P2935" s="54">
        <f t="shared" si="454"/>
        <v>58.927641853201457</v>
      </c>
      <c r="Q2935" s="67">
        <v>26.657597605413848</v>
      </c>
      <c r="R2935" s="53">
        <f t="shared" si="455"/>
        <v>14.661831077563768</v>
      </c>
      <c r="S2935" s="53">
        <f t="shared" si="456"/>
        <v>0</v>
      </c>
      <c r="T2935" s="53">
        <f t="shared" si="457"/>
        <v>0</v>
      </c>
      <c r="U2935" s="53">
        <f t="shared" si="458"/>
        <v>58.927641853201457</v>
      </c>
      <c r="V2935" s="67">
        <v>26.657597605413848</v>
      </c>
      <c r="W2935" s="53">
        <f t="shared" si="459"/>
        <v>14.661831077563768</v>
      </c>
      <c r="X2935" s="53">
        <f t="shared" si="460"/>
        <v>0</v>
      </c>
      <c r="Y2935" s="12"/>
      <c r="Z2935" s="21"/>
      <c r="AA2935" s="49"/>
      <c r="AB2935" s="21"/>
      <c r="AC2935" s="12"/>
    </row>
    <row r="2936" spans="1:29" x14ac:dyDescent="0.3">
      <c r="A2936" s="1">
        <f t="shared" si="461"/>
        <v>45230.541666659556</v>
      </c>
      <c r="B2936" s="6">
        <v>82</v>
      </c>
      <c r="C2936" s="6" t="s">
        <v>210</v>
      </c>
      <c r="D2936">
        <f>IF(HOUR(A2936)+MINUTE(A2936)/60&lt;=18,1,IF(HOUR(A2936)+MINUTE(A2936)/60&gt;=23.25,1,LOOKUP(DAY(A2936),calendario!$A$12:$A$41,calendario!$C$12:$C$41)))</f>
        <v>1</v>
      </c>
      <c r="E2936" s="89">
        <f t="shared" si="462"/>
        <v>4.4949135742187503</v>
      </c>
      <c r="F2936" s="88">
        <v>17.979654296875001</v>
      </c>
      <c r="G2936" s="89">
        <f t="shared" si="463"/>
        <v>4.4961601562500002</v>
      </c>
      <c r="H2936" s="86">
        <v>17.984640625000001</v>
      </c>
      <c r="O2936" s="53">
        <f t="shared" si="453"/>
        <v>0</v>
      </c>
      <c r="P2936" s="54">
        <f t="shared" si="454"/>
        <v>58.927641853201457</v>
      </c>
      <c r="Q2936" s="67">
        <v>26.657597605413848</v>
      </c>
      <c r="R2936" s="53">
        <f t="shared" si="455"/>
        <v>14.661831077563768</v>
      </c>
      <c r="S2936" s="53">
        <f t="shared" si="456"/>
        <v>0</v>
      </c>
      <c r="T2936" s="53">
        <f t="shared" si="457"/>
        <v>0</v>
      </c>
      <c r="U2936" s="53">
        <f t="shared" si="458"/>
        <v>58.927641853201457</v>
      </c>
      <c r="V2936" s="67">
        <v>26.657597605413848</v>
      </c>
      <c r="W2936" s="53">
        <f t="shared" si="459"/>
        <v>14.661831077563768</v>
      </c>
      <c r="X2936" s="53">
        <f t="shared" si="460"/>
        <v>0</v>
      </c>
      <c r="Y2936" s="12"/>
      <c r="Z2936" s="21"/>
      <c r="AA2936" s="49"/>
      <c r="AB2936" s="21"/>
      <c r="AC2936" s="12"/>
    </row>
    <row r="2937" spans="1:29" x14ac:dyDescent="0.3">
      <c r="A2937" s="1">
        <f t="shared" si="461"/>
        <v>45230.55208332622</v>
      </c>
      <c r="B2937" s="6">
        <v>83</v>
      </c>
      <c r="C2937" s="6" t="s">
        <v>211</v>
      </c>
      <c r="D2937">
        <f>IF(HOUR(A2937)+MINUTE(A2937)/60&lt;=18,1,IF(HOUR(A2937)+MINUTE(A2937)/60&gt;=23.25,1,LOOKUP(DAY(A2937),calendario!$A$12:$A$41,calendario!$C$12:$C$41)))</f>
        <v>1</v>
      </c>
      <c r="E2937" s="89">
        <f t="shared" si="462"/>
        <v>4.4947314453124996</v>
      </c>
      <c r="F2937" s="88">
        <v>17.978925781249998</v>
      </c>
      <c r="G2937" s="89">
        <f t="shared" si="463"/>
        <v>4.49621142578125</v>
      </c>
      <c r="H2937" s="86">
        <v>17.984845703125</v>
      </c>
      <c r="O2937" s="53">
        <f t="shared" si="453"/>
        <v>0</v>
      </c>
      <c r="P2937" s="54">
        <f t="shared" si="454"/>
        <v>58.927641853201457</v>
      </c>
      <c r="Q2937" s="67">
        <v>26.342012493492973</v>
      </c>
      <c r="R2937" s="53">
        <f t="shared" si="455"/>
        <v>14.819623633524206</v>
      </c>
      <c r="S2937" s="53">
        <f t="shared" si="456"/>
        <v>0</v>
      </c>
      <c r="T2937" s="53">
        <f t="shared" si="457"/>
        <v>0</v>
      </c>
      <c r="U2937" s="53">
        <f t="shared" si="458"/>
        <v>58.927641853201457</v>
      </c>
      <c r="V2937" s="67">
        <v>26.342012493492973</v>
      </c>
      <c r="W2937" s="53">
        <f t="shared" si="459"/>
        <v>14.819623633524206</v>
      </c>
      <c r="X2937" s="53">
        <f t="shared" si="460"/>
        <v>0</v>
      </c>
      <c r="Y2937" s="12"/>
      <c r="Z2937" s="21"/>
      <c r="AA2937" s="49"/>
      <c r="AB2937" s="21"/>
      <c r="AC2937" s="12"/>
    </row>
    <row r="2938" spans="1:29" x14ac:dyDescent="0.3">
      <c r="A2938" s="1">
        <f t="shared" si="461"/>
        <v>45230.562499992884</v>
      </c>
      <c r="B2938" s="6">
        <v>84</v>
      </c>
      <c r="C2938" s="6" t="s">
        <v>212</v>
      </c>
      <c r="D2938">
        <f>IF(HOUR(A2938)+MINUTE(A2938)/60&lt;=18,1,IF(HOUR(A2938)+MINUTE(A2938)/60&gt;=23.25,1,LOOKUP(DAY(A2938),calendario!$A$12:$A$41,calendario!$C$12:$C$41)))</f>
        <v>1</v>
      </c>
      <c r="E2938" s="89">
        <f t="shared" si="462"/>
        <v>4.4952451171875003</v>
      </c>
      <c r="F2938" s="88">
        <v>17.980980468750001</v>
      </c>
      <c r="G2938" s="89">
        <f t="shared" si="463"/>
        <v>4.4963417968749999</v>
      </c>
      <c r="H2938" s="86">
        <v>17.9853671875</v>
      </c>
      <c r="O2938" s="53">
        <f t="shared" si="453"/>
        <v>0</v>
      </c>
      <c r="P2938" s="54">
        <f t="shared" si="454"/>
        <v>58.927641853201457</v>
      </c>
      <c r="Q2938" s="67">
        <v>26.342012493492973</v>
      </c>
      <c r="R2938" s="53">
        <f t="shared" si="455"/>
        <v>14.819623633524206</v>
      </c>
      <c r="S2938" s="53">
        <f t="shared" si="456"/>
        <v>0</v>
      </c>
      <c r="T2938" s="53">
        <f t="shared" si="457"/>
        <v>0</v>
      </c>
      <c r="U2938" s="53">
        <f t="shared" si="458"/>
        <v>58.927641853201457</v>
      </c>
      <c r="V2938" s="67">
        <v>26.342012493492973</v>
      </c>
      <c r="W2938" s="53">
        <f t="shared" si="459"/>
        <v>14.819623633524206</v>
      </c>
      <c r="X2938" s="53">
        <f t="shared" si="460"/>
        <v>0</v>
      </c>
      <c r="Y2938" s="12"/>
      <c r="Z2938" s="21"/>
      <c r="AA2938" s="49"/>
      <c r="AB2938" s="21"/>
      <c r="AC2938" s="12"/>
    </row>
    <row r="2939" spans="1:29" x14ac:dyDescent="0.3">
      <c r="A2939" s="1">
        <f t="shared" si="461"/>
        <v>45230.572916659548</v>
      </c>
      <c r="B2939" s="6">
        <v>85</v>
      </c>
      <c r="C2939" s="6" t="s">
        <v>213</v>
      </c>
      <c r="D2939">
        <f>IF(HOUR(A2939)+MINUTE(A2939)/60&lt;=18,1,IF(HOUR(A2939)+MINUTE(A2939)/60&gt;=23.25,1,LOOKUP(DAY(A2939),calendario!$A$12:$A$41,calendario!$C$12:$C$41)))</f>
        <v>1</v>
      </c>
      <c r="E2939" s="89">
        <f t="shared" si="462"/>
        <v>4.4958798828125</v>
      </c>
      <c r="F2939" s="88">
        <v>17.98351953125</v>
      </c>
      <c r="G2939" s="89">
        <f t="shared" si="463"/>
        <v>4.49579296875</v>
      </c>
      <c r="H2939" s="86">
        <v>17.983171875</v>
      </c>
      <c r="O2939" s="53">
        <f t="shared" si="453"/>
        <v>0</v>
      </c>
      <c r="P2939" s="54">
        <f t="shared" si="454"/>
        <v>58.927641853201457</v>
      </c>
      <c r="Q2939" s="67">
        <v>26.313538261322229</v>
      </c>
      <c r="R2939" s="53">
        <f t="shared" si="455"/>
        <v>14.833860749609578</v>
      </c>
      <c r="S2939" s="53">
        <f t="shared" si="456"/>
        <v>0</v>
      </c>
      <c r="T2939" s="53">
        <f t="shared" si="457"/>
        <v>0</v>
      </c>
      <c r="U2939" s="53">
        <f t="shared" si="458"/>
        <v>58.927641853201457</v>
      </c>
      <c r="V2939" s="67">
        <v>26.313538261322229</v>
      </c>
      <c r="W2939" s="53">
        <f t="shared" si="459"/>
        <v>14.833860749609578</v>
      </c>
      <c r="X2939" s="53">
        <f t="shared" si="460"/>
        <v>0</v>
      </c>
      <c r="Y2939" s="12"/>
      <c r="Z2939" s="21"/>
      <c r="AA2939" s="49"/>
      <c r="AB2939" s="21"/>
      <c r="AC2939" s="12"/>
    </row>
    <row r="2940" spans="1:29" x14ac:dyDescent="0.3">
      <c r="A2940" s="1">
        <f t="shared" si="461"/>
        <v>45230.583333326213</v>
      </c>
      <c r="B2940" s="6">
        <v>86</v>
      </c>
      <c r="C2940" s="6" t="s">
        <v>214</v>
      </c>
      <c r="D2940">
        <f>IF(HOUR(A2940)+MINUTE(A2940)/60&lt;=18,1,IF(HOUR(A2940)+MINUTE(A2940)/60&gt;=23.25,1,LOOKUP(DAY(A2940),calendario!$A$12:$A$41,calendario!$C$12:$C$41)))</f>
        <v>1</v>
      </c>
      <c r="E2940" s="89">
        <f t="shared" si="462"/>
        <v>4.49575830078125</v>
      </c>
      <c r="F2940" s="88">
        <v>17.983033203125</v>
      </c>
      <c r="G2940" s="89">
        <f t="shared" si="463"/>
        <v>4.4962280273437498</v>
      </c>
      <c r="H2940" s="86">
        <v>17.984912109374999</v>
      </c>
      <c r="O2940" s="53">
        <f t="shared" si="453"/>
        <v>0</v>
      </c>
      <c r="P2940" s="54">
        <f t="shared" si="454"/>
        <v>58.927641853201457</v>
      </c>
      <c r="Q2940" s="67">
        <v>26.313538261322229</v>
      </c>
      <c r="R2940" s="53">
        <f t="shared" si="455"/>
        <v>14.833860749609578</v>
      </c>
      <c r="S2940" s="53">
        <f t="shared" si="456"/>
        <v>0</v>
      </c>
      <c r="T2940" s="53">
        <f t="shared" si="457"/>
        <v>0</v>
      </c>
      <c r="U2940" s="53">
        <f t="shared" si="458"/>
        <v>58.927641853201457</v>
      </c>
      <c r="V2940" s="67">
        <v>26.313538261322229</v>
      </c>
      <c r="W2940" s="53">
        <f t="shared" si="459"/>
        <v>14.833860749609578</v>
      </c>
      <c r="X2940" s="53">
        <f t="shared" si="460"/>
        <v>0</v>
      </c>
      <c r="Y2940" s="12"/>
      <c r="Z2940" s="21"/>
      <c r="AA2940" s="49"/>
      <c r="AB2940" s="21"/>
      <c r="AC2940" s="12"/>
    </row>
    <row r="2941" spans="1:29" x14ac:dyDescent="0.3">
      <c r="A2941" s="1">
        <f t="shared" si="461"/>
        <v>45230.593749992877</v>
      </c>
      <c r="B2941" s="6">
        <v>87</v>
      </c>
      <c r="C2941" s="6" t="s">
        <v>215</v>
      </c>
      <c r="D2941">
        <f>IF(HOUR(A2941)+MINUTE(A2941)/60&lt;=18,1,IF(HOUR(A2941)+MINUTE(A2941)/60&gt;=23.25,1,LOOKUP(DAY(A2941),calendario!$A$12:$A$41,calendario!$C$12:$C$41)))</f>
        <v>1</v>
      </c>
      <c r="E2941" s="89">
        <f t="shared" si="462"/>
        <v>4.4951079101562499</v>
      </c>
      <c r="F2941" s="88">
        <v>17.980431640625</v>
      </c>
      <c r="G2941" s="89">
        <f t="shared" si="463"/>
        <v>4.4962128906250003</v>
      </c>
      <c r="H2941" s="86">
        <v>17.984851562500001</v>
      </c>
      <c r="O2941" s="53">
        <f t="shared" si="453"/>
        <v>0</v>
      </c>
      <c r="P2941" s="54">
        <f t="shared" si="454"/>
        <v>58.927641853201457</v>
      </c>
      <c r="Q2941" s="67">
        <v>26.382174388339408</v>
      </c>
      <c r="R2941" s="53">
        <f t="shared" si="455"/>
        <v>14.799542686100988</v>
      </c>
      <c r="S2941" s="53">
        <f t="shared" si="456"/>
        <v>0</v>
      </c>
      <c r="T2941" s="53">
        <f t="shared" si="457"/>
        <v>0</v>
      </c>
      <c r="U2941" s="53">
        <f t="shared" si="458"/>
        <v>58.927641853201457</v>
      </c>
      <c r="V2941" s="67">
        <v>26.382174388339408</v>
      </c>
      <c r="W2941" s="53">
        <f t="shared" si="459"/>
        <v>14.799542686100988</v>
      </c>
      <c r="X2941" s="53">
        <f t="shared" si="460"/>
        <v>0</v>
      </c>
      <c r="Y2941" s="12"/>
      <c r="Z2941" s="21"/>
      <c r="AA2941" s="49"/>
      <c r="AB2941" s="21"/>
      <c r="AC2941" s="12"/>
    </row>
    <row r="2942" spans="1:29" x14ac:dyDescent="0.3">
      <c r="A2942" s="1">
        <f t="shared" si="461"/>
        <v>45230.604166659541</v>
      </c>
      <c r="B2942" s="6">
        <v>88</v>
      </c>
      <c r="C2942" s="6" t="s">
        <v>216</v>
      </c>
      <c r="D2942">
        <f>IF(HOUR(A2942)+MINUTE(A2942)/60&lt;=18,1,IF(HOUR(A2942)+MINUTE(A2942)/60&gt;=23.25,1,LOOKUP(DAY(A2942),calendario!$A$12:$A$41,calendario!$C$12:$C$41)))</f>
        <v>1</v>
      </c>
      <c r="E2942" s="89">
        <f t="shared" si="462"/>
        <v>4.4958784179687497</v>
      </c>
      <c r="F2942" s="88">
        <v>17.983513671874999</v>
      </c>
      <c r="G2942" s="89">
        <f t="shared" si="463"/>
        <v>4.4964160156249999</v>
      </c>
      <c r="H2942" s="86">
        <v>17.9856640625</v>
      </c>
      <c r="O2942" s="53">
        <f t="shared" si="453"/>
        <v>0</v>
      </c>
      <c r="P2942" s="54">
        <f t="shared" si="454"/>
        <v>58.927641853201457</v>
      </c>
      <c r="Q2942" s="67">
        <v>26.382174388339408</v>
      </c>
      <c r="R2942" s="53">
        <f t="shared" si="455"/>
        <v>14.799542686100988</v>
      </c>
      <c r="S2942" s="53">
        <f t="shared" si="456"/>
        <v>0</v>
      </c>
      <c r="T2942" s="53">
        <f t="shared" si="457"/>
        <v>0</v>
      </c>
      <c r="U2942" s="53">
        <f t="shared" si="458"/>
        <v>58.927641853201457</v>
      </c>
      <c r="V2942" s="67">
        <v>26.382174388339408</v>
      </c>
      <c r="W2942" s="53">
        <f t="shared" si="459"/>
        <v>14.799542686100988</v>
      </c>
      <c r="X2942" s="53">
        <f t="shared" si="460"/>
        <v>0</v>
      </c>
      <c r="Y2942" s="12"/>
      <c r="Z2942" s="21"/>
      <c r="AA2942" s="49"/>
      <c r="AB2942" s="21"/>
      <c r="AC2942" s="12"/>
    </row>
    <row r="2943" spans="1:29" x14ac:dyDescent="0.3">
      <c r="A2943" s="1">
        <f t="shared" si="461"/>
        <v>45230.614583326205</v>
      </c>
      <c r="B2943" s="6">
        <v>89</v>
      </c>
      <c r="C2943" s="6" t="s">
        <v>217</v>
      </c>
      <c r="D2943">
        <f>IF(HOUR(A2943)+MINUTE(A2943)/60&lt;=18,1,IF(HOUR(A2943)+MINUTE(A2943)/60&gt;=23.25,1,LOOKUP(DAY(A2943),calendario!$A$12:$A$41,calendario!$C$12:$C$41)))</f>
        <v>1</v>
      </c>
      <c r="E2943" s="89">
        <f t="shared" si="462"/>
        <v>4.4961997070312503</v>
      </c>
      <c r="F2943" s="88">
        <v>17.984798828125001</v>
      </c>
      <c r="G2943" s="89">
        <f t="shared" si="463"/>
        <v>4.4967055664062503</v>
      </c>
      <c r="H2943" s="86">
        <v>17.986822265625001</v>
      </c>
      <c r="O2943" s="53">
        <f t="shared" si="453"/>
        <v>0</v>
      </c>
      <c r="P2943" s="54">
        <f t="shared" si="454"/>
        <v>58.927641853201457</v>
      </c>
      <c r="Q2943" s="67">
        <v>25.437051795939613</v>
      </c>
      <c r="R2943" s="53">
        <f t="shared" si="455"/>
        <v>15.272103982300886</v>
      </c>
      <c r="S2943" s="53">
        <f t="shared" si="456"/>
        <v>0</v>
      </c>
      <c r="T2943" s="53">
        <f t="shared" si="457"/>
        <v>0</v>
      </c>
      <c r="U2943" s="53">
        <f t="shared" si="458"/>
        <v>58.927641853201457</v>
      </c>
      <c r="V2943" s="67">
        <v>25.437051795939613</v>
      </c>
      <c r="W2943" s="53">
        <f t="shared" si="459"/>
        <v>15.272103982300886</v>
      </c>
      <c r="X2943" s="53">
        <f t="shared" si="460"/>
        <v>0</v>
      </c>
      <c r="Y2943" s="12"/>
      <c r="Z2943" s="21"/>
      <c r="AA2943" s="49"/>
      <c r="AB2943" s="21"/>
      <c r="AC2943" s="12"/>
    </row>
    <row r="2944" spans="1:29" x14ac:dyDescent="0.3">
      <c r="A2944" s="1">
        <f t="shared" si="461"/>
        <v>45230.62499999287</v>
      </c>
      <c r="B2944" s="6">
        <v>90</v>
      </c>
      <c r="C2944" s="6" t="s">
        <v>218</v>
      </c>
      <c r="D2944">
        <f>IF(HOUR(A2944)+MINUTE(A2944)/60&lt;=18,1,IF(HOUR(A2944)+MINUTE(A2944)/60&gt;=23.25,1,LOOKUP(DAY(A2944),calendario!$A$12:$A$41,calendario!$C$12:$C$41)))</f>
        <v>1</v>
      </c>
      <c r="E2944" s="89">
        <f t="shared" si="462"/>
        <v>4.4962675781249999</v>
      </c>
      <c r="F2944" s="88">
        <v>17.9850703125</v>
      </c>
      <c r="G2944" s="89">
        <f t="shared" si="463"/>
        <v>4.4961030273437501</v>
      </c>
      <c r="H2944" s="86">
        <v>17.984412109375</v>
      </c>
      <c r="O2944" s="53">
        <f t="shared" si="453"/>
        <v>0</v>
      </c>
      <c r="P2944" s="54">
        <f t="shared" si="454"/>
        <v>58.927641853201457</v>
      </c>
      <c r="Q2944" s="67">
        <v>25.437051795939613</v>
      </c>
      <c r="R2944" s="53">
        <f t="shared" si="455"/>
        <v>15.272103982300886</v>
      </c>
      <c r="S2944" s="53">
        <f t="shared" si="456"/>
        <v>0</v>
      </c>
      <c r="T2944" s="53">
        <f t="shared" si="457"/>
        <v>0</v>
      </c>
      <c r="U2944" s="53">
        <f t="shared" si="458"/>
        <v>58.927641853201457</v>
      </c>
      <c r="V2944" s="67">
        <v>25.437051795939613</v>
      </c>
      <c r="W2944" s="53">
        <f t="shared" si="459"/>
        <v>15.272103982300886</v>
      </c>
      <c r="X2944" s="53">
        <f t="shared" si="460"/>
        <v>0</v>
      </c>
      <c r="Y2944" s="12"/>
      <c r="Z2944" s="21"/>
      <c r="AA2944" s="49"/>
      <c r="AB2944" s="21"/>
      <c r="AC2944" s="12"/>
    </row>
    <row r="2945" spans="1:29" x14ac:dyDescent="0.3">
      <c r="A2945" s="1">
        <f t="shared" si="461"/>
        <v>45230.635416659534</v>
      </c>
      <c r="B2945" s="6">
        <v>91</v>
      </c>
      <c r="C2945" s="6" t="s">
        <v>219</v>
      </c>
      <c r="D2945">
        <f>IF(HOUR(A2945)+MINUTE(A2945)/60&lt;=18,1,IF(HOUR(A2945)+MINUTE(A2945)/60&gt;=23.25,1,LOOKUP(DAY(A2945),calendario!$A$12:$A$41,calendario!$C$12:$C$41)))</f>
        <v>1</v>
      </c>
      <c r="E2945" s="89">
        <f t="shared" si="462"/>
        <v>4.4960624999999999</v>
      </c>
      <c r="F2945" s="88">
        <v>17.984249999999999</v>
      </c>
      <c r="G2945" s="89">
        <f t="shared" si="463"/>
        <v>4.4966103515625004</v>
      </c>
      <c r="H2945" s="86">
        <v>17.986441406250002</v>
      </c>
      <c r="O2945" s="53">
        <f t="shared" si="453"/>
        <v>0</v>
      </c>
      <c r="P2945" s="54">
        <f t="shared" si="454"/>
        <v>58.927641853201457</v>
      </c>
      <c r="Q2945" s="67">
        <v>25.423831598125975</v>
      </c>
      <c r="R2945" s="53">
        <f t="shared" si="455"/>
        <v>15.278714081207704</v>
      </c>
      <c r="S2945" s="53">
        <f t="shared" si="456"/>
        <v>0</v>
      </c>
      <c r="T2945" s="53">
        <f t="shared" si="457"/>
        <v>0</v>
      </c>
      <c r="U2945" s="53">
        <f t="shared" si="458"/>
        <v>58.927641853201457</v>
      </c>
      <c r="V2945" s="67">
        <v>25.423831598125975</v>
      </c>
      <c r="W2945" s="53">
        <f t="shared" si="459"/>
        <v>15.278714081207704</v>
      </c>
      <c r="X2945" s="53">
        <f t="shared" si="460"/>
        <v>0</v>
      </c>
      <c r="Y2945" s="12"/>
      <c r="Z2945" s="21"/>
      <c r="AA2945" s="49"/>
      <c r="AB2945" s="21"/>
      <c r="AC2945" s="12"/>
    </row>
    <row r="2946" spans="1:29" x14ac:dyDescent="0.3">
      <c r="A2946" s="1">
        <f t="shared" si="461"/>
        <v>45230.645833326198</v>
      </c>
      <c r="B2946" s="6">
        <v>92</v>
      </c>
      <c r="C2946" s="6" t="s">
        <v>220</v>
      </c>
      <c r="D2946">
        <f>IF(HOUR(A2946)+MINUTE(A2946)/60&lt;=18,1,IF(HOUR(A2946)+MINUTE(A2946)/60&gt;=23.25,1,LOOKUP(DAY(A2946),calendario!$A$12:$A$41,calendario!$C$12:$C$41)))</f>
        <v>1</v>
      </c>
      <c r="E2946" s="89">
        <f t="shared" si="462"/>
        <v>4.4960468750000002</v>
      </c>
      <c r="F2946" s="88">
        <v>17.984187500000001</v>
      </c>
      <c r="G2946" s="89">
        <f t="shared" si="463"/>
        <v>4.4965615234375003</v>
      </c>
      <c r="H2946" s="86">
        <v>17.986246093750001</v>
      </c>
      <c r="O2946" s="53">
        <f t="shared" si="453"/>
        <v>0</v>
      </c>
      <c r="P2946" s="54">
        <f t="shared" si="454"/>
        <v>58.927641853201457</v>
      </c>
      <c r="Q2946" s="67">
        <v>25.423831598125975</v>
      </c>
      <c r="R2946" s="53">
        <f t="shared" si="455"/>
        <v>15.278714081207704</v>
      </c>
      <c r="S2946" s="53">
        <f t="shared" si="456"/>
        <v>0</v>
      </c>
      <c r="T2946" s="53">
        <f t="shared" si="457"/>
        <v>0</v>
      </c>
      <c r="U2946" s="53">
        <f t="shared" si="458"/>
        <v>58.927641853201457</v>
      </c>
      <c r="V2946" s="67">
        <v>25.423831598125975</v>
      </c>
      <c r="W2946" s="53">
        <f t="shared" si="459"/>
        <v>15.278714081207704</v>
      </c>
      <c r="X2946" s="53">
        <f t="shared" si="460"/>
        <v>0</v>
      </c>
      <c r="Y2946" s="12"/>
      <c r="Z2946" s="21"/>
      <c r="AA2946" s="49"/>
      <c r="AB2946" s="21"/>
      <c r="AC2946" s="12"/>
    </row>
    <row r="2947" spans="1:29" x14ac:dyDescent="0.3">
      <c r="A2947" s="1">
        <f t="shared" si="461"/>
        <v>45230.656249992862</v>
      </c>
      <c r="B2947" s="6">
        <v>93</v>
      </c>
      <c r="C2947" s="6" t="s">
        <v>221</v>
      </c>
      <c r="D2947">
        <f>IF(HOUR(A2947)+MINUTE(A2947)/60&lt;=18,1,IF(HOUR(A2947)+MINUTE(A2947)/60&gt;=23.25,1,LOOKUP(DAY(A2947),calendario!$A$12:$A$41,calendario!$C$12:$C$41)))</f>
        <v>1</v>
      </c>
      <c r="E2947" s="89">
        <f t="shared" si="462"/>
        <v>4.4960722656250001</v>
      </c>
      <c r="F2947" s="88">
        <v>17.9842890625</v>
      </c>
      <c r="G2947" s="89">
        <f t="shared" si="463"/>
        <v>4.4967490234375003</v>
      </c>
      <c r="H2947" s="86">
        <v>17.986996093750001</v>
      </c>
      <c r="O2947" s="53">
        <f t="shared" si="453"/>
        <v>0</v>
      </c>
      <c r="P2947" s="54">
        <f t="shared" si="454"/>
        <v>58.927641853201457</v>
      </c>
      <c r="Q2947" s="67">
        <v>25.640882873503383</v>
      </c>
      <c r="R2947" s="53">
        <f t="shared" si="455"/>
        <v>15.170188443519001</v>
      </c>
      <c r="S2947" s="53">
        <f t="shared" si="456"/>
        <v>0</v>
      </c>
      <c r="T2947" s="53">
        <f t="shared" si="457"/>
        <v>0</v>
      </c>
      <c r="U2947" s="53">
        <f t="shared" si="458"/>
        <v>58.927641853201457</v>
      </c>
      <c r="V2947" s="67">
        <v>25.640882873503383</v>
      </c>
      <c r="W2947" s="53">
        <f t="shared" si="459"/>
        <v>15.170188443519001</v>
      </c>
      <c r="X2947" s="53">
        <f t="shared" si="460"/>
        <v>0</v>
      </c>
      <c r="Y2947" s="12"/>
      <c r="Z2947" s="21"/>
      <c r="AA2947" s="49"/>
      <c r="AB2947" s="21"/>
      <c r="AC2947" s="12"/>
    </row>
    <row r="2948" spans="1:29" x14ac:dyDescent="0.3">
      <c r="A2948" s="1">
        <f t="shared" si="461"/>
        <v>45230.666666659527</v>
      </c>
      <c r="B2948" s="6">
        <v>94</v>
      </c>
      <c r="C2948" s="6" t="s">
        <v>222</v>
      </c>
      <c r="D2948">
        <f>IF(HOUR(A2948)+MINUTE(A2948)/60&lt;=18,1,IF(HOUR(A2948)+MINUTE(A2948)/60&gt;=23.25,1,LOOKUP(DAY(A2948),calendario!$A$12:$A$41,calendario!$C$12:$C$41)))</f>
        <v>1</v>
      </c>
      <c r="E2948" s="89">
        <f t="shared" si="462"/>
        <v>4.4951821289062499</v>
      </c>
      <c r="F2948" s="88">
        <v>17.980728515625</v>
      </c>
      <c r="G2948" s="89">
        <f t="shared" si="463"/>
        <v>4.4972617187499999</v>
      </c>
      <c r="H2948" s="86">
        <v>17.989046875</v>
      </c>
      <c r="O2948" s="53">
        <f t="shared" si="453"/>
        <v>0</v>
      </c>
      <c r="P2948" s="54">
        <f t="shared" si="454"/>
        <v>58.927641853201457</v>
      </c>
      <c r="Q2948" s="67">
        <v>25.640882873503383</v>
      </c>
      <c r="R2948" s="53">
        <f t="shared" si="455"/>
        <v>15.170188443519001</v>
      </c>
      <c r="S2948" s="53">
        <f t="shared" si="456"/>
        <v>0</v>
      </c>
      <c r="T2948" s="53">
        <f t="shared" si="457"/>
        <v>0</v>
      </c>
      <c r="U2948" s="53">
        <f t="shared" si="458"/>
        <v>58.927641853201457</v>
      </c>
      <c r="V2948" s="67">
        <v>25.640882873503383</v>
      </c>
      <c r="W2948" s="53">
        <f t="shared" si="459"/>
        <v>15.170188443519001</v>
      </c>
      <c r="X2948" s="53">
        <f t="shared" si="460"/>
        <v>0</v>
      </c>
      <c r="Y2948" s="12"/>
      <c r="Z2948" s="21"/>
      <c r="AA2948" s="49"/>
      <c r="AB2948" s="21"/>
      <c r="AC2948" s="12"/>
    </row>
    <row r="2949" spans="1:29" x14ac:dyDescent="0.3">
      <c r="A2949" s="1">
        <f t="shared" si="461"/>
        <v>45230.677083326191</v>
      </c>
      <c r="B2949" s="6">
        <v>95</v>
      </c>
      <c r="C2949" s="6" t="s">
        <v>223</v>
      </c>
      <c r="D2949">
        <f>IF(HOUR(A2949)+MINUTE(A2949)/60&lt;=18,1,IF(HOUR(A2949)+MINUTE(A2949)/60&gt;=23.25,1,LOOKUP(DAY(A2949),calendario!$A$12:$A$41,calendario!$C$12:$C$41)))</f>
        <v>1</v>
      </c>
      <c r="E2949" s="89">
        <f t="shared" si="462"/>
        <v>4.49478125</v>
      </c>
      <c r="F2949" s="88">
        <v>17.979125</v>
      </c>
      <c r="G2949" s="89">
        <f t="shared" si="463"/>
        <v>4.4972773437500004</v>
      </c>
      <c r="H2949" s="86">
        <v>17.989109375000002</v>
      </c>
      <c r="O2949" s="53">
        <f t="shared" ref="O2949:O2980" si="464">IF(($K$2*95%/4-E2949)*$M$8*$M$9&lt;0,0,($K$2*95%/4-E2949)*$M$8*$M$9)</f>
        <v>0</v>
      </c>
      <c r="P2949" s="54">
        <f t="shared" ref="P2949:P2980" si="465">IF(B2949&lt;=3,IF(D2949=1,$L$14*10/$K$11,$K$14*10/$K$11),IF(D2949=1,$L$15*10/$K$11,$K$15*10/$K$11))</f>
        <v>58.927641853201457</v>
      </c>
      <c r="Q2949" s="67">
        <v>25.502368818323792</v>
      </c>
      <c r="R2949" s="53">
        <f t="shared" ref="R2949:R2980" si="466">IF((P2949*95%-Q2949)/2&lt;0,0,(P2949*95%-Q2949)/2)</f>
        <v>15.239445471108796</v>
      </c>
      <c r="S2949" s="53">
        <f t="shared" ref="S2949:S2980" si="467">R2949*O2949</f>
        <v>0</v>
      </c>
      <c r="T2949" s="53">
        <f t="shared" ref="T2949:T2980" si="468">IF(($K$3*95%/4-G2949)*$M$8*$M$9&lt;0,0,($K$3*95%/4-G2949)*$M$8*$M$9)</f>
        <v>0</v>
      </c>
      <c r="U2949" s="53">
        <f t="shared" ref="U2949:U2980" si="469">IF(B2949&lt;=3,IF(D2949=1,$L$14*10/$K$11,$K$14*10/$K$11),IF(D2949=1,$L$15*10/$K$11,$K$15*10/$K$11))</f>
        <v>58.927641853201457</v>
      </c>
      <c r="V2949" s="67">
        <v>25.502368818323792</v>
      </c>
      <c r="W2949" s="53">
        <f t="shared" ref="W2949:W2980" si="470">IF((U2949*95%-V2949)/2&lt;0,0,(U2949*95%-V2949)/2)</f>
        <v>15.239445471108796</v>
      </c>
      <c r="X2949" s="53">
        <f t="shared" ref="X2949:X2980" si="471">W2949*T2949</f>
        <v>0</v>
      </c>
      <c r="Y2949" s="12"/>
      <c r="Z2949" s="21"/>
      <c r="AA2949" s="49"/>
      <c r="AB2949" s="21"/>
      <c r="AC2949" s="12"/>
    </row>
    <row r="2950" spans="1:29" x14ac:dyDescent="0.3">
      <c r="A2950" s="1">
        <f t="shared" ref="A2950:A2980" si="472">A2949+0.0104166666666667</f>
        <v>45230.687499992855</v>
      </c>
      <c r="B2950" s="6">
        <v>96</v>
      </c>
      <c r="C2950" s="6" t="s">
        <v>224</v>
      </c>
      <c r="D2950">
        <f>IF(HOUR(A2950)+MINUTE(A2950)/60&lt;=18,1,IF(HOUR(A2950)+MINUTE(A2950)/60&gt;=23.25,1,LOOKUP(DAY(A2950),calendario!$A$12:$A$41,calendario!$C$12:$C$41)))</f>
        <v>1</v>
      </c>
      <c r="E2950" s="89">
        <f t="shared" ref="E2950:E2980" si="473">F2950/4</f>
        <v>4.4951972656250003</v>
      </c>
      <c r="F2950" s="88">
        <v>17.980789062500001</v>
      </c>
      <c r="G2950" s="89">
        <f t="shared" ref="G2950:G2980" si="474">H2950/4</f>
        <v>4.4976508789062501</v>
      </c>
      <c r="H2950" s="86">
        <v>17.990603515625001</v>
      </c>
      <c r="O2950" s="53">
        <f t="shared" si="464"/>
        <v>0</v>
      </c>
      <c r="P2950" s="54">
        <f t="shared" si="465"/>
        <v>58.927641853201457</v>
      </c>
      <c r="Q2950" s="67">
        <v>25.502368818323792</v>
      </c>
      <c r="R2950" s="53">
        <f t="shared" si="466"/>
        <v>15.239445471108796</v>
      </c>
      <c r="S2950" s="53">
        <f t="shared" si="467"/>
        <v>0</v>
      </c>
      <c r="T2950" s="53">
        <f t="shared" si="468"/>
        <v>0</v>
      </c>
      <c r="U2950" s="53">
        <f t="shared" si="469"/>
        <v>58.927641853201457</v>
      </c>
      <c r="V2950" s="67">
        <v>25.502368818323792</v>
      </c>
      <c r="W2950" s="53">
        <f t="shared" si="470"/>
        <v>15.239445471108796</v>
      </c>
      <c r="X2950" s="53">
        <f t="shared" si="471"/>
        <v>0</v>
      </c>
      <c r="Y2950" s="12"/>
      <c r="Z2950" s="21"/>
      <c r="AA2950" s="49"/>
      <c r="AB2950" s="21"/>
      <c r="AC2950" s="12"/>
    </row>
    <row r="2951" spans="1:29" x14ac:dyDescent="0.3">
      <c r="A2951" s="1">
        <f t="shared" si="472"/>
        <v>45230.697916659519</v>
      </c>
      <c r="B2951" s="6">
        <v>97</v>
      </c>
      <c r="C2951" s="6" t="s">
        <v>225</v>
      </c>
      <c r="D2951">
        <f>IF(HOUR(A2951)+MINUTE(A2951)/60&lt;=18,1,IF(HOUR(A2951)+MINUTE(A2951)/60&gt;=23.25,1,LOOKUP(DAY(A2951),calendario!$A$12:$A$41,calendario!$C$12:$C$41)))</f>
        <v>1</v>
      </c>
      <c r="E2951" s="89">
        <f t="shared" si="473"/>
        <v>4.4953813476562496</v>
      </c>
      <c r="F2951" s="88">
        <v>17.981525390624999</v>
      </c>
      <c r="G2951" s="89">
        <f t="shared" si="474"/>
        <v>4.4976054687499998</v>
      </c>
      <c r="H2951" s="86">
        <v>17.990421874999999</v>
      </c>
      <c r="O2951" s="53">
        <f t="shared" si="464"/>
        <v>0</v>
      </c>
      <c r="P2951" s="54">
        <f t="shared" si="465"/>
        <v>58.927641853201457</v>
      </c>
      <c r="Q2951" s="67">
        <v>25.619775637688704</v>
      </c>
      <c r="R2951" s="53">
        <f t="shared" si="466"/>
        <v>15.18074206142634</v>
      </c>
      <c r="S2951" s="53">
        <f t="shared" si="467"/>
        <v>0</v>
      </c>
      <c r="T2951" s="53">
        <f t="shared" si="468"/>
        <v>0</v>
      </c>
      <c r="U2951" s="53">
        <f t="shared" si="469"/>
        <v>58.927641853201457</v>
      </c>
      <c r="V2951" s="67">
        <v>25.619775637688704</v>
      </c>
      <c r="W2951" s="53">
        <f t="shared" si="470"/>
        <v>15.18074206142634</v>
      </c>
      <c r="X2951" s="53">
        <f t="shared" si="471"/>
        <v>0</v>
      </c>
      <c r="Y2951" s="12"/>
      <c r="Z2951" s="21"/>
      <c r="AA2951" s="49"/>
      <c r="AB2951" s="21"/>
      <c r="AC2951" s="12"/>
    </row>
    <row r="2952" spans="1:29" x14ac:dyDescent="0.3">
      <c r="A2952" s="1">
        <f t="shared" si="472"/>
        <v>45230.708333326183</v>
      </c>
      <c r="B2952" s="6">
        <v>98</v>
      </c>
      <c r="C2952" s="6" t="s">
        <v>226</v>
      </c>
      <c r="D2952">
        <f>IF(HOUR(A2952)+MINUTE(A2952)/60&lt;=18,1,IF(HOUR(A2952)+MINUTE(A2952)/60&gt;=23.25,1,LOOKUP(DAY(A2952),calendario!$A$12:$A$41,calendario!$C$12:$C$41)))</f>
        <v>1</v>
      </c>
      <c r="E2952" s="89">
        <f t="shared" si="473"/>
        <v>4.6235322265625003</v>
      </c>
      <c r="F2952" s="88">
        <v>18.494128906250001</v>
      </c>
      <c r="G2952" s="89">
        <f t="shared" si="474"/>
        <v>4.5419916992187499</v>
      </c>
      <c r="H2952" s="86">
        <v>18.167966796875</v>
      </c>
      <c r="O2952" s="53">
        <f t="shared" si="464"/>
        <v>0</v>
      </c>
      <c r="P2952" s="54">
        <f t="shared" si="465"/>
        <v>58.927641853201457</v>
      </c>
      <c r="Q2952" s="67">
        <v>25.619775637688704</v>
      </c>
      <c r="R2952" s="53">
        <f t="shared" si="466"/>
        <v>15.18074206142634</v>
      </c>
      <c r="S2952" s="53">
        <f t="shared" si="467"/>
        <v>0</v>
      </c>
      <c r="T2952" s="53">
        <f t="shared" si="468"/>
        <v>0</v>
      </c>
      <c r="U2952" s="53">
        <f t="shared" si="469"/>
        <v>58.927641853201457</v>
      </c>
      <c r="V2952" s="67">
        <v>25.619775637688704</v>
      </c>
      <c r="W2952" s="53">
        <f t="shared" si="470"/>
        <v>15.18074206142634</v>
      </c>
      <c r="X2952" s="53">
        <f t="shared" si="471"/>
        <v>0</v>
      </c>
      <c r="Y2952" s="12"/>
      <c r="Z2952" s="21"/>
      <c r="AA2952" s="49"/>
      <c r="AB2952" s="21"/>
      <c r="AC2952" s="12"/>
    </row>
    <row r="2953" spans="1:29" x14ac:dyDescent="0.3">
      <c r="A2953" s="1">
        <f t="shared" si="472"/>
        <v>45230.718749992848</v>
      </c>
      <c r="B2953" s="6">
        <v>99</v>
      </c>
      <c r="C2953" s="6" t="s">
        <v>227</v>
      </c>
      <c r="D2953">
        <f>IF(HOUR(A2953)+MINUTE(A2953)/60&lt;=18,1,IF(HOUR(A2953)+MINUTE(A2953)/60&gt;=23.25,1,LOOKUP(DAY(A2953),calendario!$A$12:$A$41,calendario!$C$12:$C$41)))</f>
        <v>1</v>
      </c>
      <c r="E2953" s="89">
        <f t="shared" si="473"/>
        <v>4.6414033203124996</v>
      </c>
      <c r="F2953" s="88">
        <v>18.565613281249998</v>
      </c>
      <c r="G2953" s="89">
        <f t="shared" si="474"/>
        <v>4.6518833007812503</v>
      </c>
      <c r="H2953" s="86">
        <v>18.607533203125001</v>
      </c>
      <c r="O2953" s="53">
        <f t="shared" si="464"/>
        <v>0</v>
      </c>
      <c r="P2953" s="54">
        <f t="shared" si="465"/>
        <v>58.927641853201457</v>
      </c>
      <c r="Q2953" s="67">
        <v>25.607938053097346</v>
      </c>
      <c r="R2953" s="53">
        <f t="shared" si="466"/>
        <v>15.186660853722019</v>
      </c>
      <c r="S2953" s="53">
        <f t="shared" si="467"/>
        <v>0</v>
      </c>
      <c r="T2953" s="53">
        <f t="shared" si="468"/>
        <v>0</v>
      </c>
      <c r="U2953" s="53">
        <f t="shared" si="469"/>
        <v>58.927641853201457</v>
      </c>
      <c r="V2953" s="67">
        <v>25.607938053097346</v>
      </c>
      <c r="W2953" s="53">
        <f t="shared" si="470"/>
        <v>15.186660853722019</v>
      </c>
      <c r="X2953" s="53">
        <f t="shared" si="471"/>
        <v>0</v>
      </c>
      <c r="Y2953" s="12"/>
      <c r="Z2953" s="21"/>
      <c r="AA2953" s="49"/>
      <c r="AB2953" s="21"/>
      <c r="AC2953" s="12"/>
    </row>
    <row r="2954" spans="1:29" x14ac:dyDescent="0.3">
      <c r="A2954" s="1">
        <f t="shared" si="472"/>
        <v>45230.729166659512</v>
      </c>
      <c r="B2954" s="6">
        <v>100</v>
      </c>
      <c r="C2954" s="6" t="s">
        <v>228</v>
      </c>
      <c r="D2954">
        <f>IF(HOUR(A2954)+MINUTE(A2954)/60&lt;=18,1,IF(HOUR(A2954)+MINUTE(A2954)/60&gt;=23.25,1,LOOKUP(DAY(A2954),calendario!$A$12:$A$41,calendario!$C$12:$C$41)))</f>
        <v>1</v>
      </c>
      <c r="E2954" s="89">
        <f t="shared" si="473"/>
        <v>4.6409067382812497</v>
      </c>
      <c r="F2954" s="88">
        <v>18.563626953124999</v>
      </c>
      <c r="G2954" s="89">
        <f t="shared" si="474"/>
        <v>4.65183349609375</v>
      </c>
      <c r="H2954" s="86">
        <v>18.607333984375</v>
      </c>
      <c r="O2954" s="53">
        <f t="shared" si="464"/>
        <v>0</v>
      </c>
      <c r="P2954" s="54">
        <f t="shared" si="465"/>
        <v>58.927641853201457</v>
      </c>
      <c r="Q2954" s="67">
        <v>25.607938053097346</v>
      </c>
      <c r="R2954" s="53">
        <f t="shared" si="466"/>
        <v>15.186660853722019</v>
      </c>
      <c r="S2954" s="53">
        <f t="shared" si="467"/>
        <v>0</v>
      </c>
      <c r="T2954" s="53">
        <f t="shared" si="468"/>
        <v>0</v>
      </c>
      <c r="U2954" s="53">
        <f t="shared" si="469"/>
        <v>58.927641853201457</v>
      </c>
      <c r="V2954" s="67">
        <v>25.607938053097346</v>
      </c>
      <c r="W2954" s="53">
        <f t="shared" si="470"/>
        <v>15.186660853722019</v>
      </c>
      <c r="X2954" s="53">
        <f t="shared" si="471"/>
        <v>0</v>
      </c>
      <c r="Y2954" s="12"/>
      <c r="Z2954" s="21"/>
      <c r="AA2954" s="49"/>
      <c r="AB2954" s="21"/>
      <c r="AC2954" s="12"/>
    </row>
    <row r="2955" spans="1:29" x14ac:dyDescent="0.3">
      <c r="A2955" s="1">
        <f t="shared" si="472"/>
        <v>45230.739583326176</v>
      </c>
      <c r="B2955" s="6">
        <v>101</v>
      </c>
      <c r="C2955" s="6" t="s">
        <v>229</v>
      </c>
      <c r="D2955">
        <f>IF(HOUR(A2955)+MINUTE(A2955)/60&lt;=18,1,IF(HOUR(A2955)+MINUTE(A2955)/60&gt;=23.25,1,LOOKUP(DAY(A2955),calendario!$A$12:$A$41,calendario!$C$12:$C$41)))</f>
        <v>1</v>
      </c>
      <c r="E2955" s="89">
        <f t="shared" si="473"/>
        <v>4.6410058593750003</v>
      </c>
      <c r="F2955" s="88">
        <v>18.564023437500001</v>
      </c>
      <c r="G2955" s="89">
        <f t="shared" si="474"/>
        <v>4.6519145507812496</v>
      </c>
      <c r="H2955" s="86">
        <v>18.607658203124998</v>
      </c>
      <c r="O2955" s="53">
        <f t="shared" si="464"/>
        <v>0</v>
      </c>
      <c r="P2955" s="54">
        <f t="shared" si="465"/>
        <v>58.927641853201457</v>
      </c>
      <c r="Q2955" s="67">
        <v>25.447416449765747</v>
      </c>
      <c r="R2955" s="53">
        <f t="shared" si="466"/>
        <v>15.266921655387819</v>
      </c>
      <c r="S2955" s="53">
        <f t="shared" si="467"/>
        <v>0</v>
      </c>
      <c r="T2955" s="53">
        <f t="shared" si="468"/>
        <v>0</v>
      </c>
      <c r="U2955" s="53">
        <f t="shared" si="469"/>
        <v>58.927641853201457</v>
      </c>
      <c r="V2955" s="67">
        <v>25.447416449765747</v>
      </c>
      <c r="W2955" s="53">
        <f t="shared" si="470"/>
        <v>15.266921655387819</v>
      </c>
      <c r="X2955" s="53">
        <f t="shared" si="471"/>
        <v>0</v>
      </c>
      <c r="Y2955" s="12"/>
      <c r="Z2955" s="21"/>
      <c r="AA2955" s="49"/>
      <c r="AB2955" s="21"/>
      <c r="AC2955" s="12"/>
    </row>
    <row r="2956" spans="1:29" x14ac:dyDescent="0.3">
      <c r="A2956" s="1">
        <f t="shared" si="472"/>
        <v>45230.74999999284</v>
      </c>
      <c r="B2956" s="6">
        <v>102</v>
      </c>
      <c r="C2956" s="6" t="s">
        <v>230</v>
      </c>
      <c r="D2956">
        <f>IF(HOUR(A2956)+MINUTE(A2956)/60&lt;=18,1,IF(HOUR(A2956)+MINUTE(A2956)/60&gt;=23.25,1,LOOKUP(DAY(A2956),calendario!$A$12:$A$41,calendario!$C$12:$C$41)))</f>
        <v>1</v>
      </c>
      <c r="E2956" s="89">
        <f t="shared" si="473"/>
        <v>4.6411928710937502</v>
      </c>
      <c r="F2956" s="88">
        <v>18.564771484375001</v>
      </c>
      <c r="G2956" s="89">
        <f t="shared" si="474"/>
        <v>4.6515634765625</v>
      </c>
      <c r="H2956" s="86">
        <v>18.60625390625</v>
      </c>
      <c r="O2956" s="53">
        <f t="shared" si="464"/>
        <v>0</v>
      </c>
      <c r="P2956" s="54">
        <f t="shared" si="465"/>
        <v>58.927641853201457</v>
      </c>
      <c r="Q2956" s="67">
        <v>25.447416449765747</v>
      </c>
      <c r="R2956" s="53">
        <f t="shared" si="466"/>
        <v>15.266921655387819</v>
      </c>
      <c r="S2956" s="53">
        <f t="shared" si="467"/>
        <v>0</v>
      </c>
      <c r="T2956" s="53">
        <f t="shared" si="468"/>
        <v>0</v>
      </c>
      <c r="U2956" s="53">
        <f t="shared" si="469"/>
        <v>58.927641853201457</v>
      </c>
      <c r="V2956" s="67">
        <v>25.447416449765747</v>
      </c>
      <c r="W2956" s="53">
        <f t="shared" si="470"/>
        <v>15.266921655387819</v>
      </c>
      <c r="X2956" s="53">
        <f t="shared" si="471"/>
        <v>0</v>
      </c>
      <c r="Y2956" s="12"/>
      <c r="Z2956" s="21"/>
      <c r="AA2956" s="49"/>
      <c r="AB2956" s="21"/>
      <c r="AC2956" s="12"/>
    </row>
    <row r="2957" spans="1:29" x14ac:dyDescent="0.3">
      <c r="A2957" s="1">
        <f t="shared" si="472"/>
        <v>45230.760416659505</v>
      </c>
      <c r="B2957" s="6">
        <v>103</v>
      </c>
      <c r="C2957" s="6" t="s">
        <v>231</v>
      </c>
      <c r="D2957">
        <f>IF(HOUR(A2957)+MINUTE(A2957)/60&lt;=18,1,IF(HOUR(A2957)+MINUTE(A2957)/60&gt;=23.25,1,LOOKUP(DAY(A2957),calendario!$A$12:$A$41,calendario!$C$12:$C$41)))</f>
        <v>0</v>
      </c>
      <c r="E2957" s="89">
        <f t="shared" si="473"/>
        <v>4.6436738281250003</v>
      </c>
      <c r="F2957" s="88">
        <v>18.574695312500001</v>
      </c>
      <c r="G2957" s="89">
        <f t="shared" si="474"/>
        <v>4.6509116210937496</v>
      </c>
      <c r="H2957" s="86">
        <v>18.603646484374998</v>
      </c>
      <c r="O2957" s="53">
        <f t="shared" si="464"/>
        <v>0</v>
      </c>
      <c r="P2957" s="54">
        <f t="shared" si="465"/>
        <v>60.072878709005721</v>
      </c>
      <c r="Q2957" s="67">
        <v>25.616037220197814</v>
      </c>
      <c r="R2957" s="53">
        <f t="shared" si="466"/>
        <v>15.726598776678808</v>
      </c>
      <c r="S2957" s="53">
        <f t="shared" si="467"/>
        <v>0</v>
      </c>
      <c r="T2957" s="53">
        <f t="shared" si="468"/>
        <v>0</v>
      </c>
      <c r="U2957" s="53">
        <f t="shared" si="469"/>
        <v>60.072878709005721</v>
      </c>
      <c r="V2957" s="67">
        <v>25.616037220197814</v>
      </c>
      <c r="W2957" s="53">
        <f t="shared" si="470"/>
        <v>15.726598776678808</v>
      </c>
      <c r="X2957" s="53">
        <f t="shared" si="471"/>
        <v>0</v>
      </c>
      <c r="Y2957" s="12"/>
      <c r="Z2957" s="21"/>
      <c r="AA2957" s="49"/>
      <c r="AB2957" s="21"/>
      <c r="AC2957" s="12"/>
    </row>
    <row r="2958" spans="1:29" x14ac:dyDescent="0.3">
      <c r="A2958" s="1">
        <f t="shared" si="472"/>
        <v>45230.770833326169</v>
      </c>
      <c r="B2958" s="6">
        <v>104</v>
      </c>
      <c r="C2958" s="6" t="s">
        <v>232</v>
      </c>
      <c r="D2958">
        <f>IF(HOUR(A2958)+MINUTE(A2958)/60&lt;=18,1,IF(HOUR(A2958)+MINUTE(A2958)/60&gt;=23.25,1,LOOKUP(DAY(A2958),calendario!$A$12:$A$41,calendario!$C$12:$C$41)))</f>
        <v>0</v>
      </c>
      <c r="E2958" s="89">
        <f t="shared" si="473"/>
        <v>4.6457636718749997</v>
      </c>
      <c r="F2958" s="88">
        <v>18.583054687499999</v>
      </c>
      <c r="G2958" s="89">
        <f t="shared" si="474"/>
        <v>4.6507773437499997</v>
      </c>
      <c r="H2958" s="86">
        <v>18.603109374999999</v>
      </c>
      <c r="O2958" s="53">
        <f t="shared" si="464"/>
        <v>0</v>
      </c>
      <c r="P2958" s="54">
        <f t="shared" si="465"/>
        <v>60.072878709005721</v>
      </c>
      <c r="Q2958" s="67">
        <v>25.616037220197814</v>
      </c>
      <c r="R2958" s="53">
        <f t="shared" si="466"/>
        <v>15.726598776678808</v>
      </c>
      <c r="S2958" s="53">
        <f t="shared" si="467"/>
        <v>0</v>
      </c>
      <c r="T2958" s="53">
        <f t="shared" si="468"/>
        <v>0</v>
      </c>
      <c r="U2958" s="53">
        <f t="shared" si="469"/>
        <v>60.072878709005721</v>
      </c>
      <c r="V2958" s="67">
        <v>25.616037220197814</v>
      </c>
      <c r="W2958" s="53">
        <f t="shared" si="470"/>
        <v>15.726598776678808</v>
      </c>
      <c r="X2958" s="53">
        <f t="shared" si="471"/>
        <v>0</v>
      </c>
      <c r="Y2958" s="12"/>
      <c r="Z2958" s="21"/>
      <c r="AA2958" s="49"/>
      <c r="AB2958" s="21"/>
      <c r="AC2958" s="12"/>
    </row>
    <row r="2959" spans="1:29" x14ac:dyDescent="0.3">
      <c r="A2959" s="1">
        <f t="shared" si="472"/>
        <v>45230.781249992833</v>
      </c>
      <c r="B2959" s="6">
        <v>105</v>
      </c>
      <c r="C2959" s="6" t="s">
        <v>233</v>
      </c>
      <c r="D2959">
        <f>IF(HOUR(A2959)+MINUTE(A2959)/60&lt;=18,1,IF(HOUR(A2959)+MINUTE(A2959)/60&gt;=23.25,1,LOOKUP(DAY(A2959),calendario!$A$12:$A$41,calendario!$C$12:$C$41)))</f>
        <v>0</v>
      </c>
      <c r="E2959" s="89">
        <f t="shared" si="473"/>
        <v>4.6471787109375002</v>
      </c>
      <c r="F2959" s="88">
        <v>18.588714843750001</v>
      </c>
      <c r="G2959" s="89">
        <f t="shared" si="474"/>
        <v>4.6506777343749999</v>
      </c>
      <c r="H2959" s="86">
        <v>18.602710937499999</v>
      </c>
      <c r="O2959" s="53">
        <f t="shared" si="464"/>
        <v>0</v>
      </c>
      <c r="P2959" s="54">
        <f t="shared" si="465"/>
        <v>60.072878709005721</v>
      </c>
      <c r="Q2959" s="67">
        <v>25.661642373763662</v>
      </c>
      <c r="R2959" s="53">
        <f t="shared" si="466"/>
        <v>15.703796199895883</v>
      </c>
      <c r="S2959" s="53">
        <f t="shared" si="467"/>
        <v>0</v>
      </c>
      <c r="T2959" s="53">
        <f t="shared" si="468"/>
        <v>0</v>
      </c>
      <c r="U2959" s="53">
        <f t="shared" si="469"/>
        <v>60.072878709005721</v>
      </c>
      <c r="V2959" s="67">
        <v>25.661642373763662</v>
      </c>
      <c r="W2959" s="53">
        <f t="shared" si="470"/>
        <v>15.703796199895883</v>
      </c>
      <c r="X2959" s="53">
        <f t="shared" si="471"/>
        <v>0</v>
      </c>
      <c r="Y2959" s="12"/>
      <c r="Z2959" s="21"/>
      <c r="AA2959" s="49"/>
      <c r="AB2959" s="21"/>
      <c r="AC2959" s="12"/>
    </row>
    <row r="2960" spans="1:29" x14ac:dyDescent="0.3">
      <c r="A2960" s="1">
        <f t="shared" si="472"/>
        <v>45230.791666659497</v>
      </c>
      <c r="B2960" s="6">
        <v>106</v>
      </c>
      <c r="C2960" s="6" t="s">
        <v>234</v>
      </c>
      <c r="D2960">
        <f>IF(HOUR(A2960)+MINUTE(A2960)/60&lt;=18,1,IF(HOUR(A2960)+MINUTE(A2960)/60&gt;=23.25,1,LOOKUP(DAY(A2960),calendario!$A$12:$A$41,calendario!$C$12:$C$41)))</f>
        <v>0</v>
      </c>
      <c r="E2960" s="89">
        <f t="shared" si="473"/>
        <v>4.6488076171874999</v>
      </c>
      <c r="F2960" s="88">
        <v>18.59523046875</v>
      </c>
      <c r="G2960" s="89">
        <f t="shared" si="474"/>
        <v>4.6506401367187502</v>
      </c>
      <c r="H2960" s="86">
        <v>18.602560546875001</v>
      </c>
      <c r="O2960" s="53">
        <f t="shared" si="464"/>
        <v>0</v>
      </c>
      <c r="P2960" s="54">
        <f t="shared" si="465"/>
        <v>60.072878709005721</v>
      </c>
      <c r="Q2960" s="67">
        <v>25.661642373763662</v>
      </c>
      <c r="R2960" s="53">
        <f t="shared" si="466"/>
        <v>15.703796199895883</v>
      </c>
      <c r="S2960" s="53">
        <f t="shared" si="467"/>
        <v>0</v>
      </c>
      <c r="T2960" s="53">
        <f t="shared" si="468"/>
        <v>0</v>
      </c>
      <c r="U2960" s="53">
        <f t="shared" si="469"/>
        <v>60.072878709005721</v>
      </c>
      <c r="V2960" s="67">
        <v>25.661642373763662</v>
      </c>
      <c r="W2960" s="53">
        <f t="shared" si="470"/>
        <v>15.703796199895883</v>
      </c>
      <c r="X2960" s="53">
        <f t="shared" si="471"/>
        <v>0</v>
      </c>
      <c r="Y2960" s="12"/>
      <c r="Z2960" s="21"/>
      <c r="AA2960" s="49"/>
      <c r="AB2960" s="21"/>
      <c r="AC2960" s="12"/>
    </row>
    <row r="2961" spans="1:29" x14ac:dyDescent="0.3">
      <c r="A2961" s="1">
        <f t="shared" si="472"/>
        <v>45230.802083326162</v>
      </c>
      <c r="B2961" s="6">
        <v>107</v>
      </c>
      <c r="C2961" s="6" t="s">
        <v>235</v>
      </c>
      <c r="D2961">
        <f>IF(HOUR(A2961)+MINUTE(A2961)/60&lt;=18,1,IF(HOUR(A2961)+MINUTE(A2961)/60&gt;=23.25,1,LOOKUP(DAY(A2961),calendario!$A$12:$A$41,calendario!$C$12:$C$41)))</f>
        <v>0</v>
      </c>
      <c r="E2961" s="89">
        <f t="shared" si="473"/>
        <v>4.6503427734375</v>
      </c>
      <c r="F2961" s="88">
        <v>18.60137109375</v>
      </c>
      <c r="G2961" s="89">
        <f t="shared" si="474"/>
        <v>4.6505278320312504</v>
      </c>
      <c r="H2961" s="86">
        <v>18.602111328125002</v>
      </c>
      <c r="O2961" s="53">
        <f t="shared" si="464"/>
        <v>0</v>
      </c>
      <c r="P2961" s="54">
        <f t="shared" si="465"/>
        <v>60.072878709005721</v>
      </c>
      <c r="Q2961" s="67">
        <v>25.393671785528372</v>
      </c>
      <c r="R2961" s="53">
        <f t="shared" si="466"/>
        <v>15.837781494013528</v>
      </c>
      <c r="S2961" s="53">
        <f t="shared" si="467"/>
        <v>0</v>
      </c>
      <c r="T2961" s="53">
        <f t="shared" si="468"/>
        <v>0</v>
      </c>
      <c r="U2961" s="53">
        <f t="shared" si="469"/>
        <v>60.072878709005721</v>
      </c>
      <c r="V2961" s="67">
        <v>25.393671785528372</v>
      </c>
      <c r="W2961" s="53">
        <f t="shared" si="470"/>
        <v>15.837781494013528</v>
      </c>
      <c r="X2961" s="53">
        <f t="shared" si="471"/>
        <v>0</v>
      </c>
      <c r="Y2961" s="12"/>
      <c r="Z2961" s="21"/>
      <c r="AA2961" s="49"/>
      <c r="AB2961" s="21"/>
      <c r="AC2961" s="12"/>
    </row>
    <row r="2962" spans="1:29" x14ac:dyDescent="0.3">
      <c r="A2962" s="1">
        <f t="shared" si="472"/>
        <v>45230.812499992826</v>
      </c>
      <c r="B2962" s="6">
        <v>108</v>
      </c>
      <c r="C2962" s="6" t="s">
        <v>236</v>
      </c>
      <c r="D2962">
        <f>IF(HOUR(A2962)+MINUTE(A2962)/60&lt;=18,1,IF(HOUR(A2962)+MINUTE(A2962)/60&gt;=23.25,1,LOOKUP(DAY(A2962),calendario!$A$12:$A$41,calendario!$C$12:$C$41)))</f>
        <v>0</v>
      </c>
      <c r="E2962" s="89">
        <f t="shared" si="473"/>
        <v>4.6513808593750001</v>
      </c>
      <c r="F2962" s="88">
        <v>18.6055234375</v>
      </c>
      <c r="G2962" s="89">
        <f t="shared" si="474"/>
        <v>4.6505859374999998</v>
      </c>
      <c r="H2962" s="86">
        <v>18.602343749999999</v>
      </c>
      <c r="O2962" s="53">
        <f t="shared" si="464"/>
        <v>0</v>
      </c>
      <c r="P2962" s="54">
        <f t="shared" si="465"/>
        <v>60.072878709005721</v>
      </c>
      <c r="Q2962" s="67">
        <v>25.393671785528372</v>
      </c>
      <c r="R2962" s="53">
        <f t="shared" si="466"/>
        <v>15.837781494013528</v>
      </c>
      <c r="S2962" s="53">
        <f t="shared" si="467"/>
        <v>0</v>
      </c>
      <c r="T2962" s="53">
        <f t="shared" si="468"/>
        <v>0</v>
      </c>
      <c r="U2962" s="53">
        <f t="shared" si="469"/>
        <v>60.072878709005721</v>
      </c>
      <c r="V2962" s="67">
        <v>25.393671785528372</v>
      </c>
      <c r="W2962" s="53">
        <f t="shared" si="470"/>
        <v>15.837781494013528</v>
      </c>
      <c r="X2962" s="53">
        <f t="shared" si="471"/>
        <v>0</v>
      </c>
      <c r="Y2962" s="12"/>
      <c r="Z2962" s="21"/>
      <c r="AA2962" s="49"/>
      <c r="AB2962" s="21"/>
      <c r="AC2962" s="12"/>
    </row>
    <row r="2963" spans="1:29" x14ac:dyDescent="0.3">
      <c r="A2963" s="1">
        <f t="shared" si="472"/>
        <v>45230.82291665949</v>
      </c>
      <c r="B2963" s="6">
        <v>109</v>
      </c>
      <c r="C2963" s="6" t="s">
        <v>237</v>
      </c>
      <c r="D2963">
        <f>IF(HOUR(A2963)+MINUTE(A2963)/60&lt;=18,1,IF(HOUR(A2963)+MINUTE(A2963)/60&gt;=23.25,1,LOOKUP(DAY(A2963),calendario!$A$12:$A$41,calendario!$C$12:$C$41)))</f>
        <v>0</v>
      </c>
      <c r="E2963" s="89">
        <f t="shared" si="473"/>
        <v>4.6515712890624998</v>
      </c>
      <c r="F2963" s="88">
        <v>18.606285156249999</v>
      </c>
      <c r="G2963" s="89">
        <f t="shared" si="474"/>
        <v>4.6505722656249997</v>
      </c>
      <c r="H2963" s="86">
        <v>18.602289062499999</v>
      </c>
      <c r="O2963" s="53">
        <f t="shared" si="464"/>
        <v>0</v>
      </c>
      <c r="P2963" s="54">
        <f t="shared" si="465"/>
        <v>60.072878709005721</v>
      </c>
      <c r="Q2963" s="67">
        <v>25.316150442477877</v>
      </c>
      <c r="R2963" s="53">
        <f t="shared" si="466"/>
        <v>15.876542165538776</v>
      </c>
      <c r="S2963" s="53">
        <f t="shared" si="467"/>
        <v>0</v>
      </c>
      <c r="T2963" s="53">
        <f t="shared" si="468"/>
        <v>0</v>
      </c>
      <c r="U2963" s="53">
        <f t="shared" si="469"/>
        <v>60.072878709005721</v>
      </c>
      <c r="V2963" s="67">
        <v>25.316150442477877</v>
      </c>
      <c r="W2963" s="53">
        <f t="shared" si="470"/>
        <v>15.876542165538776</v>
      </c>
      <c r="X2963" s="53">
        <f t="shared" si="471"/>
        <v>0</v>
      </c>
      <c r="Y2963" s="12"/>
      <c r="Z2963" s="21"/>
      <c r="AA2963" s="49"/>
      <c r="AB2963" s="21"/>
      <c r="AC2963" s="12"/>
    </row>
    <row r="2964" spans="1:29" x14ac:dyDescent="0.3">
      <c r="A2964" s="1">
        <f t="shared" si="472"/>
        <v>45230.833333326154</v>
      </c>
      <c r="B2964" s="6">
        <v>110</v>
      </c>
      <c r="C2964" s="6" t="s">
        <v>238</v>
      </c>
      <c r="D2964">
        <f>IF(HOUR(A2964)+MINUTE(A2964)/60&lt;=18,1,IF(HOUR(A2964)+MINUTE(A2964)/60&gt;=23.25,1,LOOKUP(DAY(A2964),calendario!$A$12:$A$41,calendario!$C$12:$C$41)))</f>
        <v>0</v>
      </c>
      <c r="E2964" s="89">
        <f t="shared" si="473"/>
        <v>4.6519331054687498</v>
      </c>
      <c r="F2964" s="88">
        <v>18.607732421874999</v>
      </c>
      <c r="G2964" s="89">
        <f t="shared" si="474"/>
        <v>4.6508525390625</v>
      </c>
      <c r="H2964" s="86">
        <v>18.60341015625</v>
      </c>
      <c r="O2964" s="53">
        <f t="shared" si="464"/>
        <v>0</v>
      </c>
      <c r="P2964" s="54">
        <f t="shared" si="465"/>
        <v>60.072878709005721</v>
      </c>
      <c r="Q2964" s="67">
        <v>25.316150442477877</v>
      </c>
      <c r="R2964" s="53">
        <f t="shared" si="466"/>
        <v>15.876542165538776</v>
      </c>
      <c r="S2964" s="53">
        <f t="shared" si="467"/>
        <v>0</v>
      </c>
      <c r="T2964" s="53">
        <f t="shared" si="468"/>
        <v>0</v>
      </c>
      <c r="U2964" s="53">
        <f t="shared" si="469"/>
        <v>60.072878709005721</v>
      </c>
      <c r="V2964" s="67">
        <v>25.316150442477877</v>
      </c>
      <c r="W2964" s="53">
        <f t="shared" si="470"/>
        <v>15.876542165538776</v>
      </c>
      <c r="X2964" s="53">
        <f t="shared" si="471"/>
        <v>0</v>
      </c>
      <c r="Y2964" s="12"/>
      <c r="Z2964" s="21"/>
      <c r="AA2964" s="49"/>
      <c r="AB2964" s="21"/>
      <c r="AC2964" s="12"/>
    </row>
    <row r="2965" spans="1:29" x14ac:dyDescent="0.3">
      <c r="A2965" s="1">
        <f t="shared" si="472"/>
        <v>45230.843749992819</v>
      </c>
      <c r="B2965" s="6">
        <v>111</v>
      </c>
      <c r="C2965" s="6" t="s">
        <v>239</v>
      </c>
      <c r="D2965">
        <f>IF(HOUR(A2965)+MINUTE(A2965)/60&lt;=18,1,IF(HOUR(A2965)+MINUTE(A2965)/60&gt;=23.25,1,LOOKUP(DAY(A2965),calendario!$A$12:$A$41,calendario!$C$12:$C$41)))</f>
        <v>0</v>
      </c>
      <c r="E2965" s="89">
        <f t="shared" si="473"/>
        <v>4.6520400390625003</v>
      </c>
      <c r="F2965" s="88">
        <v>18.608160156250001</v>
      </c>
      <c r="G2965" s="89">
        <f t="shared" si="474"/>
        <v>4.65091796875</v>
      </c>
      <c r="H2965" s="86">
        <v>18.603671875</v>
      </c>
      <c r="O2965" s="53">
        <f t="shared" si="464"/>
        <v>0</v>
      </c>
      <c r="P2965" s="54">
        <f t="shared" si="465"/>
        <v>60.072878709005721</v>
      </c>
      <c r="Q2965" s="67">
        <v>25.260061946902656</v>
      </c>
      <c r="R2965" s="53">
        <f t="shared" si="466"/>
        <v>15.904586413326387</v>
      </c>
      <c r="S2965" s="53">
        <f t="shared" si="467"/>
        <v>0</v>
      </c>
      <c r="T2965" s="53">
        <f t="shared" si="468"/>
        <v>0</v>
      </c>
      <c r="U2965" s="53">
        <f t="shared" si="469"/>
        <v>60.072878709005721</v>
      </c>
      <c r="V2965" s="67">
        <v>25.260061946902656</v>
      </c>
      <c r="W2965" s="53">
        <f t="shared" si="470"/>
        <v>15.904586413326387</v>
      </c>
      <c r="X2965" s="53">
        <f t="shared" si="471"/>
        <v>0</v>
      </c>
      <c r="Y2965" s="12"/>
      <c r="Z2965" s="21"/>
      <c r="AA2965" s="49"/>
      <c r="AB2965" s="21"/>
      <c r="AC2965" s="12"/>
    </row>
    <row r="2966" spans="1:29" x14ac:dyDescent="0.3">
      <c r="A2966" s="1">
        <f t="shared" si="472"/>
        <v>45230.854166659483</v>
      </c>
      <c r="B2966" s="6">
        <v>112</v>
      </c>
      <c r="C2966" s="6" t="s">
        <v>240</v>
      </c>
      <c r="D2966">
        <f>IF(HOUR(A2966)+MINUTE(A2966)/60&lt;=18,1,IF(HOUR(A2966)+MINUTE(A2966)/60&gt;=23.25,1,LOOKUP(DAY(A2966),calendario!$A$12:$A$41,calendario!$C$12:$C$41)))</f>
        <v>0</v>
      </c>
      <c r="E2966" s="89">
        <f t="shared" si="473"/>
        <v>4.6520288085937498</v>
      </c>
      <c r="F2966" s="88">
        <v>18.608115234374999</v>
      </c>
      <c r="G2966" s="89">
        <f t="shared" si="474"/>
        <v>4.6509453125000002</v>
      </c>
      <c r="H2966" s="86">
        <v>18.603781250000001</v>
      </c>
      <c r="O2966" s="53">
        <f t="shared" si="464"/>
        <v>0</v>
      </c>
      <c r="P2966" s="54">
        <f t="shared" si="465"/>
        <v>60.072878709005721</v>
      </c>
      <c r="Q2966" s="67">
        <v>25.260061946902656</v>
      </c>
      <c r="R2966" s="53">
        <f t="shared" si="466"/>
        <v>15.904586413326387</v>
      </c>
      <c r="S2966" s="53">
        <f t="shared" si="467"/>
        <v>0</v>
      </c>
      <c r="T2966" s="53">
        <f t="shared" si="468"/>
        <v>0</v>
      </c>
      <c r="U2966" s="53">
        <f t="shared" si="469"/>
        <v>60.072878709005721</v>
      </c>
      <c r="V2966" s="67">
        <v>25.260061946902656</v>
      </c>
      <c r="W2966" s="53">
        <f t="shared" si="470"/>
        <v>15.904586413326387</v>
      </c>
      <c r="X2966" s="53">
        <f t="shared" si="471"/>
        <v>0</v>
      </c>
      <c r="Y2966" s="12"/>
      <c r="Z2966" s="21"/>
      <c r="AA2966" s="49"/>
      <c r="AB2966" s="21"/>
      <c r="AC2966" s="12"/>
    </row>
    <row r="2967" spans="1:29" x14ac:dyDescent="0.3">
      <c r="A2967" s="1">
        <f t="shared" si="472"/>
        <v>45230.864583326147</v>
      </c>
      <c r="B2967" s="6">
        <v>113</v>
      </c>
      <c r="C2967" s="6" t="s">
        <v>241</v>
      </c>
      <c r="D2967">
        <f>IF(HOUR(A2967)+MINUTE(A2967)/60&lt;=18,1,IF(HOUR(A2967)+MINUTE(A2967)/60&gt;=23.25,1,LOOKUP(DAY(A2967),calendario!$A$12:$A$41,calendario!$C$12:$C$41)))</f>
        <v>0</v>
      </c>
      <c r="E2967" s="89">
        <f t="shared" si="473"/>
        <v>4.6518784179687502</v>
      </c>
      <c r="F2967" s="88">
        <v>18.607513671875001</v>
      </c>
      <c r="G2967" s="89">
        <f t="shared" si="474"/>
        <v>4.6510654296874998</v>
      </c>
      <c r="H2967" s="86">
        <v>18.604261718749999</v>
      </c>
      <c r="O2967" s="53">
        <f t="shared" si="464"/>
        <v>0</v>
      </c>
      <c r="P2967" s="54">
        <f t="shared" si="465"/>
        <v>60.072878709005721</v>
      </c>
      <c r="Q2967" s="67">
        <v>25.329566371681413</v>
      </c>
      <c r="R2967" s="53">
        <f t="shared" si="466"/>
        <v>15.869834200937008</v>
      </c>
      <c r="S2967" s="53">
        <f t="shared" si="467"/>
        <v>0</v>
      </c>
      <c r="T2967" s="53">
        <f t="shared" si="468"/>
        <v>0</v>
      </c>
      <c r="U2967" s="53">
        <f t="shared" si="469"/>
        <v>60.072878709005721</v>
      </c>
      <c r="V2967" s="67">
        <v>25.329566371681413</v>
      </c>
      <c r="W2967" s="53">
        <f t="shared" si="470"/>
        <v>15.869834200937008</v>
      </c>
      <c r="X2967" s="53">
        <f t="shared" si="471"/>
        <v>0</v>
      </c>
      <c r="Y2967" s="12"/>
      <c r="Z2967" s="21"/>
      <c r="AA2967" s="49"/>
      <c r="AB2967" s="21"/>
      <c r="AC2967" s="12"/>
    </row>
    <row r="2968" spans="1:29" x14ac:dyDescent="0.3">
      <c r="A2968" s="1">
        <f t="shared" si="472"/>
        <v>45230.874999992811</v>
      </c>
      <c r="B2968" s="6">
        <v>114</v>
      </c>
      <c r="C2968" s="6" t="s">
        <v>242</v>
      </c>
      <c r="D2968">
        <f>IF(HOUR(A2968)+MINUTE(A2968)/60&lt;=18,1,IF(HOUR(A2968)+MINUTE(A2968)/60&gt;=23.25,1,LOOKUP(DAY(A2968),calendario!$A$12:$A$41,calendario!$C$12:$C$41)))</f>
        <v>0</v>
      </c>
      <c r="E2968" s="89">
        <f t="shared" si="473"/>
        <v>4.6530434570312504</v>
      </c>
      <c r="F2968" s="88">
        <v>18.612173828125002</v>
      </c>
      <c r="G2968" s="89">
        <f t="shared" si="474"/>
        <v>4.6512431640624996</v>
      </c>
      <c r="H2968" s="86">
        <v>18.604972656249998</v>
      </c>
      <c r="O2968" s="53">
        <f t="shared" si="464"/>
        <v>0</v>
      </c>
      <c r="P2968" s="54">
        <f t="shared" si="465"/>
        <v>60.072878709005721</v>
      </c>
      <c r="Q2968" s="67">
        <v>25.329566371681413</v>
      </c>
      <c r="R2968" s="53">
        <f t="shared" si="466"/>
        <v>15.869834200937008</v>
      </c>
      <c r="S2968" s="53">
        <f t="shared" si="467"/>
        <v>0</v>
      </c>
      <c r="T2968" s="53">
        <f t="shared" si="468"/>
        <v>0</v>
      </c>
      <c r="U2968" s="53">
        <f t="shared" si="469"/>
        <v>60.072878709005721</v>
      </c>
      <c r="V2968" s="67">
        <v>25.329566371681413</v>
      </c>
      <c r="W2968" s="53">
        <f t="shared" si="470"/>
        <v>15.869834200937008</v>
      </c>
      <c r="X2968" s="53">
        <f t="shared" si="471"/>
        <v>0</v>
      </c>
      <c r="Y2968" s="12"/>
      <c r="Z2968" s="21"/>
      <c r="AA2968" s="49"/>
      <c r="AB2968" s="21"/>
      <c r="AC2968" s="12"/>
    </row>
    <row r="2969" spans="1:29" x14ac:dyDescent="0.3">
      <c r="A2969" s="1">
        <f t="shared" si="472"/>
        <v>45230.885416659476</v>
      </c>
      <c r="B2969" s="6">
        <v>115</v>
      </c>
      <c r="C2969" s="6" t="s">
        <v>243</v>
      </c>
      <c r="D2969">
        <f>IF(HOUR(A2969)+MINUTE(A2969)/60&lt;=18,1,IF(HOUR(A2969)+MINUTE(A2969)/60&gt;=23.25,1,LOOKUP(DAY(A2969),calendario!$A$12:$A$41,calendario!$C$12:$C$41)))</f>
        <v>0</v>
      </c>
      <c r="E2969" s="89">
        <f t="shared" si="473"/>
        <v>4.6536191406249996</v>
      </c>
      <c r="F2969" s="88">
        <v>18.614476562499998</v>
      </c>
      <c r="G2969" s="89">
        <f t="shared" si="474"/>
        <v>4.6509785156249999</v>
      </c>
      <c r="H2969" s="86">
        <v>18.603914062499999</v>
      </c>
      <c r="O2969" s="53">
        <f t="shared" si="464"/>
        <v>0</v>
      </c>
      <c r="P2969" s="54">
        <f t="shared" si="465"/>
        <v>60.072878709005721</v>
      </c>
      <c r="Q2969" s="67">
        <v>25.262504685059863</v>
      </c>
      <c r="R2969" s="53">
        <f t="shared" si="466"/>
        <v>15.903365044247783</v>
      </c>
      <c r="S2969" s="53">
        <f t="shared" si="467"/>
        <v>0</v>
      </c>
      <c r="T2969" s="53">
        <f t="shared" si="468"/>
        <v>0</v>
      </c>
      <c r="U2969" s="53">
        <f t="shared" si="469"/>
        <v>60.072878709005721</v>
      </c>
      <c r="V2969" s="67">
        <v>25.262504685059863</v>
      </c>
      <c r="W2969" s="53">
        <f t="shared" si="470"/>
        <v>15.903365044247783</v>
      </c>
      <c r="X2969" s="53">
        <f t="shared" si="471"/>
        <v>0</v>
      </c>
      <c r="Y2969" s="12"/>
      <c r="Z2969" s="21"/>
      <c r="AA2969" s="49"/>
      <c r="AB2969" s="21"/>
      <c r="AC2969" s="12"/>
    </row>
    <row r="2970" spans="1:29" x14ac:dyDescent="0.3">
      <c r="A2970" s="1">
        <f t="shared" si="472"/>
        <v>45230.89583332614</v>
      </c>
      <c r="B2970" s="6">
        <v>116</v>
      </c>
      <c r="C2970" s="6" t="s">
        <v>244</v>
      </c>
      <c r="D2970">
        <f>IF(HOUR(A2970)+MINUTE(A2970)/60&lt;=18,1,IF(HOUR(A2970)+MINUTE(A2970)/60&gt;=23.25,1,LOOKUP(DAY(A2970),calendario!$A$12:$A$41,calendario!$C$12:$C$41)))</f>
        <v>0</v>
      </c>
      <c r="E2970" s="89">
        <f t="shared" si="473"/>
        <v>4.6534809570312499</v>
      </c>
      <c r="F2970" s="88">
        <v>18.613923828124999</v>
      </c>
      <c r="G2970" s="89">
        <f t="shared" si="474"/>
        <v>4.6511381835937504</v>
      </c>
      <c r="H2970" s="86">
        <v>18.604552734375002</v>
      </c>
      <c r="O2970" s="53">
        <f t="shared" si="464"/>
        <v>0</v>
      </c>
      <c r="P2970" s="54">
        <f t="shared" si="465"/>
        <v>60.072878709005721</v>
      </c>
      <c r="Q2970" s="67">
        <v>25.262504685059863</v>
      </c>
      <c r="R2970" s="53">
        <f t="shared" si="466"/>
        <v>15.903365044247783</v>
      </c>
      <c r="S2970" s="53">
        <f t="shared" si="467"/>
        <v>0</v>
      </c>
      <c r="T2970" s="53">
        <f t="shared" si="468"/>
        <v>0</v>
      </c>
      <c r="U2970" s="53">
        <f t="shared" si="469"/>
        <v>60.072878709005721</v>
      </c>
      <c r="V2970" s="67">
        <v>25.262504685059863</v>
      </c>
      <c r="W2970" s="53">
        <f t="shared" si="470"/>
        <v>15.903365044247783</v>
      </c>
      <c r="X2970" s="53">
        <f t="shared" si="471"/>
        <v>0</v>
      </c>
      <c r="Y2970" s="12"/>
      <c r="Z2970" s="21"/>
      <c r="AA2970" s="49"/>
      <c r="AB2970" s="21"/>
      <c r="AC2970" s="12"/>
    </row>
    <row r="2971" spans="1:29" x14ac:dyDescent="0.3">
      <c r="A2971" s="1">
        <f t="shared" si="472"/>
        <v>45230.906249992804</v>
      </c>
      <c r="B2971" s="6">
        <v>117</v>
      </c>
      <c r="C2971" s="6" t="s">
        <v>245</v>
      </c>
      <c r="D2971">
        <f>IF(HOUR(A2971)+MINUTE(A2971)/60&lt;=18,1,IF(HOUR(A2971)+MINUTE(A2971)/60&gt;=23.25,1,LOOKUP(DAY(A2971),calendario!$A$12:$A$41,calendario!$C$12:$C$41)))</f>
        <v>0</v>
      </c>
      <c r="E2971" s="89">
        <f t="shared" si="473"/>
        <v>4.65386962890625</v>
      </c>
      <c r="F2971" s="88">
        <v>18.615478515625</v>
      </c>
      <c r="G2971" s="89">
        <f t="shared" si="474"/>
        <v>4.6523920898437501</v>
      </c>
      <c r="H2971" s="86">
        <v>18.609568359375</v>
      </c>
      <c r="O2971" s="53">
        <f t="shared" si="464"/>
        <v>0</v>
      </c>
      <c r="P2971" s="54">
        <f t="shared" si="465"/>
        <v>60.072878709005721</v>
      </c>
      <c r="Q2971" s="67">
        <v>25.625319364914109</v>
      </c>
      <c r="R2971" s="53">
        <f t="shared" si="466"/>
        <v>15.72195770432066</v>
      </c>
      <c r="S2971" s="53">
        <f t="shared" si="467"/>
        <v>0</v>
      </c>
      <c r="T2971" s="53">
        <f t="shared" si="468"/>
        <v>0</v>
      </c>
      <c r="U2971" s="53">
        <f t="shared" si="469"/>
        <v>60.072878709005721</v>
      </c>
      <c r="V2971" s="67">
        <v>25.625319364914109</v>
      </c>
      <c r="W2971" s="53">
        <f t="shared" si="470"/>
        <v>15.72195770432066</v>
      </c>
      <c r="X2971" s="53">
        <f t="shared" si="471"/>
        <v>0</v>
      </c>
      <c r="Y2971" s="12"/>
      <c r="Z2971" s="21"/>
      <c r="AA2971" s="49"/>
      <c r="AB2971" s="21"/>
      <c r="AC2971" s="12"/>
    </row>
    <row r="2972" spans="1:29" x14ac:dyDescent="0.3">
      <c r="A2972" s="1">
        <f t="shared" si="472"/>
        <v>45230.916666659468</v>
      </c>
      <c r="B2972" s="6">
        <v>118</v>
      </c>
      <c r="C2972" s="6" t="s">
        <v>246</v>
      </c>
      <c r="D2972">
        <f>IF(HOUR(A2972)+MINUTE(A2972)/60&lt;=18,1,IF(HOUR(A2972)+MINUTE(A2972)/60&gt;=23.25,1,LOOKUP(DAY(A2972),calendario!$A$12:$A$41,calendario!$C$12:$C$41)))</f>
        <v>0</v>
      </c>
      <c r="E2972" s="89">
        <f t="shared" si="473"/>
        <v>4.6544228515624999</v>
      </c>
      <c r="F2972" s="88">
        <v>18.61769140625</v>
      </c>
      <c r="G2972" s="89">
        <f t="shared" si="474"/>
        <v>4.6517890624999998</v>
      </c>
      <c r="H2972" s="86">
        <v>18.607156249999999</v>
      </c>
      <c r="O2972" s="53">
        <f t="shared" si="464"/>
        <v>0</v>
      </c>
      <c r="P2972" s="54">
        <f t="shared" si="465"/>
        <v>60.072878709005721</v>
      </c>
      <c r="Q2972" s="67">
        <v>25.625319364914109</v>
      </c>
      <c r="R2972" s="53">
        <f t="shared" si="466"/>
        <v>15.72195770432066</v>
      </c>
      <c r="S2972" s="53">
        <f t="shared" si="467"/>
        <v>0</v>
      </c>
      <c r="T2972" s="53">
        <f t="shared" si="468"/>
        <v>0</v>
      </c>
      <c r="U2972" s="53">
        <f t="shared" si="469"/>
        <v>60.072878709005721</v>
      </c>
      <c r="V2972" s="67">
        <v>25.625319364914109</v>
      </c>
      <c r="W2972" s="53">
        <f t="shared" si="470"/>
        <v>15.72195770432066</v>
      </c>
      <c r="X2972" s="53">
        <f t="shared" si="471"/>
        <v>0</v>
      </c>
      <c r="Y2972" s="12"/>
      <c r="Z2972" s="21"/>
      <c r="AA2972" s="49"/>
      <c r="AB2972" s="21"/>
      <c r="AC2972" s="12"/>
    </row>
    <row r="2973" spans="1:29" x14ac:dyDescent="0.3">
      <c r="A2973" s="1">
        <f t="shared" si="472"/>
        <v>45230.927083326133</v>
      </c>
      <c r="B2973" s="6">
        <v>119</v>
      </c>
      <c r="C2973" s="6" t="s">
        <v>247</v>
      </c>
      <c r="D2973">
        <f>IF(HOUR(A2973)+MINUTE(A2973)/60&lt;=18,1,IF(HOUR(A2973)+MINUTE(A2973)/60&gt;=23.25,1,LOOKUP(DAY(A2973),calendario!$A$12:$A$41,calendario!$C$12:$C$41)))</f>
        <v>0</v>
      </c>
      <c r="E2973" s="89">
        <f t="shared" si="473"/>
        <v>4.6546909179687503</v>
      </c>
      <c r="F2973" s="88">
        <v>18.618763671875001</v>
      </c>
      <c r="G2973" s="89">
        <f t="shared" si="474"/>
        <v>4.6515078125000002</v>
      </c>
      <c r="H2973" s="86">
        <v>18.606031250000001</v>
      </c>
      <c r="O2973" s="53">
        <f t="shared" si="464"/>
        <v>0</v>
      </c>
      <c r="P2973" s="54">
        <f t="shared" si="465"/>
        <v>60.072878709005721</v>
      </c>
      <c r="Q2973" s="67">
        <v>25.707956793336802</v>
      </c>
      <c r="R2973" s="53">
        <f t="shared" si="466"/>
        <v>15.680638990109314</v>
      </c>
      <c r="S2973" s="53">
        <f t="shared" si="467"/>
        <v>0</v>
      </c>
      <c r="T2973" s="53">
        <f t="shared" si="468"/>
        <v>0</v>
      </c>
      <c r="U2973" s="53">
        <f t="shared" si="469"/>
        <v>60.072878709005721</v>
      </c>
      <c r="V2973" s="67">
        <v>25.707956793336802</v>
      </c>
      <c r="W2973" s="53">
        <f t="shared" si="470"/>
        <v>15.680638990109314</v>
      </c>
      <c r="X2973" s="53">
        <f t="shared" si="471"/>
        <v>0</v>
      </c>
      <c r="Y2973" s="12"/>
      <c r="Z2973" s="21"/>
      <c r="AA2973" s="49"/>
      <c r="AB2973" s="21"/>
      <c r="AC2973" s="12"/>
    </row>
    <row r="2974" spans="1:29" x14ac:dyDescent="0.3">
      <c r="A2974" s="1">
        <f t="shared" si="472"/>
        <v>45230.937499992797</v>
      </c>
      <c r="B2974" s="6">
        <v>120</v>
      </c>
      <c r="C2974" s="6" t="s">
        <v>248</v>
      </c>
      <c r="D2974">
        <f>IF(HOUR(A2974)+MINUTE(A2974)/60&lt;=18,1,IF(HOUR(A2974)+MINUTE(A2974)/60&gt;=23.25,1,LOOKUP(DAY(A2974),calendario!$A$12:$A$41,calendario!$C$12:$C$41)))</f>
        <v>0</v>
      </c>
      <c r="E2974" s="89">
        <f t="shared" si="473"/>
        <v>4.6550087890625003</v>
      </c>
      <c r="F2974" s="88">
        <v>18.620035156250001</v>
      </c>
      <c r="G2974" s="89">
        <f t="shared" si="474"/>
        <v>4.6515029296875001</v>
      </c>
      <c r="H2974" s="86">
        <v>18.60601171875</v>
      </c>
      <c r="O2974" s="53">
        <f t="shared" si="464"/>
        <v>0</v>
      </c>
      <c r="P2974" s="54">
        <f t="shared" si="465"/>
        <v>60.072878709005721</v>
      </c>
      <c r="Q2974" s="67">
        <v>25.707956793336802</v>
      </c>
      <c r="R2974" s="53">
        <f t="shared" si="466"/>
        <v>15.680638990109314</v>
      </c>
      <c r="S2974" s="53">
        <f t="shared" si="467"/>
        <v>0</v>
      </c>
      <c r="T2974" s="53">
        <f t="shared" si="468"/>
        <v>0</v>
      </c>
      <c r="U2974" s="53">
        <f t="shared" si="469"/>
        <v>60.072878709005721</v>
      </c>
      <c r="V2974" s="67">
        <v>25.707956793336802</v>
      </c>
      <c r="W2974" s="53">
        <f t="shared" si="470"/>
        <v>15.680638990109314</v>
      </c>
      <c r="X2974" s="53">
        <f t="shared" si="471"/>
        <v>0</v>
      </c>
      <c r="Y2974" s="12"/>
      <c r="Z2974" s="21"/>
      <c r="AA2974" s="49"/>
      <c r="AB2974" s="21"/>
      <c r="AC2974" s="12"/>
    </row>
    <row r="2975" spans="1:29" x14ac:dyDescent="0.3">
      <c r="A2975" s="1">
        <f t="shared" si="472"/>
        <v>45230.947916659461</v>
      </c>
      <c r="B2975" s="6">
        <v>121</v>
      </c>
      <c r="C2975" s="6" t="s">
        <v>249</v>
      </c>
      <c r="D2975">
        <f>IF(HOUR(A2975)+MINUTE(A2975)/60&lt;=18,1,IF(HOUR(A2975)+MINUTE(A2975)/60&gt;=23.25,1,LOOKUP(DAY(A2975),calendario!$A$12:$A$41,calendario!$C$12:$C$41)))</f>
        <v>0</v>
      </c>
      <c r="E2975" s="89">
        <f t="shared" si="473"/>
        <v>4.6558999023437497</v>
      </c>
      <c r="F2975" s="88">
        <v>18.623599609374999</v>
      </c>
      <c r="G2975" s="89">
        <f t="shared" si="474"/>
        <v>4.6514648437500004</v>
      </c>
      <c r="H2975" s="86">
        <v>18.605859375000001</v>
      </c>
      <c r="O2975" s="53">
        <f t="shared" si="464"/>
        <v>0</v>
      </c>
      <c r="P2975" s="54">
        <f t="shared" si="465"/>
        <v>60.072878709005721</v>
      </c>
      <c r="Q2975" s="67">
        <v>25.725536179073398</v>
      </c>
      <c r="R2975" s="53">
        <f t="shared" si="466"/>
        <v>15.671849297241016</v>
      </c>
      <c r="S2975" s="53">
        <f t="shared" si="467"/>
        <v>0</v>
      </c>
      <c r="T2975" s="53">
        <f t="shared" si="468"/>
        <v>0</v>
      </c>
      <c r="U2975" s="53">
        <f t="shared" si="469"/>
        <v>60.072878709005721</v>
      </c>
      <c r="V2975" s="67">
        <v>25.725536179073398</v>
      </c>
      <c r="W2975" s="53">
        <f t="shared" si="470"/>
        <v>15.671849297241016</v>
      </c>
      <c r="X2975" s="53">
        <f t="shared" si="471"/>
        <v>0</v>
      </c>
      <c r="Y2975" s="12"/>
      <c r="Z2975" s="21"/>
      <c r="AA2975" s="49"/>
      <c r="AB2975" s="21"/>
      <c r="AC2975" s="12"/>
    </row>
    <row r="2976" spans="1:29" x14ac:dyDescent="0.3">
      <c r="A2976" s="1">
        <f t="shared" si="472"/>
        <v>45230.958333326125</v>
      </c>
      <c r="B2976" s="6">
        <v>122</v>
      </c>
      <c r="C2976" s="6" t="s">
        <v>250</v>
      </c>
      <c r="D2976">
        <f>IF(HOUR(A2976)+MINUTE(A2976)/60&lt;=18,1,IF(HOUR(A2976)+MINUTE(A2976)/60&gt;=23.25,1,LOOKUP(DAY(A2976),calendario!$A$12:$A$41,calendario!$C$12:$C$41)))</f>
        <v>0</v>
      </c>
      <c r="E2976" s="89">
        <f t="shared" si="473"/>
        <v>4.6560483398437498</v>
      </c>
      <c r="F2976" s="88">
        <v>18.624193359374999</v>
      </c>
      <c r="G2976" s="89">
        <f t="shared" si="474"/>
        <v>4.6517451171874997</v>
      </c>
      <c r="H2976" s="86">
        <v>18.606980468749999</v>
      </c>
      <c r="O2976" s="53">
        <f t="shared" si="464"/>
        <v>0</v>
      </c>
      <c r="P2976" s="54">
        <f t="shared" si="465"/>
        <v>60.072878709005721</v>
      </c>
      <c r="Q2976" s="67">
        <v>25.725536179073398</v>
      </c>
      <c r="R2976" s="53">
        <f t="shared" si="466"/>
        <v>15.671849297241016</v>
      </c>
      <c r="S2976" s="53">
        <f t="shared" si="467"/>
        <v>0</v>
      </c>
      <c r="T2976" s="53">
        <f t="shared" si="468"/>
        <v>0</v>
      </c>
      <c r="U2976" s="53">
        <f t="shared" si="469"/>
        <v>60.072878709005721</v>
      </c>
      <c r="V2976" s="67">
        <v>25.725536179073398</v>
      </c>
      <c r="W2976" s="53">
        <f t="shared" si="470"/>
        <v>15.671849297241016</v>
      </c>
      <c r="X2976" s="53">
        <f t="shared" si="471"/>
        <v>0</v>
      </c>
      <c r="Y2976" s="12"/>
      <c r="Z2976" s="21"/>
      <c r="AA2976" s="49"/>
      <c r="AB2976" s="21"/>
      <c r="AC2976" s="12"/>
    </row>
    <row r="2977" spans="1:29" x14ac:dyDescent="0.3">
      <c r="A2977" s="1">
        <f t="shared" si="472"/>
        <v>45230.96874999279</v>
      </c>
      <c r="B2977" s="6">
        <v>123</v>
      </c>
      <c r="C2977" s="6" t="s">
        <v>251</v>
      </c>
      <c r="D2977">
        <f>IF(HOUR(A2977)+MINUTE(A2977)/60&lt;=18,1,IF(HOUR(A2977)+MINUTE(A2977)/60&gt;=23.25,1,LOOKUP(DAY(A2977),calendario!$A$12:$A$41,calendario!$C$12:$C$41)))</f>
        <v>1</v>
      </c>
      <c r="E2977" s="89">
        <f t="shared" si="473"/>
        <v>4.6553134765625002</v>
      </c>
      <c r="F2977" s="88">
        <v>18.621253906250001</v>
      </c>
      <c r="G2977" s="89">
        <f t="shared" si="474"/>
        <v>4.50662255859375</v>
      </c>
      <c r="H2977" s="86">
        <v>18.026490234375</v>
      </c>
      <c r="O2977" s="53">
        <f t="shared" si="464"/>
        <v>0</v>
      </c>
      <c r="P2977" s="54">
        <f t="shared" si="465"/>
        <v>58.927641853201457</v>
      </c>
      <c r="Q2977" s="67">
        <v>25.395540343571056</v>
      </c>
      <c r="R2977" s="53">
        <f t="shared" si="466"/>
        <v>15.292859708485164</v>
      </c>
      <c r="S2977" s="53">
        <f t="shared" si="467"/>
        <v>0</v>
      </c>
      <c r="T2977" s="53">
        <f t="shared" si="468"/>
        <v>0</v>
      </c>
      <c r="U2977" s="53">
        <f t="shared" si="469"/>
        <v>58.927641853201457</v>
      </c>
      <c r="V2977" s="67">
        <v>25.395540343571056</v>
      </c>
      <c r="W2977" s="53">
        <f t="shared" si="470"/>
        <v>15.292859708485164</v>
      </c>
      <c r="X2977" s="53">
        <f t="shared" si="471"/>
        <v>0</v>
      </c>
      <c r="Y2977" s="12"/>
      <c r="Z2977" s="21"/>
      <c r="AA2977" s="49"/>
      <c r="AB2977" s="21"/>
      <c r="AC2977" s="12"/>
    </row>
    <row r="2978" spans="1:29" x14ac:dyDescent="0.3">
      <c r="A2978" s="1">
        <f t="shared" si="472"/>
        <v>45230.979166659454</v>
      </c>
      <c r="B2978" s="6">
        <v>124</v>
      </c>
      <c r="C2978" s="6" t="s">
        <v>252</v>
      </c>
      <c r="D2978">
        <f>IF(HOUR(A2978)+MINUTE(A2978)/60&lt;=18,1,IF(HOUR(A2978)+MINUTE(A2978)/60&gt;=23.25,1,LOOKUP(DAY(A2978),calendario!$A$12:$A$41,calendario!$C$12:$C$41)))</f>
        <v>1</v>
      </c>
      <c r="E2978" s="89">
        <f t="shared" si="473"/>
        <v>4.5812055664062497</v>
      </c>
      <c r="F2978" s="88">
        <v>18.324822265624999</v>
      </c>
      <c r="G2978" s="89">
        <f t="shared" si="474"/>
        <v>4.4980473632812501</v>
      </c>
      <c r="H2978" s="86">
        <v>17.992189453125</v>
      </c>
      <c r="O2978" s="53">
        <f t="shared" si="464"/>
        <v>0</v>
      </c>
      <c r="P2978" s="54">
        <f t="shared" si="465"/>
        <v>58.927641853201457</v>
      </c>
      <c r="Q2978" s="67">
        <v>25.395540343571056</v>
      </c>
      <c r="R2978" s="53">
        <f t="shared" si="466"/>
        <v>15.292859708485164</v>
      </c>
      <c r="S2978" s="53">
        <f t="shared" si="467"/>
        <v>0</v>
      </c>
      <c r="T2978" s="53">
        <f t="shared" si="468"/>
        <v>0</v>
      </c>
      <c r="U2978" s="53">
        <f t="shared" si="469"/>
        <v>58.927641853201457</v>
      </c>
      <c r="V2978" s="67">
        <v>25.395540343571056</v>
      </c>
      <c r="W2978" s="53">
        <f t="shared" si="470"/>
        <v>15.292859708485164</v>
      </c>
      <c r="X2978" s="53">
        <f t="shared" si="471"/>
        <v>0</v>
      </c>
      <c r="Y2978" s="12"/>
      <c r="Z2978" s="21"/>
      <c r="AA2978" s="49"/>
      <c r="AB2978" s="21"/>
      <c r="AC2978" s="12"/>
    </row>
    <row r="2979" spans="1:29" x14ac:dyDescent="0.3">
      <c r="A2979" s="1">
        <f t="shared" si="472"/>
        <v>45230.989583326118</v>
      </c>
      <c r="B2979" s="6">
        <v>125</v>
      </c>
      <c r="C2979" s="6" t="s">
        <v>253</v>
      </c>
      <c r="D2979">
        <f>IF(HOUR(A2979)+MINUTE(A2979)/60&lt;=18,1,IF(HOUR(A2979)+MINUTE(A2979)/60&gt;=23.25,1,LOOKUP(DAY(A2979),calendario!$A$12:$A$41,calendario!$C$12:$C$41)))</f>
        <v>1</v>
      </c>
      <c r="E2979" s="89">
        <f t="shared" si="473"/>
        <v>4.5112226562500002</v>
      </c>
      <c r="F2979" s="88">
        <v>18.044890625000001</v>
      </c>
      <c r="G2979" s="89">
        <f t="shared" si="474"/>
        <v>4.4981171875000001</v>
      </c>
      <c r="H2979" s="86">
        <v>17.99246875</v>
      </c>
      <c r="O2979" s="53">
        <f t="shared" si="464"/>
        <v>0</v>
      </c>
      <c r="P2979" s="54">
        <f t="shared" si="465"/>
        <v>58.927641853201457</v>
      </c>
      <c r="Q2979" s="67">
        <v>25.353680114523684</v>
      </c>
      <c r="R2979" s="53">
        <f t="shared" si="466"/>
        <v>15.31378982300885</v>
      </c>
      <c r="S2979" s="53">
        <f t="shared" si="467"/>
        <v>0</v>
      </c>
      <c r="T2979" s="53">
        <f t="shared" si="468"/>
        <v>0</v>
      </c>
      <c r="U2979" s="53">
        <f t="shared" si="469"/>
        <v>58.927641853201457</v>
      </c>
      <c r="V2979" s="67">
        <v>25.353680114523684</v>
      </c>
      <c r="W2979" s="53">
        <f t="shared" si="470"/>
        <v>15.31378982300885</v>
      </c>
      <c r="X2979" s="53">
        <f t="shared" si="471"/>
        <v>0</v>
      </c>
      <c r="Y2979" s="12"/>
      <c r="Z2979" s="21"/>
      <c r="AA2979" s="49"/>
      <c r="AB2979" s="21"/>
      <c r="AC2979" s="12"/>
    </row>
    <row r="2980" spans="1:29" x14ac:dyDescent="0.3">
      <c r="A2980" s="1">
        <f t="shared" si="472"/>
        <v>45230.999999992782</v>
      </c>
      <c r="B2980" s="6">
        <v>126</v>
      </c>
      <c r="C2980" s="6" t="s">
        <v>254</v>
      </c>
      <c r="D2980">
        <f>IF(HOUR(A2980)+MINUTE(A2980)/60&lt;=18,1,IF(HOUR(A2980)+MINUTE(A2980)/60&gt;=23.25,1,LOOKUP(DAY(A2980),calendario!$A$12:$A$41,calendario!$C$12:$C$41)))</f>
        <v>1</v>
      </c>
      <c r="E2980" s="89">
        <f t="shared" si="473"/>
        <v>4.5113095703125001</v>
      </c>
      <c r="F2980" s="88">
        <v>18.045238281250001</v>
      </c>
      <c r="G2980" s="89">
        <f t="shared" si="474"/>
        <v>4.4976953125000003</v>
      </c>
      <c r="H2980" s="86">
        <v>17.990781250000001</v>
      </c>
      <c r="O2980" s="53">
        <f t="shared" si="464"/>
        <v>0</v>
      </c>
      <c r="P2980" s="54">
        <f t="shared" si="465"/>
        <v>58.927641853201457</v>
      </c>
      <c r="Q2980" s="67">
        <v>25.353680114523684</v>
      </c>
      <c r="R2980" s="53">
        <f t="shared" si="466"/>
        <v>15.31378982300885</v>
      </c>
      <c r="S2980" s="53">
        <f t="shared" si="467"/>
        <v>0</v>
      </c>
      <c r="T2980" s="53">
        <f t="shared" si="468"/>
        <v>0</v>
      </c>
      <c r="U2980" s="53">
        <f t="shared" si="469"/>
        <v>58.927641853201457</v>
      </c>
      <c r="V2980" s="67">
        <v>25.353680114523684</v>
      </c>
      <c r="W2980" s="53">
        <f t="shared" si="470"/>
        <v>15.31378982300885</v>
      </c>
      <c r="X2980" s="53">
        <f t="shared" si="471"/>
        <v>0</v>
      </c>
      <c r="Y2980" s="12"/>
      <c r="AA2980" s="49"/>
      <c r="AB2980" s="21"/>
      <c r="AC2980" s="12"/>
    </row>
    <row r="2982" spans="1:29" x14ac:dyDescent="0.3">
      <c r="B2982" s="8"/>
      <c r="C2982" s="8"/>
    </row>
    <row r="2985" spans="1:29" x14ac:dyDescent="0.3">
      <c r="B2985" s="6" t="s">
        <v>7</v>
      </c>
    </row>
    <row r="2986" spans="1:29" x14ac:dyDescent="0.3">
      <c r="B2986" s="6"/>
    </row>
    <row r="2987" spans="1:29" x14ac:dyDescent="0.3">
      <c r="B2987" s="6">
        <v>1</v>
      </c>
    </row>
    <row r="2988" spans="1:29" x14ac:dyDescent="0.3">
      <c r="B2988" s="6">
        <v>2</v>
      </c>
    </row>
    <row r="2989" spans="1:29" x14ac:dyDescent="0.3">
      <c r="B2989" s="6">
        <v>3</v>
      </c>
    </row>
    <row r="2990" spans="1:29" x14ac:dyDescent="0.3">
      <c r="B2990" s="6">
        <v>4</v>
      </c>
    </row>
    <row r="2991" spans="1:29" x14ac:dyDescent="0.3">
      <c r="B2991" s="6">
        <v>5</v>
      </c>
    </row>
    <row r="2992" spans="1:29" x14ac:dyDescent="0.3">
      <c r="B2992" s="6">
        <v>6</v>
      </c>
    </row>
    <row r="2993" spans="2:2" x14ac:dyDescent="0.3">
      <c r="B2993" s="6">
        <v>7</v>
      </c>
    </row>
    <row r="2994" spans="2:2" x14ac:dyDescent="0.3">
      <c r="B2994" s="6">
        <v>8</v>
      </c>
    </row>
    <row r="2995" spans="2:2" x14ac:dyDescent="0.3">
      <c r="B2995" s="6">
        <v>9</v>
      </c>
    </row>
    <row r="2996" spans="2:2" x14ac:dyDescent="0.3">
      <c r="B2996" s="6">
        <v>10</v>
      </c>
    </row>
    <row r="2997" spans="2:2" x14ac:dyDescent="0.3">
      <c r="B2997" s="6">
        <v>11</v>
      </c>
    </row>
    <row r="2998" spans="2:2" x14ac:dyDescent="0.3">
      <c r="B2998" s="6">
        <v>12</v>
      </c>
    </row>
    <row r="2999" spans="2:2" x14ac:dyDescent="0.3">
      <c r="B2999" s="6">
        <v>13</v>
      </c>
    </row>
    <row r="3000" spans="2:2" x14ac:dyDescent="0.3">
      <c r="B3000" s="6">
        <v>14</v>
      </c>
    </row>
    <row r="3001" spans="2:2" x14ac:dyDescent="0.3">
      <c r="B3001" s="6">
        <v>15</v>
      </c>
    </row>
    <row r="3002" spans="2:2" x14ac:dyDescent="0.3">
      <c r="B3002" s="6">
        <v>16</v>
      </c>
    </row>
    <row r="3003" spans="2:2" x14ac:dyDescent="0.3">
      <c r="B3003" s="6">
        <v>17</v>
      </c>
    </row>
    <row r="3004" spans="2:2" x14ac:dyDescent="0.3">
      <c r="B3004" s="6">
        <v>18</v>
      </c>
    </row>
    <row r="3005" spans="2:2" x14ac:dyDescent="0.3">
      <c r="B3005" s="6">
        <v>19</v>
      </c>
    </row>
    <row r="3006" spans="2:2" x14ac:dyDescent="0.3">
      <c r="B3006" s="6">
        <v>20</v>
      </c>
    </row>
    <row r="3007" spans="2:2" x14ac:dyDescent="0.3">
      <c r="B3007" s="6">
        <v>21</v>
      </c>
    </row>
    <row r="3008" spans="2:2" x14ac:dyDescent="0.3">
      <c r="B3008" s="6">
        <v>22</v>
      </c>
    </row>
    <row r="3009" spans="2:3" x14ac:dyDescent="0.3">
      <c r="B3009" s="6">
        <v>23</v>
      </c>
    </row>
    <row r="3010" spans="2:3" x14ac:dyDescent="0.3">
      <c r="B3010" s="6">
        <v>24</v>
      </c>
    </row>
    <row r="3011" spans="2:3" x14ac:dyDescent="0.3">
      <c r="B3011" s="6">
        <v>25</v>
      </c>
    </row>
    <row r="3012" spans="2:3" x14ac:dyDescent="0.3">
      <c r="B3012" s="6">
        <v>26</v>
      </c>
    </row>
    <row r="3013" spans="2:3" x14ac:dyDescent="0.3">
      <c r="B3013" s="6">
        <v>27</v>
      </c>
    </row>
    <row r="3014" spans="2:3" x14ac:dyDescent="0.3">
      <c r="B3014" s="6">
        <v>28</v>
      </c>
    </row>
    <row r="3015" spans="2:3" x14ac:dyDescent="0.3">
      <c r="B3015" s="6">
        <v>29</v>
      </c>
    </row>
    <row r="3016" spans="2:3" x14ac:dyDescent="0.3">
      <c r="B3016" s="6">
        <v>30</v>
      </c>
    </row>
    <row r="3017" spans="2:3" x14ac:dyDescent="0.3">
      <c r="B3017" s="6">
        <v>31</v>
      </c>
    </row>
    <row r="3018" spans="2:3" x14ac:dyDescent="0.3">
      <c r="B3018" s="9" t="s">
        <v>143</v>
      </c>
      <c r="C3018" s="10"/>
    </row>
  </sheetData>
  <mergeCells count="11">
    <mergeCell ref="K19:L19"/>
    <mergeCell ref="V3:V4"/>
    <mergeCell ref="W3:W4"/>
    <mergeCell ref="T2:X2"/>
    <mergeCell ref="E2:F2"/>
    <mergeCell ref="G2:H2"/>
    <mergeCell ref="P3:P4"/>
    <mergeCell ref="Q3:Q4"/>
    <mergeCell ref="R3:R4"/>
    <mergeCell ref="O2:S2"/>
    <mergeCell ref="U3:U4"/>
  </mergeCells>
  <phoneticPr fontId="33" type="noConversion"/>
  <pageMargins left="0.7" right="0.7" top="0.75" bottom="0.75" header="0.3" footer="0.3"/>
  <pageSetup orientation="portrait" r:id="rId1"/>
  <headerFooter>
    <oddHeader>&amp;L&amp;"Calibri"&amp;10&amp;K000000 Información Pública&amp;1#_x000D_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D5BF6-0CE1-7640-AE5F-839131A6A60B}">
  <dimension ref="A1:H64"/>
  <sheetViews>
    <sheetView zoomScale="64" zoomScaleNormal="110" workbookViewId="0">
      <selection activeCell="D47" sqref="D47"/>
    </sheetView>
  </sheetViews>
  <sheetFormatPr baseColWidth="10" defaultColWidth="10.59765625" defaultRowHeight="15.6" x14ac:dyDescent="0.3"/>
  <cols>
    <col min="3" max="6" width="60.09765625" customWidth="1"/>
    <col min="12" max="12" width="11.5" bestFit="1" customWidth="1"/>
  </cols>
  <sheetData>
    <row r="1" spans="1:8" x14ac:dyDescent="0.3">
      <c r="A1" s="39" t="s">
        <v>144</v>
      </c>
    </row>
    <row r="2" spans="1:8" x14ac:dyDescent="0.3">
      <c r="A2" s="39" t="s">
        <v>145</v>
      </c>
    </row>
    <row r="3" spans="1:8" x14ac:dyDescent="0.3">
      <c r="B3" s="14" t="s">
        <v>7</v>
      </c>
      <c r="C3" s="14" t="s">
        <v>146</v>
      </c>
      <c r="D3" s="14" t="s">
        <v>147</v>
      </c>
      <c r="E3" s="14" t="s">
        <v>148</v>
      </c>
      <c r="F3" s="14" t="s">
        <v>149</v>
      </c>
    </row>
    <row r="4" spans="1:8" x14ac:dyDescent="0.3">
      <c r="B4" s="11">
        <v>1</v>
      </c>
      <c r="C4" s="43" t="s">
        <v>150</v>
      </c>
      <c r="D4" s="43" t="s">
        <v>150</v>
      </c>
      <c r="E4" s="43" t="s">
        <v>150</v>
      </c>
      <c r="F4" s="43" t="s">
        <v>150</v>
      </c>
      <c r="G4" s="21"/>
      <c r="H4" s="21"/>
    </row>
    <row r="5" spans="1:8" x14ac:dyDescent="0.3">
      <c r="B5" s="11">
        <v>2</v>
      </c>
      <c r="C5" s="43" t="s">
        <v>150</v>
      </c>
      <c r="D5" s="43" t="s">
        <v>150</v>
      </c>
      <c r="E5" s="43" t="s">
        <v>150</v>
      </c>
      <c r="F5" s="43" t="s">
        <v>150</v>
      </c>
      <c r="G5" s="21"/>
      <c r="H5" s="21"/>
    </row>
    <row r="6" spans="1:8" x14ac:dyDescent="0.3">
      <c r="B6" s="11">
        <v>3</v>
      </c>
      <c r="C6" s="43" t="s">
        <v>150</v>
      </c>
      <c r="D6" s="43" t="s">
        <v>150</v>
      </c>
      <c r="E6" s="43" t="s">
        <v>150</v>
      </c>
      <c r="F6" s="43" t="s">
        <v>150</v>
      </c>
      <c r="G6" s="21"/>
      <c r="H6" s="21"/>
    </row>
    <row r="7" spans="1:8" x14ac:dyDescent="0.3">
      <c r="B7" s="11">
        <v>4</v>
      </c>
      <c r="C7" s="43" t="s">
        <v>150</v>
      </c>
      <c r="D7" s="43" t="s">
        <v>150</v>
      </c>
      <c r="E7" s="43" t="s">
        <v>150</v>
      </c>
      <c r="F7" s="43" t="s">
        <v>150</v>
      </c>
      <c r="G7" s="21"/>
      <c r="H7" s="21"/>
    </row>
    <row r="8" spans="1:8" x14ac:dyDescent="0.3">
      <c r="B8" s="11">
        <v>5</v>
      </c>
      <c r="C8" s="43" t="s">
        <v>150</v>
      </c>
      <c r="D8" s="43" t="s">
        <v>150</v>
      </c>
      <c r="E8" s="43" t="s">
        <v>150</v>
      </c>
      <c r="F8" s="43" t="s">
        <v>150</v>
      </c>
      <c r="G8" s="21"/>
      <c r="H8" s="21"/>
    </row>
    <row r="9" spans="1:8" x14ac:dyDescent="0.3">
      <c r="B9" s="11">
        <v>6</v>
      </c>
      <c r="C9" s="43" t="s">
        <v>150</v>
      </c>
      <c r="D9" s="43" t="s">
        <v>150</v>
      </c>
      <c r="E9" s="43" t="s">
        <v>150</v>
      </c>
      <c r="F9" s="43" t="s">
        <v>150</v>
      </c>
      <c r="G9" s="21"/>
      <c r="H9" s="21"/>
    </row>
    <row r="10" spans="1:8" x14ac:dyDescent="0.3">
      <c r="B10" s="11">
        <v>7</v>
      </c>
      <c r="C10" s="43" t="s">
        <v>150</v>
      </c>
      <c r="D10" s="43" t="s">
        <v>150</v>
      </c>
      <c r="E10" s="43" t="s">
        <v>150</v>
      </c>
      <c r="F10" s="43" t="s">
        <v>150</v>
      </c>
      <c r="G10" s="21"/>
      <c r="H10" s="21"/>
    </row>
    <row r="11" spans="1:8" ht="16.350000000000001" customHeight="1" x14ac:dyDescent="0.3">
      <c r="B11" s="11">
        <v>8</v>
      </c>
      <c r="C11" s="43" t="s">
        <v>150</v>
      </c>
      <c r="D11" s="43" t="s">
        <v>150</v>
      </c>
      <c r="E11" s="43" t="s">
        <v>150</v>
      </c>
      <c r="F11" s="43" t="s">
        <v>150</v>
      </c>
      <c r="G11" s="21"/>
      <c r="H11" s="21"/>
    </row>
    <row r="12" spans="1:8" x14ac:dyDescent="0.3">
      <c r="B12" s="11">
        <v>9</v>
      </c>
      <c r="C12" s="43" t="s">
        <v>150</v>
      </c>
      <c r="D12" s="43" t="s">
        <v>150</v>
      </c>
      <c r="E12" s="43" t="s">
        <v>150</v>
      </c>
      <c r="F12" s="43" t="s">
        <v>150</v>
      </c>
      <c r="G12" s="40"/>
      <c r="H12" s="40"/>
    </row>
    <row r="13" spans="1:8" x14ac:dyDescent="0.3">
      <c r="B13" s="11">
        <v>10</v>
      </c>
      <c r="C13" s="43" t="s">
        <v>150</v>
      </c>
      <c r="D13" s="43" t="s">
        <v>150</v>
      </c>
      <c r="E13" s="43" t="s">
        <v>150</v>
      </c>
      <c r="F13" s="43" t="s">
        <v>150</v>
      </c>
      <c r="G13" s="21"/>
      <c r="H13" s="21"/>
    </row>
    <row r="14" spans="1:8" x14ac:dyDescent="0.3">
      <c r="A14" t="s">
        <v>151</v>
      </c>
      <c r="B14" s="31">
        <v>11</v>
      </c>
      <c r="C14" s="43" t="s">
        <v>150</v>
      </c>
      <c r="D14" s="43" t="s">
        <v>150</v>
      </c>
      <c r="E14" s="43" t="s">
        <v>150</v>
      </c>
      <c r="F14" s="43" t="s">
        <v>150</v>
      </c>
      <c r="G14" s="21"/>
      <c r="H14" s="21"/>
    </row>
    <row r="15" spans="1:8" x14ac:dyDescent="0.3">
      <c r="B15" s="31">
        <v>12</v>
      </c>
      <c r="C15" s="43" t="s">
        <v>150</v>
      </c>
      <c r="D15" s="43" t="s">
        <v>150</v>
      </c>
      <c r="E15" s="43" t="s">
        <v>150</v>
      </c>
      <c r="F15" s="43" t="s">
        <v>150</v>
      </c>
      <c r="G15" s="21"/>
      <c r="H15" s="21"/>
    </row>
    <row r="16" spans="1:8" x14ac:dyDescent="0.3">
      <c r="B16" s="31">
        <v>13</v>
      </c>
      <c r="C16" s="43" t="s">
        <v>150</v>
      </c>
      <c r="D16" s="43" t="s">
        <v>150</v>
      </c>
      <c r="E16" s="43" t="s">
        <v>150</v>
      </c>
      <c r="F16" s="43" t="s">
        <v>150</v>
      </c>
      <c r="G16" s="21"/>
      <c r="H16" s="21"/>
    </row>
    <row r="17" spans="2:8" x14ac:dyDescent="0.3">
      <c r="B17" s="11">
        <v>14</v>
      </c>
      <c r="C17" s="43" t="s">
        <v>150</v>
      </c>
      <c r="D17" s="43" t="s">
        <v>150</v>
      </c>
      <c r="E17" s="43" t="s">
        <v>150</v>
      </c>
      <c r="F17" s="43" t="s">
        <v>150</v>
      </c>
      <c r="G17" s="21"/>
      <c r="H17" s="21"/>
    </row>
    <row r="18" spans="2:8" x14ac:dyDescent="0.3">
      <c r="B18" s="11">
        <v>15</v>
      </c>
      <c r="C18" s="43" t="s">
        <v>150</v>
      </c>
      <c r="D18" s="43" t="s">
        <v>150</v>
      </c>
      <c r="E18" s="43" t="s">
        <v>150</v>
      </c>
      <c r="F18" s="43" t="s">
        <v>150</v>
      </c>
      <c r="G18" s="21"/>
      <c r="H18" s="21"/>
    </row>
    <row r="19" spans="2:8" x14ac:dyDescent="0.3">
      <c r="B19" s="11">
        <v>16</v>
      </c>
      <c r="C19" s="43" t="s">
        <v>150</v>
      </c>
      <c r="D19" s="43" t="s">
        <v>150</v>
      </c>
      <c r="E19" s="43" t="s">
        <v>150</v>
      </c>
      <c r="F19" s="43" t="s">
        <v>150</v>
      </c>
      <c r="G19" s="21"/>
      <c r="H19" s="21"/>
    </row>
    <row r="20" spans="2:8" x14ac:dyDescent="0.3">
      <c r="B20" s="11">
        <v>17</v>
      </c>
      <c r="C20" s="43" t="s">
        <v>150</v>
      </c>
      <c r="D20" s="43" t="s">
        <v>150</v>
      </c>
      <c r="E20" s="43" t="s">
        <v>150</v>
      </c>
      <c r="F20" s="43" t="s">
        <v>150</v>
      </c>
      <c r="G20" s="21"/>
      <c r="H20" s="21"/>
    </row>
    <row r="21" spans="2:8" x14ac:dyDescent="0.3">
      <c r="B21" s="11">
        <v>18</v>
      </c>
      <c r="C21" s="43" t="s">
        <v>150</v>
      </c>
      <c r="D21" s="43" t="s">
        <v>150</v>
      </c>
      <c r="E21" s="43" t="s">
        <v>150</v>
      </c>
      <c r="F21" s="43" t="s">
        <v>150</v>
      </c>
      <c r="G21" s="21"/>
      <c r="H21" s="21"/>
    </row>
    <row r="22" spans="2:8" x14ac:dyDescent="0.3">
      <c r="B22" s="11">
        <v>19</v>
      </c>
      <c r="C22" s="43" t="s">
        <v>150</v>
      </c>
      <c r="D22" s="43" t="s">
        <v>150</v>
      </c>
      <c r="E22" s="43" t="s">
        <v>150</v>
      </c>
      <c r="F22" s="43" t="s">
        <v>150</v>
      </c>
      <c r="G22" s="21"/>
      <c r="H22" s="21"/>
    </row>
    <row r="23" spans="2:8" x14ac:dyDescent="0.3">
      <c r="B23" s="11">
        <v>20</v>
      </c>
      <c r="C23" s="43" t="s">
        <v>150</v>
      </c>
      <c r="D23" s="43" t="s">
        <v>150</v>
      </c>
      <c r="E23" s="43" t="s">
        <v>150</v>
      </c>
      <c r="F23" s="43" t="s">
        <v>150</v>
      </c>
      <c r="G23" s="21"/>
      <c r="H23" s="21"/>
    </row>
    <row r="24" spans="2:8" x14ac:dyDescent="0.3">
      <c r="B24" s="11">
        <v>21</v>
      </c>
      <c r="C24" s="43" t="s">
        <v>150</v>
      </c>
      <c r="D24" s="43" t="s">
        <v>150</v>
      </c>
      <c r="E24" s="43" t="s">
        <v>150</v>
      </c>
      <c r="F24" s="43" t="s">
        <v>150</v>
      </c>
      <c r="G24" s="21"/>
      <c r="H24" s="21"/>
    </row>
    <row r="25" spans="2:8" x14ac:dyDescent="0.3">
      <c r="B25" s="11">
        <v>22</v>
      </c>
      <c r="C25" s="43" t="s">
        <v>150</v>
      </c>
      <c r="D25" s="43" t="s">
        <v>150</v>
      </c>
      <c r="E25" s="43" t="s">
        <v>150</v>
      </c>
      <c r="F25" s="43" t="s">
        <v>150</v>
      </c>
      <c r="G25" s="21"/>
      <c r="H25" s="21"/>
    </row>
    <row r="26" spans="2:8" x14ac:dyDescent="0.3">
      <c r="B26" s="11">
        <v>23</v>
      </c>
      <c r="C26" s="43" t="s">
        <v>150</v>
      </c>
      <c r="D26" s="43" t="s">
        <v>150</v>
      </c>
      <c r="E26" s="43" t="s">
        <v>150</v>
      </c>
      <c r="F26" s="43" t="s">
        <v>150</v>
      </c>
      <c r="G26" s="21"/>
      <c r="H26" s="21"/>
    </row>
    <row r="27" spans="2:8" ht="42" customHeight="1" x14ac:dyDescent="0.3">
      <c r="B27" s="11">
        <v>24</v>
      </c>
      <c r="C27" s="43" t="s">
        <v>150</v>
      </c>
      <c r="D27" s="43" t="s">
        <v>150</v>
      </c>
      <c r="E27" s="43" t="s">
        <v>150</v>
      </c>
      <c r="F27" s="43" t="s">
        <v>150</v>
      </c>
      <c r="G27" s="21"/>
      <c r="H27" s="21"/>
    </row>
    <row r="28" spans="2:8" x14ac:dyDescent="0.3">
      <c r="B28" s="11">
        <v>25</v>
      </c>
      <c r="C28" s="43" t="s">
        <v>150</v>
      </c>
      <c r="D28" s="43" t="s">
        <v>150</v>
      </c>
      <c r="E28" s="43" t="s">
        <v>150</v>
      </c>
      <c r="F28" s="43" t="s">
        <v>150</v>
      </c>
      <c r="G28" s="21"/>
      <c r="H28" s="21"/>
    </row>
    <row r="29" spans="2:8" x14ac:dyDescent="0.3">
      <c r="B29" s="11">
        <v>26</v>
      </c>
      <c r="C29" s="43" t="s">
        <v>150</v>
      </c>
      <c r="D29" s="43" t="s">
        <v>150</v>
      </c>
      <c r="E29" s="43" t="s">
        <v>150</v>
      </c>
      <c r="F29" s="43" t="s">
        <v>150</v>
      </c>
      <c r="G29" s="21"/>
      <c r="H29" s="21"/>
    </row>
    <row r="30" spans="2:8" x14ac:dyDescent="0.3">
      <c r="B30" s="11">
        <v>27</v>
      </c>
      <c r="C30" s="43" t="s">
        <v>150</v>
      </c>
      <c r="D30" s="43" t="s">
        <v>150</v>
      </c>
      <c r="E30" s="43" t="s">
        <v>150</v>
      </c>
      <c r="F30" s="43" t="s">
        <v>150</v>
      </c>
      <c r="G30" s="21"/>
      <c r="H30" s="21"/>
    </row>
    <row r="31" spans="2:8" x14ac:dyDescent="0.3">
      <c r="B31" s="11">
        <v>28</v>
      </c>
      <c r="C31" s="43" t="s">
        <v>150</v>
      </c>
      <c r="D31" s="43" t="s">
        <v>150</v>
      </c>
      <c r="E31" s="43" t="s">
        <v>150</v>
      </c>
      <c r="F31" s="43" t="s">
        <v>150</v>
      </c>
      <c r="G31" s="21"/>
      <c r="H31" s="21"/>
    </row>
    <row r="32" spans="2:8" x14ac:dyDescent="0.3">
      <c r="B32" s="11">
        <v>29</v>
      </c>
      <c r="C32" s="43" t="s">
        <v>150</v>
      </c>
      <c r="D32" s="43" t="s">
        <v>150</v>
      </c>
      <c r="E32" s="43" t="s">
        <v>150</v>
      </c>
      <c r="F32" s="43" t="s">
        <v>150</v>
      </c>
      <c r="G32" s="21"/>
      <c r="H32" s="21"/>
    </row>
    <row r="33" spans="2:8" x14ac:dyDescent="0.3">
      <c r="B33" s="11">
        <v>30</v>
      </c>
      <c r="C33" s="43" t="s">
        <v>150</v>
      </c>
      <c r="D33" s="43" t="s">
        <v>150</v>
      </c>
      <c r="E33" s="43" t="s">
        <v>150</v>
      </c>
      <c r="F33" s="43" t="s">
        <v>150</v>
      </c>
      <c r="G33" s="21"/>
      <c r="H33" s="21"/>
    </row>
    <row r="34" spans="2:8" x14ac:dyDescent="0.3">
      <c r="B34" s="11">
        <v>31</v>
      </c>
      <c r="C34" s="43"/>
      <c r="D34" s="43"/>
      <c r="E34" s="43"/>
      <c r="F34" s="43"/>
      <c r="G34" s="21"/>
      <c r="H34" s="21"/>
    </row>
    <row r="35" spans="2:8" x14ac:dyDescent="0.3">
      <c r="C35" s="21">
        <f>+RetPxM!E4</f>
        <v>9751.4672978005492</v>
      </c>
      <c r="D35" s="21"/>
      <c r="E35" s="21">
        <f>+RetPxM!G4</f>
        <v>9848.9212787961824</v>
      </c>
      <c r="G35" s="21"/>
      <c r="H35" s="21"/>
    </row>
    <row r="36" spans="2:8" x14ac:dyDescent="0.3">
      <c r="B36" t="s">
        <v>152</v>
      </c>
      <c r="C36" s="20" t="s">
        <v>153</v>
      </c>
      <c r="D36" s="20"/>
    </row>
    <row r="38" spans="2:8" x14ac:dyDescent="0.3">
      <c r="C38" s="32"/>
      <c r="D38" s="32"/>
    </row>
    <row r="64" spans="3:4" x14ac:dyDescent="0.3">
      <c r="C64" s="33"/>
      <c r="D64" s="33"/>
    </row>
  </sheetData>
  <pageMargins left="0.7" right="0.7" top="0.75" bottom="0.75" header="0.3" footer="0.3"/>
  <headerFooter>
    <oddHeader>&amp;L&amp;"Calibri"&amp;10&amp;K000000 Información Pública&amp;1#_x000D_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2:J17"/>
  <sheetViews>
    <sheetView showGridLines="0" zoomScale="71" workbookViewId="0">
      <selection activeCell="D5" sqref="D5"/>
    </sheetView>
  </sheetViews>
  <sheetFormatPr baseColWidth="10" defaultColWidth="11" defaultRowHeight="15.6" x14ac:dyDescent="0.3"/>
  <cols>
    <col min="2" max="2" width="31.09765625" bestFit="1" customWidth="1"/>
    <col min="3" max="3" width="17.59765625" customWidth="1"/>
    <col min="4" max="4" width="17.59765625" bestFit="1" customWidth="1"/>
    <col min="5" max="5" width="17.8984375" customWidth="1"/>
    <col min="6" max="6" width="11.5" bestFit="1" customWidth="1"/>
  </cols>
  <sheetData>
    <row r="2" spans="1:7" ht="21" x14ac:dyDescent="0.4">
      <c r="A2" s="22"/>
      <c r="B2" s="83" t="s">
        <v>154</v>
      </c>
      <c r="C2" s="83"/>
      <c r="D2" s="83"/>
    </row>
    <row r="4" spans="1:7" ht="21" x14ac:dyDescent="0.4">
      <c r="B4" s="15"/>
      <c r="C4" s="16" t="s">
        <v>155</v>
      </c>
      <c r="D4" s="16" t="s">
        <v>156</v>
      </c>
      <c r="E4" s="19" t="s">
        <v>143</v>
      </c>
    </row>
    <row r="5" spans="1:7" ht="21" x14ac:dyDescent="0.4">
      <c r="B5" s="17" t="s">
        <v>157</v>
      </c>
      <c r="C5" s="18">
        <f>RetPxM!S4</f>
        <v>43108.345805959594</v>
      </c>
      <c r="D5" s="18">
        <f>RetPxM!X4</f>
        <v>42672.461380296569</v>
      </c>
      <c r="E5" s="18">
        <f>SUM(C5:D5)</f>
        <v>85780.807186256163</v>
      </c>
      <c r="G5" s="12"/>
    </row>
    <row r="6" spans="1:7" ht="21" x14ac:dyDescent="0.4">
      <c r="B6" s="17" t="s">
        <v>143</v>
      </c>
      <c r="E6" s="18">
        <f>E5</f>
        <v>85780.807186256163</v>
      </c>
      <c r="F6" s="12"/>
      <c r="G6" s="12"/>
    </row>
    <row r="7" spans="1:7" x14ac:dyDescent="0.3">
      <c r="E7" s="21"/>
    </row>
    <row r="9" spans="1:7" x14ac:dyDescent="0.3">
      <c r="F9" s="12"/>
    </row>
    <row r="10" spans="1:7" x14ac:dyDescent="0.3">
      <c r="C10" s="12"/>
      <c r="D10" s="12"/>
      <c r="F10" s="12"/>
    </row>
    <row r="11" spans="1:7" x14ac:dyDescent="0.3">
      <c r="F11" s="12"/>
    </row>
    <row r="12" spans="1:7" x14ac:dyDescent="0.3">
      <c r="E12" s="21"/>
    </row>
    <row r="13" spans="1:7" x14ac:dyDescent="0.3">
      <c r="E13" s="21"/>
      <c r="G13" s="12"/>
    </row>
    <row r="14" spans="1:7" x14ac:dyDescent="0.3">
      <c r="E14" s="21"/>
      <c r="G14" s="12"/>
    </row>
    <row r="17" spans="3:10" x14ac:dyDescent="0.3">
      <c r="C17" s="45"/>
      <c r="J17" s="21"/>
    </row>
  </sheetData>
  <mergeCells count="1">
    <mergeCell ref="B2:D2"/>
  </mergeCells>
  <pageMargins left="0.7" right="0.7" top="0.75" bottom="0.75" header="0.3" footer="0.3"/>
  <headerFooter>
    <oddHeader>&amp;L&amp;"Calibri"&amp;10&amp;K000000 Información Pública&amp;1#_x000D_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cha xmlns="cac6b760-aaf8-4492-84fa-cf7573fa0881" xsi:nil="true"/>
    <Detalle xmlns="cac6b760-aaf8-4492-84fa-cf7573fa0881" xsi:nil="true"/>
    <_ip_UnifiedCompliancePolicyUIAction xmlns="http://schemas.microsoft.com/sharepoint/v3" xsi:nil="true"/>
    <_ip_UnifiedCompliancePolicyProperties xmlns="http://schemas.microsoft.com/sharepoint/v3" xsi:nil="true"/>
    <SharedWithUsers xmlns="eea05aa8-c0d9-4a64-b0e9-c796613b0711">
      <UserInfo>
        <DisplayName>Mario Cristian Fernandez Navarro</DisplayName>
        <AccountId>13</AccountId>
        <AccountType/>
      </UserInfo>
    </SharedWithUsers>
    <lcf76f155ced4ddcb4097134ff3c332f xmlns="cac6b760-aaf8-4492-84fa-cf7573fa0881">
      <Terms xmlns="http://schemas.microsoft.com/office/infopath/2007/PartnerControls"/>
    </lcf76f155ced4ddcb4097134ff3c332f>
    <TaxCatchAll xmlns="eea05aa8-c0d9-4a64-b0e9-c796613b0711" xsi:nil="true"/>
    <Notas xmlns="cac6b760-aaf8-4492-84fa-cf7573fa088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2" ma:contentTypeDescription="Create a new document." ma:contentTypeScope="" ma:versionID="1c06af5d078507eef041bad0010118e6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9ed5423acdfae05abc8591c4a50f78ff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199DA5-45DE-46AE-B8C5-A073D724F661}">
  <ds:schemaRefs>
    <ds:schemaRef ds:uri="http://schemas.microsoft.com/office/2006/metadata/properties"/>
    <ds:schemaRef ds:uri="http://schemas.microsoft.com/office/infopath/2007/PartnerControls"/>
    <ds:schemaRef ds:uri="cac6b760-aaf8-4492-84fa-cf7573fa0881"/>
    <ds:schemaRef ds:uri="http://schemas.microsoft.com/sharepoint/v3"/>
    <ds:schemaRef ds:uri="eea05aa8-c0d9-4a64-b0e9-c796613b0711"/>
  </ds:schemaRefs>
</ds:datastoreItem>
</file>

<file path=customXml/itemProps2.xml><?xml version="1.0" encoding="utf-8"?>
<ds:datastoreItem xmlns:ds="http://schemas.openxmlformats.org/officeDocument/2006/customXml" ds:itemID="{4480B59D-9D24-465C-AD68-76FE1C319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0AF0AE2-3B6A-43F3-B8E3-DDF15389D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c6b760-aaf8-4492-84fa-cf7573fa0881"/>
    <ds:schemaRef ds:uri="eea05aa8-c0d9-4a64-b0e9-c796613b07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calendario</vt:lpstr>
      <vt:lpstr>RetPxM</vt:lpstr>
      <vt:lpstr>Bitácora 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Microsoft Office</dc:creator>
  <cp:keywords/>
  <dc:description/>
  <cp:lastModifiedBy>José Evangelista Cucho</cp:lastModifiedBy>
  <cp:revision/>
  <dcterms:created xsi:type="dcterms:W3CDTF">2018-08-10T18:01:20Z</dcterms:created>
  <dcterms:modified xsi:type="dcterms:W3CDTF">2024-01-23T19:20:41Z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  <property fmtid="{D5CDD505-2E9C-101B-9397-08002B2CF9AE}" pid="4" name="MSIP_Label_4077f640-1c64-42eb-b87f-649da53bbff5_Enabled">
    <vt:lpwstr>true</vt:lpwstr>
  </property>
  <property fmtid="{D5CDD505-2E9C-101B-9397-08002B2CF9AE}" pid="5" name="MSIP_Label_4077f640-1c64-42eb-b87f-649da53bbff5_SetDate">
    <vt:lpwstr>2024-01-21T17:03:13Z</vt:lpwstr>
  </property>
  <property fmtid="{D5CDD505-2E9C-101B-9397-08002B2CF9AE}" pid="6" name="MSIP_Label_4077f640-1c64-42eb-b87f-649da53bbff5_Method">
    <vt:lpwstr>Privileged</vt:lpwstr>
  </property>
  <property fmtid="{D5CDD505-2E9C-101B-9397-08002B2CF9AE}" pid="7" name="MSIP_Label_4077f640-1c64-42eb-b87f-649da53bbff5_Name">
    <vt:lpwstr>Público</vt:lpwstr>
  </property>
  <property fmtid="{D5CDD505-2E9C-101B-9397-08002B2CF9AE}" pid="8" name="MSIP_Label_4077f640-1c64-42eb-b87f-649da53bbff5_SiteId">
    <vt:lpwstr>f8c73e3b-be86-47c0-800f-c8782001a751</vt:lpwstr>
  </property>
  <property fmtid="{D5CDD505-2E9C-101B-9397-08002B2CF9AE}" pid="9" name="MSIP_Label_4077f640-1c64-42eb-b87f-649da53bbff5_ActionId">
    <vt:lpwstr>f1ee6685-d4df-4480-b9a4-356a839ed26e</vt:lpwstr>
  </property>
  <property fmtid="{D5CDD505-2E9C-101B-9397-08002B2CF9AE}" pid="10" name="MSIP_Label_4077f640-1c64-42eb-b87f-649da53bbff5_ContentBits">
    <vt:lpwstr>1</vt:lpwstr>
  </property>
</Properties>
</file>